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eka\OneDrive\Desktop\"/>
    </mc:Choice>
  </mc:AlternateContent>
  <bookViews>
    <workbookView xWindow="0" yWindow="0" windowWidth="23040" windowHeight="9210" tabRatio="855" activeTab="1"/>
  </bookViews>
  <sheets>
    <sheet name="11 Ocak Metin" sheetId="1" r:id="rId1"/>
    <sheet name="Malzeme Değişiklikleri" sheetId="5" r:id="rId2"/>
    <sheet name="EK-2B" sheetId="3" r:id="rId3"/>
    <sheet name="EK-2 B-Tüm" sheetId="8" state="hidden" r:id="rId4"/>
    <sheet name="EK-2C" sheetId="4" r:id="rId5"/>
    <sheet name="Ek-1 (Kaldırılan EK2A2)" sheetId="10" r:id="rId6"/>
    <sheet name="Ek-2 (Eklenen EK2A2)" sheetId="11" r:id="rId7"/>
    <sheet name="Ek-3(Kaldırılan EK2B)" sheetId="12" r:id="rId8"/>
    <sheet name="Ek-4 (Eklenen EK2B)" sheetId="13" r:id="rId9"/>
    <sheet name="EK-2 C - Tüm" sheetId="9" state="hidden" r:id="rId10"/>
  </sheets>
  <externalReferences>
    <externalReference r:id="rId11"/>
  </externalReferences>
  <definedNames>
    <definedName name="_xlnm._FilterDatabase" localSheetId="3" hidden="1">'EK-2 B-Tüm'!$A$3:$K$5325</definedName>
    <definedName name="_xlnm._FilterDatabase" localSheetId="9" hidden="1">'EK-2 C - Tüm'!$A$3:$H$2570</definedName>
    <definedName name="_xlnm._FilterDatabase" localSheetId="7" hidden="1">'Ek-3(Kaldırılan EK2B)'!$A$4:$E$555</definedName>
    <definedName name="_xlnm._FilterDatabase" localSheetId="8" hidden="1">'Ek-4 (Eklenen EK2B)'!$A$4:$E$2004</definedName>
    <definedName name="_xlnm._FilterDatabase" localSheetId="1" hidden="1">'Malzeme Değişiklikleri'!#REF!</definedName>
    <definedName name="_xlnm.Print_Area" localSheetId="7">'Ek-3(Kaldırılan EK2B)'!$A$1:$E$555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04" i="13" l="1"/>
  <c r="E2003" i="13"/>
  <c r="E2002" i="13"/>
  <c r="E2001" i="13"/>
  <c r="E2000" i="13"/>
  <c r="E1999" i="13"/>
  <c r="E1998" i="13"/>
  <c r="E1997" i="13"/>
  <c r="E1996" i="13"/>
  <c r="E1995" i="13"/>
  <c r="E1994" i="13"/>
  <c r="E1993" i="13"/>
  <c r="E1992" i="13"/>
  <c r="E1991" i="13"/>
  <c r="E1990" i="13"/>
  <c r="E1989" i="13"/>
  <c r="E1988" i="13"/>
  <c r="E1986" i="13"/>
  <c r="E1985" i="13"/>
  <c r="E1984" i="13"/>
  <c r="E1983" i="13"/>
  <c r="E1982" i="13"/>
  <c r="E1981" i="13"/>
  <c r="E1980" i="13"/>
  <c r="E1979" i="13"/>
  <c r="E1978" i="13"/>
  <c r="E1977" i="13"/>
  <c r="E1063" i="13"/>
  <c r="E1061" i="13"/>
  <c r="E1003" i="13"/>
  <c r="E755" i="13"/>
  <c r="E753" i="13"/>
  <c r="E721" i="13"/>
  <c r="E716" i="13"/>
  <c r="E709" i="13"/>
  <c r="E699" i="13"/>
  <c r="E695" i="13"/>
  <c r="E692" i="13"/>
  <c r="E690" i="13"/>
  <c r="E680" i="13"/>
  <c r="E654" i="13"/>
  <c r="E637" i="13"/>
  <c r="E623" i="13"/>
  <c r="E618" i="13"/>
  <c r="E608" i="13"/>
  <c r="E592" i="13"/>
  <c r="E563" i="13"/>
  <c r="E562" i="13"/>
  <c r="E551" i="13"/>
  <c r="E546" i="13"/>
  <c r="E542" i="13"/>
  <c r="E536" i="13"/>
  <c r="E531" i="13"/>
  <c r="E524" i="13"/>
  <c r="E523" i="13"/>
  <c r="E522" i="13"/>
  <c r="E521" i="13"/>
  <c r="E515" i="13"/>
  <c r="E476" i="13"/>
  <c r="E452" i="13"/>
  <c r="E449" i="13"/>
  <c r="E416" i="13"/>
  <c r="E393" i="13"/>
  <c r="E367" i="13"/>
  <c r="E323" i="13"/>
  <c r="E316" i="13"/>
  <c r="E283" i="13"/>
  <c r="E258" i="13"/>
  <c r="E235" i="13"/>
  <c r="E223" i="13"/>
  <c r="E167" i="13"/>
  <c r="E164" i="13"/>
  <c r="E159" i="13"/>
  <c r="E156" i="13"/>
  <c r="E149" i="13"/>
  <c r="E140" i="13"/>
  <c r="E121" i="13"/>
  <c r="E117" i="13"/>
  <c r="E68" i="13"/>
  <c r="E65" i="13"/>
  <c r="E60" i="13"/>
  <c r="E55" i="13"/>
  <c r="E51" i="13"/>
  <c r="E45" i="13"/>
  <c r="E39" i="13"/>
  <c r="E14" i="13"/>
</calcChain>
</file>

<file path=xl/sharedStrings.xml><?xml version="1.0" encoding="utf-8"?>
<sst xmlns="http://schemas.openxmlformats.org/spreadsheetml/2006/main" count="21629" uniqueCount="13909">
  <si>
    <t>Eski</t>
  </si>
  <si>
    <t>Yeni</t>
  </si>
  <si>
    <t>Açıklama</t>
  </si>
  <si>
    <t>Düzenleme Serdal Serin
serdal.serin@mlpcare.com</t>
  </si>
  <si>
    <t>SUT KODU</t>
  </si>
  <si>
    <t>İŞLEM ADI</t>
  </si>
  <si>
    <t>ESKİ İŞLEM ADI</t>
  </si>
  <si>
    <t>AÇIKLAMA</t>
  </si>
  <si>
    <t>ESKİ AÇIKLAMA</t>
  </si>
  <si>
    <t>Eski Fiyat</t>
  </si>
  <si>
    <t>Yeni Fiyat</t>
  </si>
  <si>
    <t>Acil hemodiyalizi</t>
  </si>
  <si>
    <t>Ev hemodiyalizi</t>
  </si>
  <si>
    <t>P704210</t>
  </si>
  <si>
    <t>P704230</t>
  </si>
  <si>
    <t>P704233</t>
  </si>
  <si>
    <t>P704234</t>
  </si>
  <si>
    <t>P915030</t>
  </si>
  <si>
    <t>Fizik tedavi ve rehabilitasyon D Grubu</t>
  </si>
  <si>
    <t xml:space="preserve">SUT eki EK-2/D-2 Listesi D grubunda yer alan hastalıklar için </t>
  </si>
  <si>
    <t>P915031</t>
  </si>
  <si>
    <t>Fizik tedavi ve rehabilitasyon C Grubu</t>
  </si>
  <si>
    <t xml:space="preserve">SUT eki EK-2/D-2  Listesi C grubunda yer alan hastalıklar için </t>
  </si>
  <si>
    <t>Değişiklik alanı</t>
  </si>
  <si>
    <t>SUT METİN</t>
  </si>
  <si>
    <t xml:space="preserve">SUT Kodu </t>
  </si>
  <si>
    <t>Malzeme Adı</t>
  </si>
  <si>
    <t>Değişiklik</t>
  </si>
  <si>
    <t>Eski Malzeme Adı</t>
  </si>
  <si>
    <t>Eski Tutar</t>
  </si>
  <si>
    <t>Yeni Tutar</t>
  </si>
  <si>
    <t>Kural</t>
  </si>
  <si>
    <t>Liste Adı</t>
  </si>
  <si>
    <t xml:space="preserve">Varislerde lokal pake eksizyonu, her biri </t>
  </si>
  <si>
    <t>Salisilat Düzeyi</t>
  </si>
  <si>
    <t>Kanda alkol tayini (GC-Head Space)</t>
  </si>
  <si>
    <t>Barbitürat Grubu Tayini</t>
  </si>
  <si>
    <t>Alkaloit Grubu Tayini</t>
  </si>
  <si>
    <t>TOKSİKOLOJİK ANALİZLER</t>
  </si>
  <si>
    <t>Lowenstein Jensen Proporsiyon Yöntemi</t>
  </si>
  <si>
    <t>Minör Anti-Tüberküloz İlaç Duyarlılık Testi (Her bir ilaç)</t>
  </si>
  <si>
    <t xml:space="preserve">Majör Anti-Tüberküloz İlaç Duyarlılık Testi (Her bir ilaç) </t>
  </si>
  <si>
    <t>TÜBERKÜLOZ  ARAŞTIRMA ANALİZLERİ</t>
  </si>
  <si>
    <t>ELISA</t>
  </si>
  <si>
    <t>Batı Nil Ateşi Virusu IgM</t>
  </si>
  <si>
    <t>Batı Nil Ateşi Virusu IgG</t>
  </si>
  <si>
    <t>Tick Borne EnsefalitVirusu IgM</t>
  </si>
  <si>
    <t>Tick Borne EnsefalitVirusu IgG</t>
  </si>
  <si>
    <t>Kırım - Kongo kanamalı ateş ELISA IgM</t>
  </si>
  <si>
    <t>Kırım - Kongo kanamalı ateş ELISA IgG</t>
  </si>
  <si>
    <t>Kırım - Kongo kanamalı ateş ELISA antijen</t>
  </si>
  <si>
    <t>HIV p24 antijeni</t>
  </si>
  <si>
    <t>Nötralizasyon Testi</t>
  </si>
  <si>
    <t>Doku kültüründe Polio antikor nötralizasyon Testi (Poliovirus tip 1,  2,  3)</t>
  </si>
  <si>
    <t>Doku kültüründe Kızamık antikor nötralizasyon Testi</t>
  </si>
  <si>
    <t>BOS IgM (Tek bir viruse spesifik)</t>
  </si>
  <si>
    <t>BOS IgG (Tek bir viruse spesifik)</t>
  </si>
  <si>
    <t>Anti-RSV IgM</t>
  </si>
  <si>
    <t>Anti-RSV IgG</t>
  </si>
  <si>
    <t>Anti-adenovirus IgM</t>
  </si>
  <si>
    <t>Anti-adenovirus IgG</t>
  </si>
  <si>
    <t>VİROLOJİK TESTLER</t>
  </si>
  <si>
    <t>Leptospira ELISA IgM</t>
  </si>
  <si>
    <t>Leptospira ELISA IgG</t>
  </si>
  <si>
    <t xml:space="preserve">Franciella tularensis Kültür </t>
  </si>
  <si>
    <t>Franciella tularensis ELISA IgM</t>
  </si>
  <si>
    <t>Franciella tularensis ELISA IgG</t>
  </si>
  <si>
    <t>Franciella tularensis Aglütinasyon Testi</t>
  </si>
  <si>
    <t>Erlichia IFA IgG</t>
  </si>
  <si>
    <t>Erlichia /Anaplasma IFA IgM</t>
  </si>
  <si>
    <t>Coxiella burnetii (Q Fever) IFA  IgM (faz II)</t>
  </si>
  <si>
    <t>Coxiella burnetii (Q Fever)  IFA Faz I+faz II IgG</t>
  </si>
  <si>
    <t>Coxiella burnetii (Q Fever)  IFA  IgG (faz II)</t>
  </si>
  <si>
    <t>Brucella ileri tanı paneli (Kültür, tiplendirme, antibiyotik duyarlılık)</t>
  </si>
  <si>
    <t>Bartonella ileri tanı paneli (Kültür, tiplendirme, antibiyotik duyarlılık)</t>
  </si>
  <si>
    <t>Bartonella henselae (Kedi tırmığı) IFA</t>
  </si>
  <si>
    <t>Bacillus anthracis ELISA IgG</t>
  </si>
  <si>
    <t>Antraks-Şarbon Kültürü</t>
  </si>
  <si>
    <t>Anaplasma IFA IgG</t>
  </si>
  <si>
    <t>ZOONOTİK HASTALIKLARA YÖNELİK ANALİZLER</t>
  </si>
  <si>
    <t>Trichinella spiralis ELISA IgG</t>
  </si>
  <si>
    <t>Toxocara canis ELISA IgG</t>
  </si>
  <si>
    <t>Schistosoma IHA</t>
  </si>
  <si>
    <t>Sabin Feldman Dye testi (Toxoplasma)</t>
  </si>
  <si>
    <t>Plasmodium dipsdick</t>
  </si>
  <si>
    <t>Leishmania IFA  IgG</t>
  </si>
  <si>
    <t>Leishmania FAST/DAT</t>
  </si>
  <si>
    <t>Leishmania ELISA IgM+IgG</t>
  </si>
  <si>
    <t>Leishmania Dipstick</t>
  </si>
  <si>
    <t>Kist Hidatik (Echinococcus ) Western Blot</t>
  </si>
  <si>
    <t>Kist Hidatik (Echinococcus ) ELISA IgG</t>
  </si>
  <si>
    <t>Kist Hidatik (Echinococcus )  IFAT</t>
  </si>
  <si>
    <t xml:space="preserve">Filaria (Wuchereria bancrofti) dipstick </t>
  </si>
  <si>
    <t xml:space="preserve">Fasciola hepatica (Distamatoz) (IHA) </t>
  </si>
  <si>
    <t>Babesia IFAT IgM</t>
  </si>
  <si>
    <t>Babesia IFAT IgG</t>
  </si>
  <si>
    <t>Ascaris IHA</t>
  </si>
  <si>
    <t>İMMUNOLOJİK  ANALİZLER (Serum, BOS, Vitroöz Aqua vb.)</t>
  </si>
  <si>
    <t>Modifiye asit fast boyama (Cryptosporidium, Isospora, Cyclospora)</t>
  </si>
  <si>
    <t>Kato-katz (Helmint yumurtaları)</t>
  </si>
  <si>
    <t>Gaitada konsantrasyon yöntemi ile parazit aranması (Yüzdürme ve/veya çöktürme)</t>
  </si>
  <si>
    <t>Filtre kağıdı kültürü- Harada Mori yöntemi (Nematod larvaları)</t>
  </si>
  <si>
    <t>PARAZİTER VE BAKTERİYEL ZOONOTİK HASTALIKLARA YÖNELİK TESTLER</t>
  </si>
  <si>
    <t>Yersinia enterocolitica kültürü</t>
  </si>
  <si>
    <t>Weil-felix</t>
  </si>
  <si>
    <t xml:space="preserve">Vibrio cholerae Toksin testi </t>
  </si>
  <si>
    <t xml:space="preserve">Vibrio cholerae Kültürü </t>
  </si>
  <si>
    <t>Shigella serotiplendirilmesi</t>
  </si>
  <si>
    <t>Salmonella serotiplendirilmesi</t>
  </si>
  <si>
    <t>Plazmit Profil Analizi</t>
  </si>
  <si>
    <t>PFGE</t>
  </si>
  <si>
    <t>Lateks</t>
  </si>
  <si>
    <t xml:space="preserve">Paul-Bunnel Testi </t>
  </si>
  <si>
    <t>Neisseria-Hemophilus (NH) ileri identifikasyon testi</t>
  </si>
  <si>
    <t xml:space="preserve">Neisseria menengitidis antijenik tiplendirme </t>
  </si>
  <si>
    <t>Meningokok-Haemophilus hızlı antijen arama testi</t>
  </si>
  <si>
    <t>Meningokok Kültürü</t>
  </si>
  <si>
    <t>Haemophilus influenza antijenik tiplendirme</t>
  </si>
  <si>
    <t>Floresan Antikor</t>
  </si>
  <si>
    <t>FTA-ABS Ig M</t>
  </si>
  <si>
    <t>FTA-ABS</t>
  </si>
  <si>
    <t>ETEC Stabil Toksin araştırılması</t>
  </si>
  <si>
    <t>ETEC Labil Toksin araştırılması</t>
  </si>
  <si>
    <t>Aglütinasyon</t>
  </si>
  <si>
    <t>E.coli Serotiplendirme</t>
  </si>
  <si>
    <t>Doku Kültüründe İn vitro Toksin Testleri (Difteri Toksin Tesbiti)</t>
  </si>
  <si>
    <t>Kültür, Coryne API, ELEK testi</t>
  </si>
  <si>
    <t xml:space="preserve">Difteri İdendifikasyon Paneli </t>
  </si>
  <si>
    <t>Difteri ELISA Ig G</t>
  </si>
  <si>
    <t xml:space="preserve">Doku Kültürü  </t>
  </si>
  <si>
    <t>Difteri Antikoru Doku Kültürü  Nötralizasyon Testi</t>
  </si>
  <si>
    <t>Clostrodium difficile Toksin B (Doku Kültürü)</t>
  </si>
  <si>
    <t xml:space="preserve">Clostrodium difficile Antijeni+Toksin A </t>
  </si>
  <si>
    <t>Clostridium difficile Antijeni (Glutamat Dehidrogenaz)</t>
  </si>
  <si>
    <t>Clostridium difficile - doku kültürü toksin nötralizasyon testi</t>
  </si>
  <si>
    <t>Bordetella ELISA Ig G PT</t>
  </si>
  <si>
    <t>Bordetella ELISA Ig G FHA</t>
  </si>
  <si>
    <t>Kültür, DFA, Bordetella pertussis faz I antiserumla lam aglütinasyonu</t>
  </si>
  <si>
    <t>Boğmaca İdentifikasyon Paneli</t>
  </si>
  <si>
    <t xml:space="preserve">MİKROBİYOLOJİK TESTLER </t>
  </si>
  <si>
    <t>Sadece Türkiye Halk Sağlığı Kurumu Referans Laboratuvarınca yapılması halinde, sağlık kurumlarınca faturalandırılır. Hıfzıssıhha sonuç raporu faturaya eklenir.</t>
  </si>
  <si>
    <t>10. TÜRKİYE HALK SAĞLIĞI KURUMU REFERANS LABORATUVARI (REFİK SAYDAM HIFZISSIHHA) PANELİ</t>
  </si>
  <si>
    <t>Atomik Abs. Cihazı ile yap. Tetkik (Dokuda)</t>
  </si>
  <si>
    <t>Atomik Abs. Cihazı ile yap. Tetkik (Biyolojik sıvılarda)</t>
  </si>
  <si>
    <t>İdrarda İOD Asit</t>
  </si>
  <si>
    <t>Hastane ve işyerinde provakasyon</t>
  </si>
  <si>
    <t>EDTA Provakasyon testi</t>
  </si>
  <si>
    <t>İdrarda Fenol</t>
  </si>
  <si>
    <t>İdrarda TCA ve TCE</t>
  </si>
  <si>
    <t>İdrarda ALA-PROTO-PORFO</t>
  </si>
  <si>
    <t>Kanda Asetil Kolinesteraz</t>
  </si>
  <si>
    <t>Kanda CoHB tayini</t>
  </si>
  <si>
    <t>Kanda siyanür</t>
  </si>
  <si>
    <t>Kanda Çinkoprotoporfirin</t>
  </si>
  <si>
    <t>Kanda Methemoglobin</t>
  </si>
  <si>
    <t xml:space="preserve"> </t>
  </si>
  <si>
    <t>İdrarda Hipp. Asit (Manuel)</t>
  </si>
  <si>
    <t>Kromatografi ile yapılan tetkikler (Her biri)</t>
  </si>
  <si>
    <t>Sağlık Bakanlığı meslek hastalıkları hastaneleri ile Kurumca sevk edilen hastalara devlet üniversite hastaneleri ve Sağlık Bakanlığı eğitim ve araştırma hastanelerince yapılması halinde faturalandırılır. (Tarama ve Kurumca yapılan sevkler hariç periyodik amaçlı yapılan işlemler faturalandırılmaz.)</t>
  </si>
  <si>
    <t xml:space="preserve"> 9.E. MESLEK HASTALIKLARI LABORATUVAR TETKİKLERİ</t>
  </si>
  <si>
    <t>Sadece elektron mikroskopu için</t>
  </si>
  <si>
    <t>Kesitlerin Elektron Mikroskopik İncelenmesi</t>
  </si>
  <si>
    <t>Kesit görüntülerinin basılması (Her Resim İçin)</t>
  </si>
  <si>
    <t xml:space="preserve">Doku Örneğinin Blok Haline Getirilmesi </t>
  </si>
  <si>
    <t xml:space="preserve">Bloktan Işık Mikroskopi Kesit Hazırlanması </t>
  </si>
  <si>
    <t>Bloktan Elektron Mikroskopik Kesit Hazırlanması</t>
  </si>
  <si>
    <t>Elektron mikroskopi raporu ile birlikte faturalandırılır.</t>
  </si>
  <si>
    <t xml:space="preserve">ELEKTRON MİKROSKOPİK İNCELEMELER (EM) </t>
  </si>
  <si>
    <t>Flow Sitometri İncelemesi için doku hazırlanması</t>
  </si>
  <si>
    <t>Sadece üçüncü basamak sağlık hizmeti sunucuları tarafından faturalandırılır.</t>
  </si>
  <si>
    <t>Kromojenik İn Situ Hibridizasyon</t>
  </si>
  <si>
    <t>İn Situ Hibridizasyon için doku hazırlanması</t>
  </si>
  <si>
    <t>Bir hasta için sadece bir defa  faturalandırılır.</t>
  </si>
  <si>
    <t xml:space="preserve">Hazır boyalı preperat ve/veya parafin blok  </t>
  </si>
  <si>
    <t>Her bir test için</t>
  </si>
  <si>
    <t xml:space="preserve">İmmünhistokimyasal İnceleme </t>
  </si>
  <si>
    <t>Her bir test için, frozen dahil</t>
  </si>
  <si>
    <t xml:space="preserve">İmmünfloresan Mikroskopi </t>
  </si>
  <si>
    <t>Her bir boyama için</t>
  </si>
  <si>
    <t xml:space="preserve">Histokimyasal Boyamalar </t>
  </si>
  <si>
    <t>Dondurma mikrotomunda kesit  alma, ve/veya kazıma ya da dokundurma sitolojisi, ve/veya sadece makroskopik inceleme ile patolojik yorumu kapsar. Frozen'ı izleyen operasyonla çıkarılan örneğin puanı normal tarifesine göre eklenir. Her ameliyat için sadece bir kez faturalandırılır.</t>
  </si>
  <si>
    <t>Frozen İncelemesi</t>
  </si>
  <si>
    <t>Patoloji raporu gereklidir. 911160, 911170,  911180 ve 911 201 kodlu işlemlerin karşılanması için her bir test ve boyama için değerlendirme sonuçlarının ayrı ayrı raporda belirtilmiş olması gerekmektedir.</t>
  </si>
  <si>
    <t>ÖZEL PATOLOJİK TETKİKLER</t>
  </si>
  <si>
    <t>Otopsi, fetus</t>
  </si>
  <si>
    <t>Fetus dışında</t>
  </si>
  <si>
    <t xml:space="preserve">Otopsi, tıbbi amaçlı </t>
  </si>
  <si>
    <t>Tahnit</t>
  </si>
  <si>
    <t>OTOPSİ MATERYALLERİNİN İNCELENMESİ</t>
  </si>
  <si>
    <t>Yumuşak doku tümörü, geniş rezeksiyon</t>
  </si>
  <si>
    <t>Vulva, total/subtotal rezeksiyon</t>
  </si>
  <si>
    <t xml:space="preserve">Uterus, neoplastik (+ /- Tubalar ve overler) </t>
  </si>
  <si>
    <t>Testis, tümör</t>
  </si>
  <si>
    <t>Prostat, radikal rezeksiyon</t>
  </si>
  <si>
    <t>Pankreas, total/subtotal rezeksiyon</t>
  </si>
  <si>
    <t>Özefagus, parsiyel/total rezeksiyon</t>
  </si>
  <si>
    <t>Mide, tümör için subtotal/total rezeksiyon</t>
  </si>
  <si>
    <t>Mesane, parsiyel/total rezeksiyon</t>
  </si>
  <si>
    <t>Meme, mastektomi + aksilla lenf nodları</t>
  </si>
  <si>
    <t>Mandibulektomi/maksillektomi, her biri</t>
  </si>
  <si>
    <t>Lobektomi beyin</t>
  </si>
  <si>
    <t>Larinks, parsiyel/total + boyun lenf nodları</t>
  </si>
  <si>
    <t>Kolon, tümör için segmental rezeksiyon</t>
  </si>
  <si>
    <t>Kolon, total rezeksiyon</t>
  </si>
  <si>
    <t>Kemik, rezeksiyon</t>
  </si>
  <si>
    <t>İnce barsak, tümör için rezeksiyon</t>
  </si>
  <si>
    <t>Göz, eksentrasyon</t>
  </si>
  <si>
    <t xml:space="preserve">   Kalp-akciğer eksplantı</t>
  </si>
  <si>
    <t>Fetus, diseksiyonla inceleme</t>
  </si>
  <si>
    <t>Epilepsi ameliyatları materyali incelemesi</t>
  </si>
  <si>
    <t>Ekstremite, disartikülasyon</t>
  </si>
  <si>
    <t>Ağız/Dil/tonsil-tümör içeren rezeksiyon</t>
  </si>
  <si>
    <t>Akciğer, total/lob/segment rezeksiyonu</t>
  </si>
  <si>
    <t>Dördüncü Düzey Histopatolojik İncelemeler</t>
  </si>
  <si>
    <t>Uterus, (+ /- Adneksler), tümör ve prolapus hariç</t>
  </si>
  <si>
    <t xml:space="preserve">Tükrük bezi (Tümör dahil) </t>
  </si>
  <si>
    <t>Tiroid, total/lobektomi</t>
  </si>
  <si>
    <t>Timus, tümör</t>
  </si>
  <si>
    <t>Stereotaktik beyin biyopsisi</t>
  </si>
  <si>
    <t>Serviks, konizasyon</t>
  </si>
  <si>
    <t xml:space="preserve">Sentinel Lenf nodülü incelemesi </t>
  </si>
  <si>
    <t>Prostat, radikal rezeksiyon dışında</t>
  </si>
  <si>
    <t>10 ve üzeri kadran</t>
  </si>
  <si>
    <t>Prostat, iğne biyopsisi</t>
  </si>
  <si>
    <t xml:space="preserve">   Penis rezeksiyonu radikal</t>
  </si>
  <si>
    <t>Over, (+ /- Tuba), neoplastik</t>
  </si>
  <si>
    <t>Odontojenik tümör</t>
  </si>
  <si>
    <t>Myokard, biyopsi</t>
  </si>
  <si>
    <t>Bir adet faturalandırılır.</t>
  </si>
  <si>
    <t>Mide, biyopsi çoklu lokalizasyon</t>
  </si>
  <si>
    <t>Mide, subtotal/total rezeksiyon, tümör dışı nedenle</t>
  </si>
  <si>
    <t>Mesane, TUR</t>
  </si>
  <si>
    <t>Meme,parsiyel/basit rezeksiyon</t>
  </si>
  <si>
    <t>Mediasten, kitle</t>
  </si>
  <si>
    <t xml:space="preserve">Lenf düğümleri, regional rezeksiyon (Diseksiyon) </t>
  </si>
  <si>
    <t>Larinks, parsiyel/total rezeksiyon</t>
  </si>
  <si>
    <t>Kolon, biyopsi çoklu lokalizasyon</t>
  </si>
  <si>
    <t>Kolon, segmental rezeksiyon, tümör dışı nedenle</t>
  </si>
  <si>
    <t>Kemik fragmanları</t>
  </si>
  <si>
    <t>Kemik-biyopsi/ küretaj materyali</t>
  </si>
  <si>
    <t xml:space="preserve">   Karaciğer eksplantı</t>
  </si>
  <si>
    <t>Karaciğer, kısmi rezeksiyon</t>
  </si>
  <si>
    <t xml:space="preserve">   Kalp eksplantı</t>
  </si>
  <si>
    <t>İnce barsak, rezeksiyon, tümör dışında</t>
  </si>
  <si>
    <t>Göz, enükleasyon/evisserasyon</t>
  </si>
  <si>
    <t>Deri, eksizyonel biyopsi 3 ve üstü  lezyon</t>
  </si>
  <si>
    <t>Dalak</t>
  </si>
  <si>
    <t>Böbrek, parsiyel/total nefrektomi</t>
  </si>
  <si>
    <t>Beyin, biyopsi</t>
  </si>
  <si>
    <t>Beyin/meninksler, tümör rezeksiyonu</t>
  </si>
  <si>
    <t>Akciğer, kama biyopsisi</t>
  </si>
  <si>
    <t>Adrenal (Sürrenal), rezeksiyon</t>
  </si>
  <si>
    <t>Üçüncü Düzey Histopatolojik İncelemeler</t>
  </si>
  <si>
    <t>Yumuşak doku basit eksz. lipom hariç</t>
  </si>
  <si>
    <t>Vulva/ labia, biyopsi</t>
  </si>
  <si>
    <t xml:space="preserve">   Üretra rezeksiyon</t>
  </si>
  <si>
    <t>Üreter, rezeksiyon</t>
  </si>
  <si>
    <t xml:space="preserve">Uterus, prolapsus için (+ /- Tuba ve overler) </t>
  </si>
  <si>
    <t>Tükrük bezi, biyopsi</t>
  </si>
  <si>
    <t>Tuba uterina, ektopik gebelik</t>
  </si>
  <si>
    <t>Tiroglossal kanal/brankial yarık kisti</t>
  </si>
  <si>
    <t>Testis, tümör /biyopsi/kastrasyon dışında</t>
  </si>
  <si>
    <t>Testis, biyopsi</t>
  </si>
  <si>
    <t>Synovium</t>
  </si>
  <si>
    <t>Sinir, biyopsi</t>
  </si>
  <si>
    <t>Serviks, biyopsi</t>
  </si>
  <si>
    <t xml:space="preserve">   Seminal vezikül,rezeksiyon</t>
  </si>
  <si>
    <t xml:space="preserve">Plevral dekortikasyon </t>
  </si>
  <si>
    <t>Prostat, TUR</t>
  </si>
  <si>
    <t>5-9-kadran</t>
  </si>
  <si>
    <t>Periton, biyopsi</t>
  </si>
  <si>
    <t xml:space="preserve">   Peritoneal veya mezenterik tümör, kist rezeksiyonu</t>
  </si>
  <si>
    <t xml:space="preserve">   Penis rezeksiyonu parsiyel</t>
  </si>
  <si>
    <t>Parmak el / ayak, amputasyon, travma dışı</t>
  </si>
  <si>
    <t>Paratiroid bezi</t>
  </si>
  <si>
    <t>Pankreas, biyopsi</t>
  </si>
  <si>
    <t>Over (+ /- Tuba), neoplastik değil</t>
  </si>
  <si>
    <t>Over, biyopsi/wedge (Kama) rezeksiyonu</t>
  </si>
  <si>
    <t xml:space="preserve">   Omentum rezeksiyonu </t>
  </si>
  <si>
    <t>Omentum, biyopsi</t>
  </si>
  <si>
    <t>Myom (lar), myomektomi, uterus hariç</t>
  </si>
  <si>
    <t>Meme/reduksiyon mammoplasti</t>
  </si>
  <si>
    <t>Meme, biyopsi</t>
  </si>
  <si>
    <t>Lenf düğümü, biyopsi</t>
  </si>
  <si>
    <t>Kemik, ekzositoz</t>
  </si>
  <si>
    <t>Kas, biyopsi</t>
  </si>
  <si>
    <t xml:space="preserve">   Kardiyak tümör rezeksiyonu</t>
  </si>
  <si>
    <t xml:space="preserve">Karaciğer, biyopsi iğne / Wedge (Kama) </t>
  </si>
  <si>
    <t>Kalp kapakçığı</t>
  </si>
  <si>
    <t>Hipofiz tümörü</t>
  </si>
  <si>
    <t xml:space="preserve">   Hematosel eksizyonu</t>
  </si>
  <si>
    <t>Femur başı, kırık</t>
  </si>
  <si>
    <t xml:space="preserve">   Epididim rezeksiyonu</t>
  </si>
  <si>
    <t>Ekstremite, amputasyon, travmatik</t>
  </si>
  <si>
    <t>Eklem, rezeksiyon</t>
  </si>
  <si>
    <t>Dudak, biyopsi/wedge (Kama) rezeksiyonu</t>
  </si>
  <si>
    <t>Diş / odontojenik kist</t>
  </si>
  <si>
    <t>Dil, biyopsi</t>
  </si>
  <si>
    <t>Deri, eksizyonel biyopsi 1-2 lezyon</t>
  </si>
  <si>
    <t>Böbrek, biyopsi iğne</t>
  </si>
  <si>
    <t>Beyin meninksler, tümör rezeksiyonu dışında</t>
  </si>
  <si>
    <t>Arter, biyopsi</t>
  </si>
  <si>
    <t>Apendiks, insidental dışında</t>
  </si>
  <si>
    <t>Ağız mukozası/gingiva biyopsi</t>
  </si>
  <si>
    <t>İkinci Düzey Histopatolojik İncelemeler</t>
  </si>
  <si>
    <t>Yumuşak doku lipom eksizyonu veya  biyopsi</t>
  </si>
  <si>
    <t>Yumuşak doku, debridman</t>
  </si>
  <si>
    <t>Ven, varis</t>
  </si>
  <si>
    <t xml:space="preserve">Vas deferens </t>
  </si>
  <si>
    <t>Varikosel</t>
  </si>
  <si>
    <t>Vajina, biyopsi</t>
  </si>
  <si>
    <t xml:space="preserve">   Üretral divertikül eksizyonu</t>
  </si>
  <si>
    <t>Üretra biyopsi</t>
  </si>
  <si>
    <t>Üreter, biyopsi</t>
  </si>
  <si>
    <t>Tuba uterina, biyopsi ve sterilizasyon</t>
  </si>
  <si>
    <t>Trombüs veya embolus</t>
  </si>
  <si>
    <t>Trakea, biyopsi</t>
  </si>
  <si>
    <t>Tonsil ve/veya adenoidler</t>
  </si>
  <si>
    <t>Testis, kastrasyon</t>
  </si>
  <si>
    <t>Testiküler apendiks</t>
  </si>
  <si>
    <t>Tendon/ tendon kılıfı, tümör dışı</t>
  </si>
  <si>
    <t>Sünnet derisi</t>
  </si>
  <si>
    <t>Spermatosel</t>
  </si>
  <si>
    <t>Sinüs, paranasal biyopsi</t>
  </si>
  <si>
    <t>Sinir, vagotomi ve benzeri girişim</t>
  </si>
  <si>
    <t>Sempatik ganglion</t>
  </si>
  <si>
    <t>Safra kesesi</t>
  </si>
  <si>
    <t>1-4 kadran</t>
  </si>
  <si>
    <t>Polip, servikal/endometrial</t>
  </si>
  <si>
    <t>Polip, mide/ince barsak</t>
  </si>
  <si>
    <t>Polip, kolorektal</t>
  </si>
  <si>
    <t>Plevra/perikard-biyopsi</t>
  </si>
  <si>
    <t>Plasenta</t>
  </si>
  <si>
    <t>Pilonidal kist/sinüs</t>
  </si>
  <si>
    <t xml:space="preserve">   Peyronie plak</t>
  </si>
  <si>
    <t>Parmaklar, el / ayak, amputasyon, travmatik, iskemik</t>
  </si>
  <si>
    <t xml:space="preserve">Paratubal kistler (Morgagni hidati) </t>
  </si>
  <si>
    <t>Özofagus, biyopsi</t>
  </si>
  <si>
    <t>Nöroma-morton/travmatik</t>
  </si>
  <si>
    <t>Nazofarinks/orofarinks, biyopsi</t>
  </si>
  <si>
    <t>Mukosel, tükrük</t>
  </si>
  <si>
    <t>Mide, biyopsi tek lokalizasyon</t>
  </si>
  <si>
    <t>Mesane, biyopsi</t>
  </si>
  <si>
    <t>Menisküs</t>
  </si>
  <si>
    <t>Larinks, biyopsi</t>
  </si>
  <si>
    <t>Kornea</t>
  </si>
  <si>
    <t>Konjonktiva, biyopsi/pterygium</t>
  </si>
  <si>
    <t>Kolon, biyopsi tek lokalizasyon</t>
  </si>
  <si>
    <t>Kolon, kolostomi stoması</t>
  </si>
  <si>
    <t>Kolesteatoma</t>
  </si>
  <si>
    <t>Kıkırdak, shaving</t>
  </si>
  <si>
    <t>Kemik iliği biyopsisi, patoloji</t>
  </si>
  <si>
    <t>Karpal tünel dokusu</t>
  </si>
  <si>
    <t>İntervertebral disk</t>
  </si>
  <si>
    <t>İnce barsak, biyopsi</t>
  </si>
  <si>
    <t>Hidrosel kesesi</t>
  </si>
  <si>
    <t>Herni kesesi, herhangi bir bölgede</t>
  </si>
  <si>
    <t>Hemoroidler</t>
  </si>
  <si>
    <t>Hematom</t>
  </si>
  <si>
    <t>Ganglion kisti</t>
  </si>
  <si>
    <t>Fissür/fistül</t>
  </si>
  <si>
    <t>Femur başı, kırık dışında</t>
  </si>
  <si>
    <t xml:space="preserve">   Epididim kist eksizyonu</t>
  </si>
  <si>
    <t>Endoserviks, küretaj/biyopsi</t>
  </si>
  <si>
    <t>Endometrium, küretaj/biyopsi</t>
  </si>
  <si>
    <t>Eklem, gevşek cisim</t>
  </si>
  <si>
    <t>Dupuytren kontraktürü dokusu</t>
  </si>
  <si>
    <t>Duodenum, biyopsi</t>
  </si>
  <si>
    <t>Divertikul-özefagus/ince barsak</t>
  </si>
  <si>
    <t>Deri, punch/insizyonel/shave biyopsi</t>
  </si>
  <si>
    <t>Burun, sinüs polipleri inflammatuar</t>
  </si>
  <si>
    <t>Burun mukozası, biyopsi</t>
  </si>
  <si>
    <t>Bursa/ synovial kist</t>
  </si>
  <si>
    <t>Bronkus, biyopsi</t>
  </si>
  <si>
    <t>Bartholin bezi kisti</t>
  </si>
  <si>
    <t>Arter, aterom plağı</t>
  </si>
  <si>
    <t>Apendiks, insidental, asıl ameliyata ek</t>
  </si>
  <si>
    <t xml:space="preserve">Anüs, polipoid gelişme (Tag) </t>
  </si>
  <si>
    <t>Anevrizma, arteryal/ventriküler</t>
  </si>
  <si>
    <t>Akciğer, transbronşial biyopsi</t>
  </si>
  <si>
    <t>Apse materyali</t>
  </si>
  <si>
    <t xml:space="preserve">Abortus </t>
  </si>
  <si>
    <t xml:space="preserve">Birinci Düzey Histopatolojik İncelemeler </t>
  </si>
  <si>
    <t>Buradaki işlemler sadece standart patolojik incelemeleri kapsar. İmmunhistokimya gibi özel incelemeler ayrıca eklenir</t>
  </si>
  <si>
    <t>HİSTOPATOLOJİK İNCELEMELER</t>
  </si>
  <si>
    <t xml:space="preserve">Vücut sıvıları ve eksfoliatif  sitoloji  </t>
  </si>
  <si>
    <t>Aynı sağlık hizmeti sunucusunda 60 günde bir defa faturalandırılabilir.</t>
  </si>
  <si>
    <t xml:space="preserve">Servikal veya vajinal sitoloji </t>
  </si>
  <si>
    <t xml:space="preserve">Sıvı bazlı sitoloji </t>
  </si>
  <si>
    <t>İnce iğne aspirasyonu sitolojisinin değerlendirilmesi</t>
  </si>
  <si>
    <t>Asıl tarifeye ek</t>
  </si>
  <si>
    <t xml:space="preserve">Hücre bloğu hazırlanması ve incelenmesi </t>
  </si>
  <si>
    <t xml:space="preserve">Filtre preparatı hazırlanması ve incelenmesi </t>
  </si>
  <si>
    <t xml:space="preserve">İmprint </t>
  </si>
  <si>
    <t>SİTOLOJİK MATERYALLER</t>
  </si>
  <si>
    <t>Patoloji raporu ile birlikte faturalandırılır. Aynı organın çoklu biyopsilerinde her bir lezyon için ya da her bir anatomik bölgeden olduğuna ilişkin patoloji raporunda ayrıntılı bilgi olması halinde birer adet faturalandırılabilir. Sitolojik incelemeler de bu kapsamda değerlendirilir. Onkolojik vakalarla sınırlı olmak üzere başka sağlık hizmeti sunucularınca alınan  patolojik materyalin üçüncü basamak sağlık hizmeti sunucularınca yeniden değerlendirilmesi halinde 911.160, 911.180, 911.190, 911.210 kodlu işlemlerin bedeli Kurumca karşılanır.</t>
  </si>
  <si>
    <t>9.D.PATOLOJİ</t>
  </si>
  <si>
    <t>Bir adet faturalandırılır.En az 60 K çözünürlükte genom boyu  CNV analizi içerir.</t>
  </si>
  <si>
    <t>Array CGH</t>
  </si>
  <si>
    <t>Bir adet faturalandırılır.En az 250 K çözünürlükte genom boyu  SNP ve CNV analizi içerir.</t>
  </si>
  <si>
    <t>Microarray</t>
  </si>
  <si>
    <t>STR analizi (17 ve üzeri STR aralığı için)</t>
  </si>
  <si>
    <t>STR analizi (1-16 STR aralığı için)</t>
  </si>
  <si>
    <t>STR analizi (1-8 STR aralığı için)</t>
  </si>
  <si>
    <t>STR analizi (1-5 STR aralığı için)</t>
  </si>
  <si>
    <t>Revers Dot Blot (13 ve üzeri mutasyon için)</t>
  </si>
  <si>
    <t>Revers Dot Blot (1-12 mutasyon için)</t>
  </si>
  <si>
    <t>Revers Dot Blot (1-5 mutasyon)</t>
  </si>
  <si>
    <t>RFLP 2 ve üzeri</t>
  </si>
  <si>
    <t>RFLP 1 enzim</t>
  </si>
  <si>
    <t>ReverseTranscriptase PCR Multiplex</t>
  </si>
  <si>
    <t xml:space="preserve">ReverseTranscriptase-PCR  </t>
  </si>
  <si>
    <t>Real time PCR 11 ve üzeri çift</t>
  </si>
  <si>
    <t>Real time PCR 1-10 çift</t>
  </si>
  <si>
    <t>Real time PCR 1-5 çift</t>
  </si>
  <si>
    <t>Real time PCR 1 çift</t>
  </si>
  <si>
    <t>PCR Multiplex</t>
  </si>
  <si>
    <t xml:space="preserve">PCR </t>
  </si>
  <si>
    <t xml:space="preserve">MLPA </t>
  </si>
  <si>
    <t>FISH (24 bölgeye kadar)</t>
  </si>
  <si>
    <t>FISH (16 bölgeye kadar)</t>
  </si>
  <si>
    <t>FISH (12 bölgeye kadar)</t>
  </si>
  <si>
    <t>FISH (6  bölgeye kadar)</t>
  </si>
  <si>
    <t>FISH (4 bölgeye kadar)</t>
  </si>
  <si>
    <t>FISH (2  bölgeye kadar)</t>
  </si>
  <si>
    <t>DNA dizi analizi 21 ve üzeri çift</t>
  </si>
  <si>
    <t>DNA dizi analizi 1-20 çift</t>
  </si>
  <si>
    <t>DNA dizi analizi 1-15 çift</t>
  </si>
  <si>
    <t xml:space="preserve">DNA dizi analizi 1-10 çift </t>
  </si>
  <si>
    <t xml:space="preserve">DNA dizi analizi 1-5 çift </t>
  </si>
  <si>
    <t>DNA dizi analizi 1 çift</t>
  </si>
  <si>
    <t>Blot analiz (southern, northern, western )</t>
  </si>
  <si>
    <t>Tüm aşamaları ve tüm problar dahildir. Preimplantasyon genetik tetkikler, prenatal genetik tetkikler, hematolojik maligniteler, organ ve doku nakli merkezi bulunan sağlık hizmet sunucularında transplantasyon yapılacak alıcı ve verici adaylarına yapılan tetkikler hariç bu başlık altında yer alan kodlar birbiri ile faturalandırılmaz. Tıbbi endikasyonlara bağlı zorunluluklar dışında kişinin kendi isteğine bağlı olarak yapılan DNA testleri Kurumca karşılanmaz. Bkz. SUT 2.4.4.G-2 maddesi.</t>
  </si>
  <si>
    <t xml:space="preserve">  9.C.-MOLEKÜLER TETKİKLER</t>
  </si>
  <si>
    <t>908.491 ile birlikte faturalandırılmaz.</t>
  </si>
  <si>
    <t>Periferik kandan kromozom analizi</t>
  </si>
  <si>
    <t>908.501 ile birlikte faturalandırılmaz.</t>
  </si>
  <si>
    <t>Kromozomal kırık sendromları ve mutajenite çalışmaları için  kromozom analizi</t>
  </si>
  <si>
    <t>Koryon villus örneğinden kromozom analizi (Direkt/en az iki Kültür,bantlama ve en az 20 metafaz analiz dahil)</t>
  </si>
  <si>
    <t>Kemik iliğinden kromozom analizi (Direkt/24,48,72 ve 96 saatlik kültür çalışmaları dahil)</t>
  </si>
  <si>
    <t>Fetal kandan kromozom analizi</t>
  </si>
  <si>
    <t>Düşük materyali/ Gonad biyopsisinden/diğer dokulardan kromozom analizi</t>
  </si>
  <si>
    <t>Amniyon sıvısından kromozom analizi</t>
  </si>
  <si>
    <t>Tüm aşamaları dahildir. Bkz. SUT 2.4.4.G-1 maddesi</t>
  </si>
  <si>
    <t>9.B. SİTOGENETİK TETKİKLER</t>
  </si>
  <si>
    <t>Transformasyon tetanoz toksini ile</t>
  </si>
  <si>
    <t>Transformasyon PPD ile</t>
  </si>
  <si>
    <t>Transformasyon PHA ile</t>
  </si>
  <si>
    <t>Transformasyon Con A ile</t>
  </si>
  <si>
    <t>PCR-mikrowell hibridizasyon yön. İle BOS'da VZV sapt.</t>
  </si>
  <si>
    <t>PCR-mikrowell hibridizasyon yön. İle BOS'da HV-6 sapt.</t>
  </si>
  <si>
    <t>PCR-mikrowell hibridizasyon yön. İle BOS'da HSV-2 sapt.</t>
  </si>
  <si>
    <t>PCR-mikrowell hibridizasyon yön. İle BOS'da HSV-1 sapt.</t>
  </si>
  <si>
    <t>PCR-mikrowell hibridizasyon yön. İle BOS'da EBV sapt.</t>
  </si>
  <si>
    <t>PCR-mikrowell hibridizasyon yön. İle BOS'da CMV sap.</t>
  </si>
  <si>
    <t>Parvovirus PCR</t>
  </si>
  <si>
    <t>Mycoplasma PCR</t>
  </si>
  <si>
    <t>Moleküler analiz öncesi lökosit alt grup saflaştırma, her bir grup</t>
  </si>
  <si>
    <t>Mikobakteri tiplendirilmesi (PCR)</t>
  </si>
  <si>
    <t>Mikobakteri (PCR)</t>
  </si>
  <si>
    <t>Legionella PCR</t>
  </si>
  <si>
    <t xml:space="preserve">İnsitu hibridizasyon ve insitu PCR tetkikleri, test başına </t>
  </si>
  <si>
    <t>Hücre siklusu ve DNA paneli</t>
  </si>
  <si>
    <t xml:space="preserve">Human papilloma virus (HPV)    </t>
  </si>
  <si>
    <t>HIV RNA, kantitatif</t>
  </si>
  <si>
    <t xml:space="preserve">HIV PCR           </t>
  </si>
  <si>
    <t>Herpes PCR (Her biri)</t>
  </si>
  <si>
    <t>Hepatit G PCR</t>
  </si>
  <si>
    <t>Helicobacter PCR</t>
  </si>
  <si>
    <t>HDV-RNA, kantitatif</t>
  </si>
  <si>
    <t xml:space="preserve">  </t>
  </si>
  <si>
    <t xml:space="preserve">HCV-RNA, kantitatif </t>
  </si>
  <si>
    <t xml:space="preserve">HCV genotiplendirme    </t>
  </si>
  <si>
    <t>HBV-DNA, kantitatif</t>
  </si>
  <si>
    <t xml:space="preserve">CMV PCR   </t>
  </si>
  <si>
    <t>Chlamydia PCR</t>
  </si>
  <si>
    <t xml:space="preserve">Candida PCR </t>
  </si>
  <si>
    <t>Bu grup işlemlerde sonucun elde edilmesi için yapılması gereken tüm işlemler fiyata dahildir. Sonuç belgesi ile faturalandırılır. Bu başlık altında yer alan işlemler aksi belirtilmedikçe üçüncü basamak sağlık hizmeti sunucuları veya SUT’un (4.2.13) numaralı maddesinin birinci fıkrasında belirtilen ilgili uzmanlar tarafından istenilmesi halinde karşılanır.</t>
  </si>
  <si>
    <t xml:space="preserve">9.A- MOLEKÜLER MİKROBİYOLOJİ </t>
  </si>
  <si>
    <t>Varicella zoster virus (VZV) Ig M</t>
  </si>
  <si>
    <t>Varicella zoster virus (VZV) Ig G</t>
  </si>
  <si>
    <t>Treponema pallidum hemaglütinasyon (TPHA)</t>
  </si>
  <si>
    <t>Toxoplasma immünfloresan</t>
  </si>
  <si>
    <t>Toxoplasma IgG avidite</t>
  </si>
  <si>
    <t>Toxoplasma hemaglütinasyon testi</t>
  </si>
  <si>
    <t>Tetanoz antikor</t>
  </si>
  <si>
    <t xml:space="preserve">KBB, Çocuk Hastalıkları ve Enfeksiyon Hastalıkları uzman hekimlerince istenilmesi halinde faturalandırılır. </t>
  </si>
  <si>
    <t>Strep.pyogenez hızlı polimeraz zincir reaksiyon testi</t>
  </si>
  <si>
    <t>Solunum sinsityal virusu (RSV, DFA)</t>
  </si>
  <si>
    <t>Sitokin ölçümü (Her bir sitokin için)</t>
  </si>
  <si>
    <t>Salmonella tüp aglütinasyonu (Gruber-Widal)</t>
  </si>
  <si>
    <t>S-adezyon molekulleri (Her biri)</t>
  </si>
  <si>
    <t>Rubella IgG avidite</t>
  </si>
  <si>
    <t>Hemaglütinasyon inhibisyon</t>
  </si>
  <si>
    <t xml:space="preserve">Rubella antikor </t>
  </si>
  <si>
    <t>Rotavirus antijeni</t>
  </si>
  <si>
    <t>Romatoid faktör (RF) (Lateks aglütinasyon)</t>
  </si>
  <si>
    <t xml:space="preserve">PR3 ANCA </t>
  </si>
  <si>
    <t>Pnömokok antikor</t>
  </si>
  <si>
    <t>Pneumocystis carinii (DFA)</t>
  </si>
  <si>
    <t>Plasmodium aranması (Kalın damla-periferik yayma)</t>
  </si>
  <si>
    <t>Parvovirus B19 IgM</t>
  </si>
  <si>
    <t>Parvovirus B19 IgG</t>
  </si>
  <si>
    <t>Parainfluenza virus antijeni (DFA)</t>
  </si>
  <si>
    <t>p-ANCA (Antimiyeloperoksidaz) (ELISA)</t>
  </si>
  <si>
    <t>Nükleosom</t>
  </si>
  <si>
    <t>Mycoplasma pneumoniae IgM (ELISA)</t>
  </si>
  <si>
    <t>Mycoplasma pneumonia IgG (ELISA)</t>
  </si>
  <si>
    <t>Mycoplasma pneumonia (DFA)</t>
  </si>
  <si>
    <t xml:space="preserve">MPO ANCA     </t>
  </si>
  <si>
    <t>Mono test (Tam heterofil antikorlar)</t>
  </si>
  <si>
    <t>Malaria hızlı test (Labor)</t>
  </si>
  <si>
    <t>Liver kidney mikrozomal antikor (IFA)</t>
  </si>
  <si>
    <t>Listeria aglütinasyonu</t>
  </si>
  <si>
    <t xml:space="preserve">lg G alt sınıfları </t>
  </si>
  <si>
    <t>Legionella pneumophila IgM (ELISA)</t>
  </si>
  <si>
    <t>Legionella pneumophila IgG (ELISA)</t>
  </si>
  <si>
    <t>Legionella pneumophila (DFA)</t>
  </si>
  <si>
    <t>Legionella antijeni (İdrar)</t>
  </si>
  <si>
    <t>Kollajen Tip I C Terminal (CICP)</t>
  </si>
  <si>
    <t>Kist hidatik (İndirekt hemaglütinasyon)</t>
  </si>
  <si>
    <t>Kızamık lgM</t>
  </si>
  <si>
    <t>Kızamık lgG</t>
  </si>
  <si>
    <t>Kabakulak IgM (ELISA)</t>
  </si>
  <si>
    <t>Kabakulak IgG (ELISA)</t>
  </si>
  <si>
    <t>Kabakulak antikoru (Hemaglütinasyon önlenim)</t>
  </si>
  <si>
    <t>İnfluenza virus antijeni (DFA)</t>
  </si>
  <si>
    <t>IgM (Türbidimetrik)</t>
  </si>
  <si>
    <t>IgM (Nefelometrik)</t>
  </si>
  <si>
    <t>IgG (Türbidimetrik)</t>
  </si>
  <si>
    <t>IgG (Nefelometrik )</t>
  </si>
  <si>
    <t>IgA Türbidimetrik)</t>
  </si>
  <si>
    <t>IgA (Nefelometrik )</t>
  </si>
  <si>
    <t>HIV konfirmasyon</t>
  </si>
  <si>
    <t>HIV doğrulama (Western-blot)</t>
  </si>
  <si>
    <t>HIV 1/2 (Hızlı test)</t>
  </si>
  <si>
    <t xml:space="preserve">Heterofil antikor deneyi </t>
  </si>
  <si>
    <t>Herpes simpleks tip 2 IgM</t>
  </si>
  <si>
    <t>Herpes simpleks tip 2 IgG</t>
  </si>
  <si>
    <t>Herpes simpleks tip 1/2 IgM</t>
  </si>
  <si>
    <t>Herpes simpleks tip 1/2 IgG</t>
  </si>
  <si>
    <t>Herpes simpleks tip 1 IgM</t>
  </si>
  <si>
    <t>Herpes simpleks tip 1 IgG</t>
  </si>
  <si>
    <t>Helicobacter pylori IgG (ELISA)</t>
  </si>
  <si>
    <t>Helicobacter pylori IgA (ELISA)</t>
  </si>
  <si>
    <t>Helicobacter pylori direk antijen</t>
  </si>
  <si>
    <t>HCV (Kemoluminesans veya benzeri)</t>
  </si>
  <si>
    <t>HCV (ELISA)</t>
  </si>
  <si>
    <t>HCV (CARD test)</t>
  </si>
  <si>
    <t>HBsAg (Kemoluminesans veya benzeri)</t>
  </si>
  <si>
    <t>HBsAg (ELISA)</t>
  </si>
  <si>
    <t>HBsAg (CARD test)</t>
  </si>
  <si>
    <t>HBeAg (Kemoluminesans veya benzeri)</t>
  </si>
  <si>
    <t>HBeAg (ELISA)</t>
  </si>
  <si>
    <t>Giardia antijeni</t>
  </si>
  <si>
    <t>Haftada en fazla 2 defa  faturalandırılır.</t>
  </si>
  <si>
    <t>Galaktomannan antijeni</t>
  </si>
  <si>
    <t>E-rozet testi</t>
  </si>
  <si>
    <t>Enterik adenovirus antijeni</t>
  </si>
  <si>
    <t>Entamoeba histolyica antikor (İHA)</t>
  </si>
  <si>
    <t>Entamoeba histolyica adezin antijeni (Dışkı)</t>
  </si>
  <si>
    <t>Ekstrakte edilebilir nükleer antijene karşı antikor (anti-ENA)</t>
  </si>
  <si>
    <t>EHEC toksin</t>
  </si>
  <si>
    <t>EBV VCA lgM</t>
  </si>
  <si>
    <t>EBV VCA lgG</t>
  </si>
  <si>
    <t>EBV EBNA lgM</t>
  </si>
  <si>
    <t>EBV EBNA lgG</t>
  </si>
  <si>
    <t>EBV EA</t>
  </si>
  <si>
    <t>EA rozet testi</t>
  </si>
  <si>
    <t>E.coli O157 H7 (Lateks aglütinasyon)</t>
  </si>
  <si>
    <t>Difteri antitoksin</t>
  </si>
  <si>
    <t>Delta antikoru</t>
  </si>
  <si>
    <t>Delta antijeni</t>
  </si>
  <si>
    <t>CMV IgG avidite</t>
  </si>
  <si>
    <t xml:space="preserve">CMV Early antigen </t>
  </si>
  <si>
    <t>Sonuç raporu ile birlikte faturalandırılır.</t>
  </si>
  <si>
    <t>CMV antijenemia viral yük (IFA)</t>
  </si>
  <si>
    <t xml:space="preserve">Clostridium difficile toxin-A ve B </t>
  </si>
  <si>
    <t xml:space="preserve">Clostridium difficile toxin-A </t>
  </si>
  <si>
    <t xml:space="preserve">Chlamydia trachomatis IgM </t>
  </si>
  <si>
    <t xml:space="preserve">Chlamydia trachomatis IgG </t>
  </si>
  <si>
    <t>Chlamydia trachomatis (DFA)</t>
  </si>
  <si>
    <t xml:space="preserve">Chlamydia pneumoniae IgM </t>
  </si>
  <si>
    <t xml:space="preserve">Chlamydia pneumoniae IgG </t>
  </si>
  <si>
    <t>Chlamydia pneumonia IgA</t>
  </si>
  <si>
    <t>Chlamydia antijeni (CARD test)</t>
  </si>
  <si>
    <t xml:space="preserve">Cyclic citrullinated peptide (CCP) </t>
  </si>
  <si>
    <t>Candidomannan</t>
  </si>
  <si>
    <t>Brucella Ig M (ELISA)</t>
  </si>
  <si>
    <t>Brucella Ig G (ELISA)</t>
  </si>
  <si>
    <t>Brucella tüp aglütinasyonu</t>
  </si>
  <si>
    <t>Brucella aglütinasyonu (Coombs antiserumu ile)</t>
  </si>
  <si>
    <t>Brucella  aglütinasyon testi (Rose Bengal)</t>
  </si>
  <si>
    <t>Borrelia burgdorferi IgM</t>
  </si>
  <si>
    <t>Borrelia burgdorferi IgG</t>
  </si>
  <si>
    <t>Borrelia burgdorferi antikor (Western blot)</t>
  </si>
  <si>
    <t>Anti-SSB (ELISA)</t>
  </si>
  <si>
    <t>Anti-SSB (İmmunoblotting)</t>
  </si>
  <si>
    <t>Anti-SSA (ELISA)</t>
  </si>
  <si>
    <t>Anti-SSA (İmmunoblotting)</t>
  </si>
  <si>
    <t>Anti-Sm/RNP (İmmunoblotting)</t>
  </si>
  <si>
    <t>Anti-Sm (İmmunoblotting)</t>
  </si>
  <si>
    <t>Anti-Scl 70 (İmmunoblotting)</t>
  </si>
  <si>
    <t>Anti-Jo1 (İmmunoblotting)</t>
  </si>
  <si>
    <t>906.630, 906.640 ile birlikte faturalandırılmaz.</t>
  </si>
  <si>
    <t>Anti-HCV  (Doğrulama dahil)</t>
  </si>
  <si>
    <t>Anti-GAD antikoru</t>
  </si>
  <si>
    <t>Antifosfolipid antikor</t>
  </si>
  <si>
    <t>Anti trombin 3 antijeni</t>
  </si>
  <si>
    <t>Anti toxoplazma IgM (Kemiluminesans veya benzeri)</t>
  </si>
  <si>
    <t>Anti toxoplazma IgM (ELISA)</t>
  </si>
  <si>
    <t>Anti toxoplazma IgG (Kemiluminesans veya benzeri)</t>
  </si>
  <si>
    <t>Anti toxoplazma IgG (ELISA)</t>
  </si>
  <si>
    <t xml:space="preserve">Anti toxoplazma IgA </t>
  </si>
  <si>
    <t>Anti tiroglobulin antikor</t>
  </si>
  <si>
    <t>Anti Sm D1</t>
  </si>
  <si>
    <t>Anti sentromer (IFA)</t>
  </si>
  <si>
    <t>Anti Scl 70</t>
  </si>
  <si>
    <t>Anti rubella IgM (Kemiluminesans veya benzeri)</t>
  </si>
  <si>
    <t>Anti rubella IgM (ELISA)</t>
  </si>
  <si>
    <t>Anti rubella IgG (Kemiluminesans veya benzeri)</t>
  </si>
  <si>
    <t>Anti rubella IgG (ELISA)</t>
  </si>
  <si>
    <t>Anti ribozomal P protein</t>
  </si>
  <si>
    <t>Anti pariyetal antikor (APA)</t>
  </si>
  <si>
    <t>Anti nükleer antikor (ANA)</t>
  </si>
  <si>
    <t>Anti nötrofil sitoplazmik antikor profil</t>
  </si>
  <si>
    <t>Anti mitokondriyal antikor (AMA)</t>
  </si>
  <si>
    <t>Anti mikrozomal antikor</t>
  </si>
  <si>
    <t>Anti kardiyolipin lgM</t>
  </si>
  <si>
    <t>Anti kardiyolipin lgG</t>
  </si>
  <si>
    <t>Anti Jo-1</t>
  </si>
  <si>
    <t>Anti insülin antikor</t>
  </si>
  <si>
    <t>Anti histon antikor</t>
  </si>
  <si>
    <t>Anti HIV Envelope</t>
  </si>
  <si>
    <t>Anti HIV Core</t>
  </si>
  <si>
    <t>Anti HIV (Kemiluminesans veya benzeri)</t>
  </si>
  <si>
    <t>Anti HIV (ELISA)</t>
  </si>
  <si>
    <t>Anti Hepatit E (HEV)</t>
  </si>
  <si>
    <t>Anti HCV (Mikropartikül immün assay-MEIA veya benzeri)</t>
  </si>
  <si>
    <t>Anti HCV (ELISA)</t>
  </si>
  <si>
    <t>Anti HBs  (Mikropartikül immün assay-MEIA veya benzeri)</t>
  </si>
  <si>
    <t>Anti HBs (ELISA)</t>
  </si>
  <si>
    <t>Anti HBe  (Mikropartikül immün assay-MEIA veya benzeri)</t>
  </si>
  <si>
    <t>Anti Hbe (ELISA)</t>
  </si>
  <si>
    <t>Anti HBc IgM  (Mikropartikül immün assay-MEIA veya benzeri)</t>
  </si>
  <si>
    <t>Anti HBc IgM (ELISA)</t>
  </si>
  <si>
    <t>Anti Hbc IgG (Mikropartikül immün assay-MEIA veya benzeri)</t>
  </si>
  <si>
    <t>Anti Hbc IgG (ELISA)</t>
  </si>
  <si>
    <t>Anti HAV IgM (ELISA)</t>
  </si>
  <si>
    <t>Anti HAV IgM (Mikropartikül immün assay-MEIA veya benzeri)</t>
  </si>
  <si>
    <t>Anti HAV IgG (ELISA)</t>
  </si>
  <si>
    <t>Anti HAV IgG (Mikropartikül immün assay-MEIA veya benzeri)</t>
  </si>
  <si>
    <t>Anti Gliadin lgG</t>
  </si>
  <si>
    <t>Anti Gliadin lgA</t>
  </si>
  <si>
    <t>Anti fosfolipid IgM</t>
  </si>
  <si>
    <t>Anti fosfolipid IgG</t>
  </si>
  <si>
    <t>Anti fosfatidilserin IgM</t>
  </si>
  <si>
    <t>Anti fosfatidilserin IgG</t>
  </si>
  <si>
    <t>Anti fosfatidilserin IgA</t>
  </si>
  <si>
    <t>Anti endomisyum antikor</t>
  </si>
  <si>
    <t>Anti düz kas antikoru (ASMA)</t>
  </si>
  <si>
    <t>Anti ds DNA</t>
  </si>
  <si>
    <t>Anti DNAse B</t>
  </si>
  <si>
    <t>Anti DNA</t>
  </si>
  <si>
    <t>Anti CMV lgM (ELISA)</t>
  </si>
  <si>
    <t>Anti CMV IgM (Mikropartikül immün assay-MEIA veya benzeri)</t>
  </si>
  <si>
    <t>Anti CMV IgG (Mikropartikül immün assay-MEIA veya benzeri)</t>
  </si>
  <si>
    <t>Anti CMV IgG (ELISA)</t>
  </si>
  <si>
    <t>Anti asetilkolin reseptör antikoru</t>
  </si>
  <si>
    <t>Adenovirus antijeni (DFA)</t>
  </si>
  <si>
    <t>Adacık hücre antikoru (Islet cell antikoru-ICA)</t>
  </si>
  <si>
    <t>Virus izolasyonu ve tiplendirme (Her bir virus için)</t>
  </si>
  <si>
    <t>VDRL-RPR</t>
  </si>
  <si>
    <t>Ureaplasma kültürü</t>
  </si>
  <si>
    <t>Tricrom boyama</t>
  </si>
  <si>
    <t>Trichomonas kültürü</t>
  </si>
  <si>
    <t>Streptokok grup tayini</t>
  </si>
  <si>
    <t>Solunum sekresyonlarının kantitatif kültürü</t>
  </si>
  <si>
    <t>Serum antibiotik bakterisidal aktivite</t>
  </si>
  <si>
    <t>Safra Sıvısı Kültürü</t>
  </si>
  <si>
    <t>Plevral Sıvı Kültürü</t>
  </si>
  <si>
    <t>Periton Sıvı Kültürü</t>
  </si>
  <si>
    <t>Nazofarenks Kültürü</t>
  </si>
  <si>
    <t>Minimal inhibitör konsantrasyonu  (E testi ile)</t>
  </si>
  <si>
    <t>Minimal bakterisidal konsantrasyon (MBC)</t>
  </si>
  <si>
    <t>Mikrotüp dilüsyonuyla antibiyotik duyarlılık testi</t>
  </si>
  <si>
    <t>Mikoplasma kültürü</t>
  </si>
  <si>
    <t xml:space="preserve">Mikobakteri tiplendirmesi </t>
  </si>
  <si>
    <t>Mikobakteri kültürü (Üreme kontrollü otomatik sistem)</t>
  </si>
  <si>
    <t>Mikobakteri kültürü</t>
  </si>
  <si>
    <t>Mikobakteri antibiyotik duyarlılık testi (Otomatik sistem), her biri</t>
  </si>
  <si>
    <t>Mikobakteri Aranması (ARB) Direkt mikroskopi</t>
  </si>
  <si>
    <t>Mantar tanımlanması ve antifungal duyarlılık testi (otomatik sistem )</t>
  </si>
  <si>
    <t>Mantar tanımlanması (Otomatik sistem )</t>
  </si>
  <si>
    <t>Mantar kültürü</t>
  </si>
  <si>
    <t>Mantar Aranması (KOH ile )</t>
  </si>
  <si>
    <t>Leishmania kültürü</t>
  </si>
  <si>
    <t>Leishmania (Kan yayması)</t>
  </si>
  <si>
    <t>Legionella kültürü</t>
  </si>
  <si>
    <t>Kültür ve antibiyotik duyarlık testi (KAHT)</t>
  </si>
  <si>
    <t>Kolmer kompleman fiksasyon (CCF)</t>
  </si>
  <si>
    <t>Kateter Kültürü</t>
  </si>
  <si>
    <t>Katalaz testi</t>
  </si>
  <si>
    <t>906.010 ile birlikte faturalandırılmaz.</t>
  </si>
  <si>
    <t>Kan kültürü (Aerob-anaerob) otomatik sistem</t>
  </si>
  <si>
    <t>906.020 ile birlikte faturalandırılmaz.</t>
  </si>
  <si>
    <t>Kan kültürü (Aerob-anaerob)</t>
  </si>
  <si>
    <t xml:space="preserve">Kanda Parazit Arama </t>
  </si>
  <si>
    <t>Helicobacter pylori kültürü</t>
  </si>
  <si>
    <t>Haemophilus kültürü</t>
  </si>
  <si>
    <t>Grup A streptokok tayini (Lateks veya ELISA)</t>
  </si>
  <si>
    <t>Gonokok kültürü</t>
  </si>
  <si>
    <t>905.950 ile birlikte faturalandırılmaz.</t>
  </si>
  <si>
    <t>Genişletilmiş spektrumlu beta laktamaz (ESBL) ve sinerji (E test)</t>
  </si>
  <si>
    <t xml:space="preserve">905.960 ile birlikte faturalandırılmaz. Disk diffuzyon </t>
  </si>
  <si>
    <t xml:space="preserve">Genişletilmiş spektrumlu beta laktamaz (ESBL) </t>
  </si>
  <si>
    <t>Gardnerella vaginalis kültürü</t>
  </si>
  <si>
    <t>Gaitada gizli kan aranması, otomatik cihaz ile</t>
  </si>
  <si>
    <t>Gaitada gizli kan aranması, manüel</t>
  </si>
  <si>
    <t>905.860, 905.870 ile birlikte faturalandırılmaz.</t>
  </si>
  <si>
    <t>Gaitada amib-giardia aranması</t>
  </si>
  <si>
    <t>Ev tozu (Mite) akarlarının aranması</t>
  </si>
  <si>
    <t xml:space="preserve">Eritrosit antijenleri (C, c, K, E, e gibi), her bir antijen </t>
  </si>
  <si>
    <t>Eklem Sıvısı Kültürü</t>
  </si>
  <si>
    <t>E.coli 0157 H7 kültürü</t>
  </si>
  <si>
    <t>Doku Biyopsi Kültürü</t>
  </si>
  <si>
    <t>905.860, 905.920 ile birlikte faturalandırılmaz.</t>
  </si>
  <si>
    <t>Direkt parazit incelenmesi, manüel</t>
  </si>
  <si>
    <t>905.870, 905.920 ile birlikte faturalandırılmaz.</t>
  </si>
  <si>
    <t>Direkt parazit incelenmesi, cihaz ile</t>
  </si>
  <si>
    <t>Difteri kültürü</t>
  </si>
  <si>
    <t>Çevresel allerjenik mantar saptanması</t>
  </si>
  <si>
    <t>Cryptosporidium antijeni</t>
  </si>
  <si>
    <t>Cryptococcus neoformans antijeni</t>
  </si>
  <si>
    <t>Clostridium difficile kültürü</t>
  </si>
  <si>
    <t>Chlamydia kültürü</t>
  </si>
  <si>
    <t>Campylobacter kültürü</t>
  </si>
  <si>
    <t xml:space="preserve">Boyasız direkt mikroskobik inceleme </t>
  </si>
  <si>
    <t>Boyalı mikroskopik inceleme (Gram, M.mavisi, Wright, Ziehl-Neelsen, vb)</t>
  </si>
  <si>
    <t>BOS lateks aglütinasyon testi</t>
  </si>
  <si>
    <t>Boğmaca kültürü</t>
  </si>
  <si>
    <t>Beyin omurilik sıvısı (BOS) kültürü (Özel zenginleştirme ile)</t>
  </si>
  <si>
    <t>Üreme var ise kültür sonucu ile faturalandırılır. 905.610,905.680, 905.690, 905.700,905.710, 906.040 ile birlikte faturalandırılmaz.</t>
  </si>
  <si>
    <t>Bakteri tanımlanması ve duyarlılık testi (Yarı otomatik sistem)</t>
  </si>
  <si>
    <t>Üreme var ise kültür sonucu ile faturalandırılır.905.610,905.680, 905.690, 905.700,905.720 , 906.040 ile birlikte faturalandırılmaz.</t>
  </si>
  <si>
    <t>Bakteri tanımlanması ve duyarlılık testi (Otomatik sistem )</t>
  </si>
  <si>
    <t>Üreme var ise kültür sonucu ile faturalandırılır.  905.680, 905.690, 905.710, 905.720, 906.040 ile birlikte faturalandırılmaz.</t>
  </si>
  <si>
    <t>Bakteri tanımlanması (Yarı otomatik sistem)</t>
  </si>
  <si>
    <t>Otomatik rezidüel antimikrobiel aktivite</t>
  </si>
  <si>
    <t>Üreme var ise kültür sonucu ile faturalandırılır. 905.680, 905.700, 905.710, 905.720, 906.040 ile birlikte faturalandırılmaz.</t>
  </si>
  <si>
    <t>Bakteri tanımlanması (Otomatik sistem )</t>
  </si>
  <si>
    <t>Üreme var ise kültür sonucu ile faturalandırılır. 905.690, 905.700, 905.710, 905.720,906.040 ile birlikte faturalandırılmaz.</t>
  </si>
  <si>
    <t xml:space="preserve">Bakteri tanımlanması </t>
  </si>
  <si>
    <t>Konjunktiva kültürü</t>
  </si>
  <si>
    <t>Diğer kültürler</t>
  </si>
  <si>
    <t>Burun kültürü</t>
  </si>
  <si>
    <t>Vagen cerviks</t>
  </si>
  <si>
    <t>Balgam Kültürü</t>
  </si>
  <si>
    <t>Yara kültürü</t>
  </si>
  <si>
    <t>Kulak kültürü</t>
  </si>
  <si>
    <t>Gaita kültürü</t>
  </si>
  <si>
    <t>İdrar Kültürü</t>
  </si>
  <si>
    <t>Boğaz kültürü</t>
  </si>
  <si>
    <t>Aspirat Kültürü</t>
  </si>
  <si>
    <t>Antituberküloz duyarlılık (E test), her biri</t>
  </si>
  <si>
    <t>Antifungal duyarlılık testi, her biri</t>
  </si>
  <si>
    <t>Antifungal duyarlılık (E test), her biri</t>
  </si>
  <si>
    <t>Üreme var ise kültür sonucu ile faturalandırılır.</t>
  </si>
  <si>
    <t>Antibiyotik duyarlılık testi</t>
  </si>
  <si>
    <t>Anaerob kültür</t>
  </si>
  <si>
    <t>Actinomyces kültürü</t>
  </si>
  <si>
    <t>von Willebrant faktör, ristosetin kofaktör</t>
  </si>
  <si>
    <t>von Willebrant Faktör antijeni</t>
  </si>
  <si>
    <t>Unstabil hemoglobin-S presipitasyon testi</t>
  </si>
  <si>
    <t>Tromboksan</t>
  </si>
  <si>
    <t xml:space="preserve">Trombospondin </t>
  </si>
  <si>
    <t>Trombosit fonk.sekresyon (Her bir agregan için)</t>
  </si>
  <si>
    <t>Trombosit fonk.agregasyon (Her bir agregan için)</t>
  </si>
  <si>
    <t>Trombosit faktör 3 veya faktör 4</t>
  </si>
  <si>
    <t>Trombosit adezivite testi</t>
  </si>
  <si>
    <t>Trombopoetin</t>
  </si>
  <si>
    <t>Tromboplastin jenerasyon testi (TGT)</t>
  </si>
  <si>
    <t>Trombomodulin</t>
  </si>
  <si>
    <t xml:space="preserve">Tromboelastogram, her bir kartuş </t>
  </si>
  <si>
    <t>Trombin veAnti-Trombin kompleks (Tat)</t>
  </si>
  <si>
    <t>Trombin zamanı</t>
  </si>
  <si>
    <t>Trombin aktive fibrinoliz inhibitörü (TAFI)</t>
  </si>
  <si>
    <t>Tissue factor pathway inhibitor (TFPI), total</t>
  </si>
  <si>
    <t>Tissue factor pathway inhibitor (TFPI), serbest</t>
  </si>
  <si>
    <t>Stem hücre viyabilite testi</t>
  </si>
  <si>
    <t xml:space="preserve">Doku Tiplendirme Laboratuvar Merkezleri tarafından çalışılabilir. İşlem basamakları dahildir ve orijinal cihaz çıktısı ile faturalandırılır. T ve B için ayrı ve 905 080 ile birlikte faturalandırılmaz. </t>
  </si>
  <si>
    <t>T ve B Lenfosit çapraz karşılaştırma, tek donör  (Akım sitometresi)</t>
  </si>
  <si>
    <t>Doku Tiplendirme Laboratuvar Merkezleri tarafından çalışılabilir. Sonuç belgesi istendiği takdirde Kuruma ibraz etmek üzere saklanmalıdır. İşlem basamakları dahildir. (T için bir adet, B için bir adet)</t>
  </si>
  <si>
    <t>T ve B Lenfosit çapraz karşılaştırma, total, tek donör</t>
  </si>
  <si>
    <t>Sitotoksik lenfosit alt grupları (Panel)</t>
  </si>
  <si>
    <t>Serum opsonik aktivite</t>
  </si>
  <si>
    <t>Retikülosit sayımı (Otomatik sistem)</t>
  </si>
  <si>
    <t>Retikülosit sayımı</t>
  </si>
  <si>
    <t>Reptilaz zamanı</t>
  </si>
  <si>
    <t>Rekalsifikasyon zamanı</t>
  </si>
  <si>
    <t>Protrombin zamanı (Koagülometre)</t>
  </si>
  <si>
    <t>Protrombin kompleksi</t>
  </si>
  <si>
    <t>Protrombin fragman 1+2</t>
  </si>
  <si>
    <t>Protein S antijeni</t>
  </si>
  <si>
    <t xml:space="preserve">Protein S </t>
  </si>
  <si>
    <t>Protein C antijeni</t>
  </si>
  <si>
    <t xml:space="preserve">Protein C </t>
  </si>
  <si>
    <t>Plazminojen Aktivatör (PA)</t>
  </si>
  <si>
    <t>Plazminojen</t>
  </si>
  <si>
    <t xml:space="preserve">Platelet F4  </t>
  </si>
  <si>
    <t xml:space="preserve">Piruvat kinaz </t>
  </si>
  <si>
    <t>Pıhtılaşma zamanı</t>
  </si>
  <si>
    <t>Pıhtı retraksiyonu</t>
  </si>
  <si>
    <t>Doku Tiplendirme Laboratuvar Merkezleri tarafından çalışılabilir.Sonuç belgesi istendiği takdirde Kuruma ibraz etmek üzere saklanmak kaydıyla, yapılan işlemlere ait ayrıntılı teknik açıklamayı içeren ayrıntılı raporla faturalandırılır. İşlem Basamakları olarak Moleküler kodlar ile  faturalanamaz. (Preimplantasyon genetik tetkikler, hematolojik maligniteler için moleküler test çalışmaları yapıldığında moleküler kodlarla faturalandırılır.)</t>
  </si>
  <si>
    <t>PRA(anti-HLA antikoru) High Resolution</t>
  </si>
  <si>
    <t>Doku Tiplendirme Laboratuvar Merkezleri tarafından çalışılabilir.Sonuç belgesi istendiği takdirde Kuruma ibraz etmek üzere saklanmak kaydıyla, yapılan işlemlere ait ayrıntılı teknik açıklamayı içeren ayrıntılı raporla faturalandırılır.İşlem Basamakları olarak Moleküler kodlar ile  faturalanamaz (Preimplantasyon genetik tetkikler, hematolojik maligniteler için moleküler test çalışmaları yapıldığında moleküler kodlarla faturalandırılır.)</t>
  </si>
  <si>
    <t>Panel reaktif antikor (PRA) Class II tarama</t>
  </si>
  <si>
    <t>Panel reaktif antikor (PRA) Class II Antijene spesifik</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</si>
  <si>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t>
  </si>
  <si>
    <t>Panel reaktif antikor (PRA) Class I tarama</t>
  </si>
  <si>
    <t>Doku Tiplendirme Laboratuvar Merkezleri tarafından çalışılabilir.Sonuç belgesi istendiği takdirde Kuruma ibraz etmek üzere saklanmak kaydıyla, yapılan işlemlere ait ayrıntılı teknik açıklamayı içeren raporla faturalandırılır. İşlem basamakları dahildir.İşlem Basamakları olarak Moleküler kodlar ile  faturalandırılmaz (Preimplantasyon genetik tetkikler, hematolojik maligniteler için moleküler test çalışmaları yapıldığında moleküler kodlarla faturalandırılır.)</t>
  </si>
  <si>
    <t>Panel reaktif antikor (PRA) Class I Antijene spesifik</t>
  </si>
  <si>
    <t>PAI-1 (Plazminojen aktivatör inhibitör 1)</t>
  </si>
  <si>
    <t>PAC-1 kompleks (Flow sitometri)</t>
  </si>
  <si>
    <t>Periferik kan, Kemik iliği her biri</t>
  </si>
  <si>
    <t xml:space="preserve">Özel hematolojik boyalar PAS, Peroksidaz, Sudan Black, LAP,vb) </t>
  </si>
  <si>
    <t>Ozmotik frajilite testi</t>
  </si>
  <si>
    <t>Oraklaşma testi</t>
  </si>
  <si>
    <t>Oksihemoglobin</t>
  </si>
  <si>
    <t>Nükleik asit teknolojisi ile (NAT) HBs, HCV, HIV1 tayini</t>
  </si>
  <si>
    <t>Methemoglobin tayini</t>
  </si>
  <si>
    <t>Methemoglobin redüktaz</t>
  </si>
  <si>
    <t>Minör HLA antijenleri (Her biri)</t>
  </si>
  <si>
    <t>Mikst lenfosit kültürü (Her bir donör için)</t>
  </si>
  <si>
    <t>Lymphokine Activated Killer (LAK)</t>
  </si>
  <si>
    <t>Lupus eritematozis (LE) hücresi</t>
  </si>
  <si>
    <t>Lupus antikoagülan taraması</t>
  </si>
  <si>
    <t>Lupus antikoagülan (Doğrulama testi ile)</t>
  </si>
  <si>
    <t>Lökositlerin antijen histamin salınımı</t>
  </si>
  <si>
    <t>Lökosit sistin izolasyonu (HPLC)</t>
  </si>
  <si>
    <t>Lökosit fonksiyonları testi</t>
  </si>
  <si>
    <t>Lökosit adhezivite</t>
  </si>
  <si>
    <t>Lenfosit transformasyon (Komple)</t>
  </si>
  <si>
    <t>Lenfosit kemotaksis</t>
  </si>
  <si>
    <t>Lenfosit izolasyonu</t>
  </si>
  <si>
    <t xml:space="preserve">Ayrıntılı sonuç raporu ile en fazla bir adet faturalandırılır. 905.080 ile birlikte faturalandırılmaz. </t>
  </si>
  <si>
    <t xml:space="preserve">Lenfosit alt grupları </t>
  </si>
  <si>
    <t>Kriyoglobulin</t>
  </si>
  <si>
    <t>Kriyofibrinojen tayini</t>
  </si>
  <si>
    <t>Kollajen epinephrin (Tam otomatik cihazda trombosit agregasyonu)</t>
  </si>
  <si>
    <t>Kollajen ADP (Tam otomatik cihazda trombosit agregasyonu)</t>
  </si>
  <si>
    <t>Koagulasyon faktör inhibitör testi</t>
  </si>
  <si>
    <t>Kemotaksis (nötrofil-monosit)</t>
  </si>
  <si>
    <t>Kanama zamanı</t>
  </si>
  <si>
    <t>İnvitro ilaç duyarlılığı, her bir ilaç</t>
  </si>
  <si>
    <t xml:space="preserve">In vitro doku kültürü değerlendirilmesi, her bir koloni tipi  </t>
  </si>
  <si>
    <t>In vitro doku kültürü (semi solid agar)</t>
  </si>
  <si>
    <t xml:space="preserve">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(DR için bir adet, DP için bir adet, DQ için bir adet faturalandırılır.) </t>
  </si>
  <si>
    <t>HLA-DR, DP, DQ moleküler düşük çözünürlükte</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</si>
  <si>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 İşlem Basamakları olarak Moleküler kodlar ile  faturalandırılmaz. (Preimplantasyon Genetik Tetkikler ,Hematolojik Maligniteler için moleküler test çalışmaları yapıldığında moleküler kodlarla faturalandırılır.
(A için bir adet,B için bir adet,C için bir adet faturalandırılır.)</t>
  </si>
  <si>
    <t>HLA-A, B, C moleküler düşük çözünürlükte</t>
  </si>
  <si>
    <t xml:space="preserve">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t>
  </si>
  <si>
    <t>HLA uygun donör taranması, aile içi</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</si>
  <si>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(DP için bir adet,DR için bir adet,DQ için bir adet faturalandırılır)</t>
  </si>
  <si>
    <t>HLA DP, DR, DQ moleküler yüksek çözünürlükte</t>
  </si>
  <si>
    <t>HLA B27</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</si>
  <si>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(A için bir adet, B için bir adet,C için bir adet faturalandırılır)</t>
  </si>
  <si>
    <t>HLA A, B, C moleküler yüksek çözünürlükte</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</si>
  <si>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(DR için bir adet, DQ için bir adet faturalandırılır.)</t>
  </si>
  <si>
    <t xml:space="preserve">HLA-DR,DQ serolojik
</t>
  </si>
  <si>
    <t>Doku Tiplendirme Laboratuvar Merkezleri tarafından çalışılabilir.Sonuç belgesi istendiği takdirde Kuruma ibraz etmek üzere saklanmak kaydıyla, yapılan işlemlere ait ayrıntılı teknik açıklamayı içeren  raporla faturalandırılır.İşlem basamakları dahildir.İşlem Basamakları olarak Moleküler kodlar ile  faturalandırılmaz. (Preimplantasyon Genetik Tetkikler ,Hematolojik Maligniteler için moleküler test çalışmaları yapıldığında moleküler kodlarla faturalandırılır.
(A için bir adet, B için bir adet,C için bir adet faturalandırılır)</t>
  </si>
  <si>
    <t xml:space="preserve">HLA-ABC, serolojik  </t>
  </si>
  <si>
    <t>Heparin kofaktör II</t>
  </si>
  <si>
    <t xml:space="preserve">Heparin </t>
  </si>
  <si>
    <t>Hemoglobin zincir analizi (HPLC)</t>
  </si>
  <si>
    <t xml:space="preserve">Hemoglobin elektroforezi  Aqar jel ile  </t>
  </si>
  <si>
    <t xml:space="preserve">Hemoglobin elektroforezi  HPLC ile </t>
  </si>
  <si>
    <t>Heinz-body aranması</t>
  </si>
  <si>
    <t>HbH (Alfa talasemi paneli)</t>
  </si>
  <si>
    <t>Hb S</t>
  </si>
  <si>
    <t>Hb H  Boyası</t>
  </si>
  <si>
    <t>Global fibrinolitik kapasite</t>
  </si>
  <si>
    <t>Fibronektin</t>
  </si>
  <si>
    <t>Fibrinopeptidaz</t>
  </si>
  <si>
    <t>Fibrinojen</t>
  </si>
  <si>
    <t>Fibrin yıkım ürünleri (Kantitatif)</t>
  </si>
  <si>
    <t>Fibrin monomerleri</t>
  </si>
  <si>
    <t xml:space="preserve">Fetal hücre </t>
  </si>
  <si>
    <t>Fetal hemoglobin boyası</t>
  </si>
  <si>
    <t>Fetal hemoglobin (Hb.F-Singer testi)</t>
  </si>
  <si>
    <t>Faktör inhibitör tayini</t>
  </si>
  <si>
    <t>Faktör 7 antijeni</t>
  </si>
  <si>
    <t>Faktör 2-13 (Her bir faktör için)</t>
  </si>
  <si>
    <t>F9 antikoru</t>
  </si>
  <si>
    <t>F8 antikoru</t>
  </si>
  <si>
    <t>Euglobulin lizis</t>
  </si>
  <si>
    <t>Eritrosit enzim paneli</t>
  </si>
  <si>
    <t>Eritrosit agregasyonu</t>
  </si>
  <si>
    <t>Eritropoetin</t>
  </si>
  <si>
    <t>Eozinofil sayımı</t>
  </si>
  <si>
    <t xml:space="preserve">Eozinofil katyonik protein </t>
  </si>
  <si>
    <t>Doku Tiplendirme Laboratuvar Merkezleri tarafından çalışılabilir.Sonuç belgesi istendiği takdirde Kuruma ibraz etmek üzere saklanmalıdır.İşlem basamakları dahildir.</t>
  </si>
  <si>
    <t>Donör Spesifik Antikor (DSA)</t>
  </si>
  <si>
    <t>Doku Tiplendirme Laboratuvar Merkezleri tarafından çalışılabilir.Sonuç belgesi istendiği takdirde Kuruma ibraz etmek üzere saklanmak kaydıyla, yapılan işlemlere ait  teknik açıklamayı içeren ayrıntılı raporla faturalandırılır.İşlem basamakları dahildir.İşlem Basamakları olarak Moleküler kodlar ile  faturalandırılmaz. (Preimplantasyon Genetik Tetkikler ,Hematolojik Maligniteler için moleküler test çalışmaları yapıldığında moleküler kodlarla faturalandırılır.)</t>
  </si>
  <si>
    <t xml:space="preserve">Dört basamaklı doku tiplendirmesi (Kök hücre nakli,her lokus için)  </t>
  </si>
  <si>
    <t>Doku Plazminojen aktivatör (TPA)</t>
  </si>
  <si>
    <t xml:space="preserve">Demir, idrarda </t>
  </si>
  <si>
    <t>Demir boyası</t>
  </si>
  <si>
    <t>D-dimer, kantitatif</t>
  </si>
  <si>
    <t>D-dimer, kalitatif</t>
  </si>
  <si>
    <t>Beta-tromboglobulin</t>
  </si>
  <si>
    <t>Asit hemoliz testi (Asit Ham testi)</t>
  </si>
  <si>
    <t>Antijene özgün sitotoksik yanıt, tetramer ile</t>
  </si>
  <si>
    <t>Anti Thrombin 3 Aktivitesi</t>
  </si>
  <si>
    <t>Anti Faktör X a</t>
  </si>
  <si>
    <t>Anti Faktör II a</t>
  </si>
  <si>
    <t>Anormal hemoglobin taraması</t>
  </si>
  <si>
    <t>APTT (CARD Test)</t>
  </si>
  <si>
    <t>APTT-LA</t>
  </si>
  <si>
    <t>APTT</t>
  </si>
  <si>
    <t>Aktive protein C rezistansı</t>
  </si>
  <si>
    <t xml:space="preserve">Alfa-2 makroglobulin </t>
  </si>
  <si>
    <t xml:space="preserve">Alfa-2 antiplazmin - plazmin komplex </t>
  </si>
  <si>
    <t>Alfa-2 antiplazmin</t>
  </si>
  <si>
    <t>aCPT (CARD test)</t>
  </si>
  <si>
    <t>Yenidoğan taraması (Tandem MS)</t>
  </si>
  <si>
    <t>Her bir örnek için</t>
  </si>
  <si>
    <t xml:space="preserve">Yağ asidi (Gaz kromotografisi) </t>
  </si>
  <si>
    <t>Weinberg testi</t>
  </si>
  <si>
    <t>Vücut sıvılarının PH ölçümü</t>
  </si>
  <si>
    <t>Vitamin E</t>
  </si>
  <si>
    <t>Vitamin C</t>
  </si>
  <si>
    <t xml:space="preserve">Vitamin B12 </t>
  </si>
  <si>
    <t>Vitamin A (Karoten)</t>
  </si>
  <si>
    <t>Vanil mandelik asit (VMA)</t>
  </si>
  <si>
    <t>Ürik asit</t>
  </si>
  <si>
    <t>Üreaz testi (Helicobacter pylori)</t>
  </si>
  <si>
    <t xml:space="preserve">Üre klerensi </t>
  </si>
  <si>
    <t>900.250, 901.170, 901.570 ile birlikte faturalandırılmaz.</t>
  </si>
  <si>
    <t>Üçlü test (E3-HCG-AFP)</t>
  </si>
  <si>
    <t xml:space="preserve">Uzun zincirli yağ asitleri, her biri </t>
  </si>
  <si>
    <t>Ter testi</t>
  </si>
  <si>
    <t>Tuz yükleme testi</t>
  </si>
  <si>
    <t>İlaç dahil</t>
  </si>
  <si>
    <t>TSH stimülasyon testi</t>
  </si>
  <si>
    <t>TSH reseptor bloke edici antikor (TRB)</t>
  </si>
  <si>
    <t xml:space="preserve">TSH </t>
  </si>
  <si>
    <t>Troponin T</t>
  </si>
  <si>
    <t xml:space="preserve">Troponin I </t>
  </si>
  <si>
    <t>Triptaz</t>
  </si>
  <si>
    <t>Tripsinojen-2, idrarda</t>
  </si>
  <si>
    <t>Trigliserid</t>
  </si>
  <si>
    <t>TRH stimülasyon testi</t>
  </si>
  <si>
    <t xml:space="preserve">TRH prolaktin testi </t>
  </si>
  <si>
    <t xml:space="preserve">TRF testi </t>
  </si>
  <si>
    <t>Transferrin</t>
  </si>
  <si>
    <t>Total testesteron</t>
  </si>
  <si>
    <t>Total lipid</t>
  </si>
  <si>
    <t>Total lgE</t>
  </si>
  <si>
    <t>Total anti-oksidan aktivite (TAOA)</t>
  </si>
  <si>
    <t>Tolbutamid testi</t>
  </si>
  <si>
    <t>Tiroksin bağlayan inhibitör immünoglobulin (TBII)</t>
  </si>
  <si>
    <t>Tiroksin bağlayan globulin (TBG)</t>
  </si>
  <si>
    <t>Tiroid stimule edici immunglobulin (TSI)</t>
  </si>
  <si>
    <t>Tiroglobulin</t>
  </si>
  <si>
    <t>Teofilin süpresor</t>
  </si>
  <si>
    <t>901.790, 901.791  ile birlikte faturalandırılmaz.</t>
  </si>
  <si>
    <t>Takrolimus  (FK 506)</t>
  </si>
  <si>
    <t>Sirolimus kan düzeyi tayini</t>
  </si>
  <si>
    <t>Şeker su testi</t>
  </si>
  <si>
    <t>Şeker kromotografisi her biri, idrarda</t>
  </si>
  <si>
    <t>Sükroz gradient testi</t>
  </si>
  <si>
    <t>Su yükleme testi</t>
  </si>
  <si>
    <t>Su kısıtlama testi</t>
  </si>
  <si>
    <t>Spesifik IgE</t>
  </si>
  <si>
    <t>Strip testler faturalandırılmaz. Sadece göğüs hastalıkları, erişkin/ çocuk allerji veya immünoloji uzman hekimi tarafından istenilmesi halinde,  test sonuçlarına ait orjinal cihaz çıktısının  imzalı fotokopisi  ile en fazla iki adet faturalandırılır.</t>
  </si>
  <si>
    <t>Spesifik IgE (5'li miks)</t>
  </si>
  <si>
    <t>Somatotropin (STH)</t>
  </si>
  <si>
    <t>Somatomedin-C</t>
  </si>
  <si>
    <t>Sodyum (Na) (Serum ve vücut sıvılarında, herbiri)</t>
  </si>
  <si>
    <t>Sitrat (İdrarda)</t>
  </si>
  <si>
    <t>Sistin (İdrarda)</t>
  </si>
  <si>
    <t>Sistatin C</t>
  </si>
  <si>
    <t>Sifra(Cyfra)</t>
  </si>
  <si>
    <t>Sialik asit</t>
  </si>
  <si>
    <t>Shwartz-Watson testi</t>
  </si>
  <si>
    <t>Sfingomyelinaz</t>
  </si>
  <si>
    <t>Setling testi</t>
  </si>
  <si>
    <t>Serumda prolin tayini</t>
  </si>
  <si>
    <t>Serum immünelektroforezi</t>
  </si>
  <si>
    <t>Serum Amiloid A</t>
  </si>
  <si>
    <t>Serum ACE düzeyi</t>
  </si>
  <si>
    <t>Seruloplazmin  (Nefelometrik)</t>
  </si>
  <si>
    <t>Seruloplazmin  (Nefelometri dışı)</t>
  </si>
  <si>
    <t>Serebrosid beta galaktosidaz</t>
  </si>
  <si>
    <t>Serbest Tiroksin Indeksi (FTI)</t>
  </si>
  <si>
    <t>Serbest testosteron</t>
  </si>
  <si>
    <t xml:space="preserve">Serbest T4 </t>
  </si>
  <si>
    <t xml:space="preserve">Serbest T3 </t>
  </si>
  <si>
    <t>Serbest kortizol(İdrar)</t>
  </si>
  <si>
    <t>Serbest Hemoglobin</t>
  </si>
  <si>
    <t>900.650 ile birlikte faturalandırılmaz.</t>
  </si>
  <si>
    <t>Serbest beta HCG</t>
  </si>
  <si>
    <t xml:space="preserve">Normal CRP değeri cut off değerinin altında ise talep edilebilir. </t>
  </si>
  <si>
    <t xml:space="preserve">Sensitif CRP, Mikro CRP </t>
  </si>
  <si>
    <t xml:space="preserve">Selenyum </t>
  </si>
  <si>
    <t>Seks hormon bağlayıcı globulin (SHBG)</t>
  </si>
  <si>
    <t>Sedimentasyon</t>
  </si>
  <si>
    <t>S100 proteini</t>
  </si>
  <si>
    <t>Rotavirüs RNA elektroforezi</t>
  </si>
  <si>
    <t>Romatoid faktör (RF) (Nefelometrik)</t>
  </si>
  <si>
    <t>Romatoid faktör (RF) (Türbidimetrik)</t>
  </si>
  <si>
    <t>Rivalta</t>
  </si>
  <si>
    <t>Ring testi</t>
  </si>
  <si>
    <t>Revers T-3 (R-T-3)</t>
  </si>
  <si>
    <t>Retinol Binding Protein (RBP)</t>
  </si>
  <si>
    <t xml:space="preserve">Renin </t>
  </si>
  <si>
    <t>Radyoaktif invitro globin zincir sentezi</t>
  </si>
  <si>
    <t>Radio-allergo sorbent test (RAST) spesifik IgE, tek allerjen ile</t>
  </si>
  <si>
    <t>QT disperisyon değerlendirilmesi</t>
  </si>
  <si>
    <t>Pseudokolin esteraz</t>
  </si>
  <si>
    <t>PSA (Serbest)</t>
  </si>
  <si>
    <t xml:space="preserve">Protein kantitatif (İdrarda) </t>
  </si>
  <si>
    <t>Protein elektroforezi (Serum ve vücut sıvıları)</t>
  </si>
  <si>
    <t>Protein (Serum ve vucut sıvıları, herbiri)</t>
  </si>
  <si>
    <t>Prostatik asit fosfataz (PAP)</t>
  </si>
  <si>
    <t>Prostat spesifik antijen (PSA)</t>
  </si>
  <si>
    <t>Prolaktin</t>
  </si>
  <si>
    <t>Prokollajen III (N terminal propeptit)</t>
  </si>
  <si>
    <t>Progesteron</t>
  </si>
  <si>
    <t xml:space="preserve">Procalcitonin </t>
  </si>
  <si>
    <t>Dahiliye, Göğüs Hastalıkları , Kardiyoloji, Çocuk Hastalıkları, Kardiyovasküler Cerrahi veya Göğüs  Cerrahi uzman hekimlerince istenilmesi halinde faturalandırılır.</t>
  </si>
  <si>
    <t>Pro-BNP(pro-brain natriuretic peptide), BNP (brain natriuretic peptide)</t>
  </si>
  <si>
    <t>Gaz kromatografisi/kütle spektro</t>
  </si>
  <si>
    <t>Pristanik asit analizi (GC/MS)</t>
  </si>
  <si>
    <t>Prealbumin</t>
  </si>
  <si>
    <t xml:space="preserve">Potasyum </t>
  </si>
  <si>
    <t>Post prandial kan şekeri (tokluk kan şekeri)</t>
  </si>
  <si>
    <t xml:space="preserve">Porfobilinojen (Kantitatif) (İdrarda) </t>
  </si>
  <si>
    <t>Porfirin (Kantitatif)</t>
  </si>
  <si>
    <t xml:space="preserve">Porfirin (Kalitatif) </t>
  </si>
  <si>
    <t>Polyansature yağ asitleri (PUFA) analizi (GC/MS)</t>
  </si>
  <si>
    <t>901.920 ile birlikte faturalandırılmaz.</t>
  </si>
  <si>
    <t>PO2</t>
  </si>
  <si>
    <t>Pitresin STH testi (6 HGH)</t>
  </si>
  <si>
    <t>Pitresin ACTH kortizol (6 ACTH, 6 kortizol)</t>
  </si>
  <si>
    <t xml:space="preserve">Piruvat </t>
  </si>
  <si>
    <t>Peroksisomal hastalıkların prenatal tanıları (GC/MS)</t>
  </si>
  <si>
    <t>Periferik yayma (Formül lökosit) (Manuel)</t>
  </si>
  <si>
    <t>17-ketosteroidler</t>
  </si>
  <si>
    <t>PCO2</t>
  </si>
  <si>
    <t>Parathormon (PTH)</t>
  </si>
  <si>
    <t>PAPP-A (Pregnant Associated Plasma Protein A)</t>
  </si>
  <si>
    <t>Pankreas amilazı</t>
  </si>
  <si>
    <t>Özel kromatografi (Her biri)</t>
  </si>
  <si>
    <t>Östron</t>
  </si>
  <si>
    <t>Ozmolarite</t>
  </si>
  <si>
    <t>Otoradyografi</t>
  </si>
  <si>
    <t>Osteokalsin</t>
  </si>
  <si>
    <t xml:space="preserve">Orotik asit tayini (İdrarda) </t>
  </si>
  <si>
    <t>Ornitin tayini (İdrarda)</t>
  </si>
  <si>
    <t>Ornitin karbamil transferaz</t>
  </si>
  <si>
    <t>Organik asitler (Özel kromatografi)(Her biri)</t>
  </si>
  <si>
    <t xml:space="preserve">Organik asit analizi (İdrarda) </t>
  </si>
  <si>
    <t>Organik asidemilerin prenatal tanıları (GC/MS)</t>
  </si>
  <si>
    <t>Kromatografi</t>
  </si>
  <si>
    <t xml:space="preserve">Oligosakkarit analizi </t>
  </si>
  <si>
    <t>Oligoklonal BOS, immünoglobulin bant elektroforezi</t>
  </si>
  <si>
    <t>Oksalat</t>
  </si>
  <si>
    <t>Nükleer matriks protein (NMP 22)</t>
  </si>
  <si>
    <t>Nötralizasyon testi</t>
  </si>
  <si>
    <t>Nöron spesifik enolaz</t>
  </si>
  <si>
    <t>Nöroloji, Pediyatrik Nöroloji, Göz Hastalıkları uzman hekimlerince istenmesi halinde  faturalandırılır.</t>
  </si>
  <si>
    <t>Nöromiyelitis Optika IgG(NMO IgG)</t>
  </si>
  <si>
    <t>Nitroprussitad testi</t>
  </si>
  <si>
    <t xml:space="preserve">Nitrik oksit </t>
  </si>
  <si>
    <t>Nikel</t>
  </si>
  <si>
    <t>Neonatal TSH</t>
  </si>
  <si>
    <t>Neonatal bilirubin</t>
  </si>
  <si>
    <t>NBT (Kantitatif)</t>
  </si>
  <si>
    <t>NBT (Kalitatif)</t>
  </si>
  <si>
    <t>Nazal sekresyon incelenmesi</t>
  </si>
  <si>
    <t>Nazal provokasyon testleri</t>
  </si>
  <si>
    <t>N-asetilglikoz aminidaz (NAG)</t>
  </si>
  <si>
    <t>Naphtol-as-D asetat-esteraz</t>
  </si>
  <si>
    <t>NaOH testi</t>
  </si>
  <si>
    <t xml:space="preserve">Mukopolisakkarit tayini (İdrarda)(semikantitatif) </t>
  </si>
  <si>
    <t xml:space="preserve">Mukopolisakkarit analizi (İdrarda)(yüksek rezolüsyonlu elektroforez) </t>
  </si>
  <si>
    <t>Mukopolisakkarit</t>
  </si>
  <si>
    <t>Mukopolisakkaridoz tip IX-L-Idurinidoz enzim tayini</t>
  </si>
  <si>
    <t>Morfin aranması (Özel kit ile)</t>
  </si>
  <si>
    <t>Miyoglobin</t>
  </si>
  <si>
    <t>Mikroprotein</t>
  </si>
  <si>
    <t xml:space="preserve">Mikroalbumin </t>
  </si>
  <si>
    <t>Mide suyu analizi</t>
  </si>
  <si>
    <t>MIF testi</t>
  </si>
  <si>
    <t>Metirapon testi</t>
  </si>
  <si>
    <t>Metil malonik asit (Özel kromatografi)</t>
  </si>
  <si>
    <t xml:space="preserve">Metil malonik asit </t>
  </si>
  <si>
    <t>Methotrexate</t>
  </si>
  <si>
    <t>Melatonin</t>
  </si>
  <si>
    <t>Mannitol klerensi (CMN)</t>
  </si>
  <si>
    <t xml:space="preserve">Magnezyum </t>
  </si>
  <si>
    <t xml:space="preserve">Lüteinleştiren hormon (LH)  </t>
  </si>
  <si>
    <t xml:space="preserve">LRH testi </t>
  </si>
  <si>
    <t>Lösin amino peptidaz</t>
  </si>
  <si>
    <t>Lökosit izolasyonu, her numune için</t>
  </si>
  <si>
    <t>Lökosit sayımı (Manuel)</t>
  </si>
  <si>
    <t>Total hekzosaminidaz, hekzosaminidaz A, Beta galaktozidaz, Alfa galaktozidaz, aril sülfataz A, galaktozil seramidaz, glikozil seramidaz testlerinden en az 5'i</t>
  </si>
  <si>
    <t>Lizozomal prenatal tanı, en az 5 test</t>
  </si>
  <si>
    <t>Lityum</t>
  </si>
  <si>
    <t>Lipoprotein  a</t>
  </si>
  <si>
    <t>Lipoprotein elektroforezi</t>
  </si>
  <si>
    <t>Lipaz</t>
  </si>
  <si>
    <t>Lesitin sfingomyelin (L/S)amniyon sıvısı</t>
  </si>
  <si>
    <t>L-dopa-prolaktin supresyon testi</t>
  </si>
  <si>
    <t xml:space="preserve">LDL kolesterol </t>
  </si>
  <si>
    <t>LDH izoenzimleri (Elektroforez)</t>
  </si>
  <si>
    <t>Lambda hafif zincir (Total, serbest), her biri</t>
  </si>
  <si>
    <t>Laktik Dehidrogenaz (LDH)</t>
  </si>
  <si>
    <t>Laktat</t>
  </si>
  <si>
    <t xml:space="preserve">Kütle CK-MB </t>
  </si>
  <si>
    <t xml:space="preserve">Kurşun </t>
  </si>
  <si>
    <t>Krom (Atomik absorbsiyon)</t>
  </si>
  <si>
    <t xml:space="preserve">Kreatinin klerens testi </t>
  </si>
  <si>
    <t xml:space="preserve">Kreatinin </t>
  </si>
  <si>
    <t>Kreatin kinaz izoenzimleri</t>
  </si>
  <si>
    <t>Kreatin kinaz (CK)</t>
  </si>
  <si>
    <t>Kreatin</t>
  </si>
  <si>
    <t>Kortizol</t>
  </si>
  <si>
    <t>Kompleman komponent properdin</t>
  </si>
  <si>
    <t>Kompleman komponent faktör I.</t>
  </si>
  <si>
    <t>Kompleman komponent faktör H.</t>
  </si>
  <si>
    <t>Kompleman antijenleri (Her biri)</t>
  </si>
  <si>
    <t>Kollejen tip I N terminal (NTx) (Serum, idrar) herbiri; Ctx (İdrar)</t>
  </si>
  <si>
    <t>Kolesterol</t>
  </si>
  <si>
    <t>Klorpromazin ile prolaktin stimülasyon testi (İlaç hariç)</t>
  </si>
  <si>
    <t xml:space="preserve">Klor (Cl) </t>
  </si>
  <si>
    <t>Klonidin ya da L-Dopa ile büyüme testi</t>
  </si>
  <si>
    <t>Kinidin</t>
  </si>
  <si>
    <t xml:space="preserve">Keton </t>
  </si>
  <si>
    <t xml:space="preserve">Ketoasitler </t>
  </si>
  <si>
    <t>Katekolaminler ve metabolitleri</t>
  </si>
  <si>
    <t>Karsinoembriyonik antijen (CEA)</t>
  </si>
  <si>
    <t>Karnitin/açilkarnitin analizi (Tandem MS)</t>
  </si>
  <si>
    <t>Karnitin</t>
  </si>
  <si>
    <t>Karma antijen komple immünizasyonu</t>
  </si>
  <si>
    <t>Karboksihemoglobin</t>
  </si>
  <si>
    <t xml:space="preserve">Karanlık alan incelemesi </t>
  </si>
  <si>
    <t>Kappa hafif zincir (Total, serbest), her biri</t>
  </si>
  <si>
    <t>Kapiller serum protein elektroforezi</t>
  </si>
  <si>
    <t>Tandem MS</t>
  </si>
  <si>
    <t>Kantitatif aminoasit analizi (20 aminoasit)</t>
  </si>
  <si>
    <t>Kan üre azotu (BUN)</t>
  </si>
  <si>
    <t>Tüm parametreler dahil</t>
  </si>
  <si>
    <t>Kan gazları</t>
  </si>
  <si>
    <t xml:space="preserve">Kalsiyum (Ca) </t>
  </si>
  <si>
    <t>Kalsitonin</t>
  </si>
  <si>
    <t>İyot (İdrarda)</t>
  </si>
  <si>
    <t>İyonize kalsiyum</t>
  </si>
  <si>
    <t xml:space="preserve">İnsülin-STH testi </t>
  </si>
  <si>
    <t>İnsülin-ACTH-kortizol testi</t>
  </si>
  <si>
    <t>İnsülin like growth faktör bağlayan protein-3</t>
  </si>
  <si>
    <t xml:space="preserve">İnsülin </t>
  </si>
  <si>
    <t>İnhibin A / B</t>
  </si>
  <si>
    <t>İmmünofiksasyon elektroforezi</t>
  </si>
  <si>
    <t>İmmün yetmezlik paneli</t>
  </si>
  <si>
    <t>İmmün kompleks (Her biri)</t>
  </si>
  <si>
    <t>901.790 ile  birlikte faturalandırılmaz.</t>
  </si>
  <si>
    <t xml:space="preserve">İlaç düzeyi (HPLC) </t>
  </si>
  <si>
    <t>Aynı ilaç için 901.791 ile birlikte faturalandırılmaz.</t>
  </si>
  <si>
    <t>İlaç düzeyi (FPIA, EMIT, Nefelometrik) (Her bir ilaç için)</t>
  </si>
  <si>
    <t>901.730, 901.750ve 901.770 ile birlikte faturalandırılmaz.</t>
  </si>
  <si>
    <t xml:space="preserve">İdrar tetkiki (Tam otomatik idrar biyokimyası ve mikroskopisi) </t>
  </si>
  <si>
    <t>901.730,901.750 ve 901.780 ile birlikte faturalandırılmaz.</t>
  </si>
  <si>
    <t xml:space="preserve">İdrar tetkiki (Tam otomatik tarama amaçlı) </t>
  </si>
  <si>
    <t>901.770 ve 901.780 ile birlikte faturalandırılmaz.</t>
  </si>
  <si>
    <t xml:space="preserve">İdrar tetkiki (Strip ile) </t>
  </si>
  <si>
    <t>İdrar ozmolaritesi</t>
  </si>
  <si>
    <t>İdrar mikroskobisi</t>
  </si>
  <si>
    <t>IgG indexi</t>
  </si>
  <si>
    <t>Ig D</t>
  </si>
  <si>
    <t>Hücre sayımı (Vücut sıvıları)</t>
  </si>
  <si>
    <t>Human plasental laktojen</t>
  </si>
  <si>
    <t>Homosistein</t>
  </si>
  <si>
    <t xml:space="preserve">Histamin </t>
  </si>
  <si>
    <t>High resolution protein elektroforezi</t>
  </si>
  <si>
    <t>High resolution boyama tekniği</t>
  </si>
  <si>
    <t>Hidroksipirolin</t>
  </si>
  <si>
    <t>5 Hidroksitriptamin (Seratonin)</t>
  </si>
  <si>
    <t xml:space="preserve">Tam Kan (Hemogram) </t>
  </si>
  <si>
    <t xml:space="preserve">Hemoglobin (İdrarda) </t>
  </si>
  <si>
    <t>Hematokrit (Manuel)</t>
  </si>
  <si>
    <t>Hekzosaminidaz A</t>
  </si>
  <si>
    <t>HDL kolesterol</t>
  </si>
  <si>
    <t xml:space="preserve">hCG testi   </t>
  </si>
  <si>
    <t xml:space="preserve">HbA2 </t>
  </si>
  <si>
    <t>Haptoglobin</t>
  </si>
  <si>
    <t>Glukoz-STH testi</t>
  </si>
  <si>
    <t>Glukoz-6-fosfataz</t>
  </si>
  <si>
    <t>Oral veya Intravenöz</t>
  </si>
  <si>
    <t>Glukoz Tolerans testi</t>
  </si>
  <si>
    <t>Glukoz 6-fosfat dehidrogenez, (G-6-PD)</t>
  </si>
  <si>
    <t xml:space="preserve">Glukoz </t>
  </si>
  <si>
    <t>Gluko test (Hastabaşı, glukometrik)</t>
  </si>
  <si>
    <t>Glukagon testi</t>
  </si>
  <si>
    <t>Glukagon</t>
  </si>
  <si>
    <t>Sadece diyabetik hastalarda faturalandırılır. En fazla üç ayda bir faturalandırılır.</t>
  </si>
  <si>
    <t>Glikolize hemoglobin (Hb A1C)</t>
  </si>
  <si>
    <t>Sadece diyabetik hastalarda faturalandırılır. Sadece üçüncü basamak sağlık hizmeti sunucularınca ve  en fazla üç ayda bir faturalandırılır.</t>
  </si>
  <si>
    <t>Glikolize hemoglobin (Hb A1C), HPLC yöntemi ile</t>
  </si>
  <si>
    <t>Glikojen (Lökosit veya karaciğer)</t>
  </si>
  <si>
    <t>Gıda katkı maddeleri provokasyon testleri</t>
  </si>
  <si>
    <t xml:space="preserve">Gebelik testi (İdrarda) </t>
  </si>
  <si>
    <t>Gastrin</t>
  </si>
  <si>
    <t>Gamma glutamil transferaz (GGT)</t>
  </si>
  <si>
    <t>Gama naphtil  c-butirat esteraz</t>
  </si>
  <si>
    <t xml:space="preserve">Galaktoz </t>
  </si>
  <si>
    <t>Gaitada şeker kromotografisi (Her biri)</t>
  </si>
  <si>
    <t>Gaitada sterkobilin aranması</t>
  </si>
  <si>
    <t>Gaitada sindirim durumu</t>
  </si>
  <si>
    <t xml:space="preserve">Gaitada pH </t>
  </si>
  <si>
    <t>Gaitada nitrojen tayini (24 saatlik)</t>
  </si>
  <si>
    <t>Gaita steatokrit</t>
  </si>
  <si>
    <t>Tirozinemi tip 1 vakalarında</t>
  </si>
  <si>
    <t xml:space="preserve">Fumaril asetoasetaz </t>
  </si>
  <si>
    <t>FSH</t>
  </si>
  <si>
    <t>Fruktozamin</t>
  </si>
  <si>
    <t xml:space="preserve">Fosfor (P) </t>
  </si>
  <si>
    <t>Fosfolipid</t>
  </si>
  <si>
    <t>Folat</t>
  </si>
  <si>
    <t>Gaz kromatografisi/kütle spektromet</t>
  </si>
  <si>
    <t>Fitanik asit analizi (GC/MS)</t>
  </si>
  <si>
    <t>FFN (fötal fibronektin) testi</t>
  </si>
  <si>
    <t xml:space="preserve">Ferritin </t>
  </si>
  <si>
    <t>Fenilanin yükleme testi</t>
  </si>
  <si>
    <t>901.790 ,901.791 ile birlikte faturalandırılmaz.</t>
  </si>
  <si>
    <t xml:space="preserve">Everolimus </t>
  </si>
  <si>
    <t>Ethosuximide</t>
  </si>
  <si>
    <t>Etanol jel testi</t>
  </si>
  <si>
    <t>Etanol</t>
  </si>
  <si>
    <t>Estriol (E3)</t>
  </si>
  <si>
    <t>Estradiol</t>
  </si>
  <si>
    <t>Eritrosit plasmalogen analizi (C:16 DMA,C:DMA) (GC/MS)</t>
  </si>
  <si>
    <t xml:space="preserve">Elektroforez, Kapiller   İmmun çıkarım </t>
  </si>
  <si>
    <t>Elektroforez, İzoelektrik odaklama BOS</t>
  </si>
  <si>
    <t>Elastin</t>
  </si>
  <si>
    <t>İlaç hariç</t>
  </si>
  <si>
    <t xml:space="preserve">Ksiloz tolerans testi </t>
  </si>
  <si>
    <t>900.650 ,903.440 ve 902.950 ilebirlikte faturalandırılmaz.
Sonuç belgesi ile bir kez faturalandırılır.</t>
  </si>
  <si>
    <t>İkili test (PAPP-A+Serbest/total beta HCG)</t>
  </si>
  <si>
    <t xml:space="preserve">Doku transglutaminaz Ig G   </t>
  </si>
  <si>
    <t xml:space="preserve">Doku transglutaminaz Ig A   </t>
  </si>
  <si>
    <t>Doku laktik dehidrogenaz</t>
  </si>
  <si>
    <t>Diepoksi butazon (DEB) testi</t>
  </si>
  <si>
    <t>Dışkıda hHb (Monoklonal)</t>
  </si>
  <si>
    <t>Desmoglein 3 (Dsg3)</t>
  </si>
  <si>
    <t>Desmoglein 1 (Dsg1)</t>
  </si>
  <si>
    <t>1, 2, 8 mg</t>
  </si>
  <si>
    <t>Deksametazon supresyon testi, her biri</t>
  </si>
  <si>
    <t>Deoksipiridinolin (DPD) (idrar)</t>
  </si>
  <si>
    <t>Demir bağlama kapasitesi</t>
  </si>
  <si>
    <t>Demir 3 klorür  (FeCl3) (İdrarda)</t>
  </si>
  <si>
    <t>Demir (Serum)</t>
  </si>
  <si>
    <t>Dehidrotestosteron (DHT)</t>
  </si>
  <si>
    <t>Dehidroepiandrosteron sulfat (DHEA-SO4)</t>
  </si>
  <si>
    <t>Dehidroepiandrosteron (DHEA)</t>
  </si>
  <si>
    <t>Gaz kromatografisi/kütle spektrometr.</t>
  </si>
  <si>
    <t>Çok uzun zincirli yağ asidleri  (C:22,C:24,C:26) analizi (GC/MS)</t>
  </si>
  <si>
    <t xml:space="preserve">Çinko </t>
  </si>
  <si>
    <t>RIA harici yöntem</t>
  </si>
  <si>
    <t>Sitokeratin 21</t>
  </si>
  <si>
    <t>901.790, 901.791 ile birlikte faturalandırılmaz.</t>
  </si>
  <si>
    <t>Cyclosporin A</t>
  </si>
  <si>
    <t>CRP, nefelometrik</t>
  </si>
  <si>
    <t>CRP,türbidimetrik</t>
  </si>
  <si>
    <t>CRP, lateks</t>
  </si>
  <si>
    <t>İmmün inhibisyon</t>
  </si>
  <si>
    <t xml:space="preserve">CK-MB </t>
  </si>
  <si>
    <t>Civa (Atomik absorbsiyon)</t>
  </si>
  <si>
    <t>Cholecystokinin</t>
  </si>
  <si>
    <t>CH 50 Kompleman aktivitesi</t>
  </si>
  <si>
    <t>Cephalin cholesterol (CCF)</t>
  </si>
  <si>
    <t>CA-72-4</t>
  </si>
  <si>
    <t>CA-19-9</t>
  </si>
  <si>
    <t>CA-15-3</t>
  </si>
  <si>
    <t>CA-125</t>
  </si>
  <si>
    <t xml:space="preserve">C5a aktivitesi </t>
  </si>
  <si>
    <t>Nefelometrik veya türbidimetrik</t>
  </si>
  <si>
    <t>C4</t>
  </si>
  <si>
    <t xml:space="preserve">Kompleman 3 ( C3) düzeyi </t>
  </si>
  <si>
    <t>Tetkikte kullanılan her türlü ilaç dahildir.</t>
  </si>
  <si>
    <t>Üre nefes testi</t>
  </si>
  <si>
    <t>C1 esteraz inhibitörü</t>
  </si>
  <si>
    <t>C peptit</t>
  </si>
  <si>
    <t>Büyüme hormonu</t>
  </si>
  <si>
    <t>Böbrek taşı analizi</t>
  </si>
  <si>
    <t>BOS İmmunelektroforez</t>
  </si>
  <si>
    <t>Biotinidaz aktivitesi</t>
  </si>
  <si>
    <t xml:space="preserve">Bilirubin (Total,direkt), her biri </t>
  </si>
  <si>
    <t>Bikarbonat</t>
  </si>
  <si>
    <t>BH 4 yükleme testi</t>
  </si>
  <si>
    <t>Kan dışı vücut sıvılarında</t>
  </si>
  <si>
    <t xml:space="preserve">Beyaz küre sayımı </t>
  </si>
  <si>
    <t>Serum ketonları</t>
  </si>
  <si>
    <t>903.440 ile birlikte faturalandırılmaz.</t>
  </si>
  <si>
    <t>Beta-hCG (Total hCG)</t>
  </si>
  <si>
    <t>Beta-glukosidaz</t>
  </si>
  <si>
    <t>Beta-galaktosidaz</t>
  </si>
  <si>
    <t>Serum ve vücut sıvılarında</t>
  </si>
  <si>
    <t xml:space="preserve">Beta-2 mikroglobulin </t>
  </si>
  <si>
    <t>Bence-Jones proteini</t>
  </si>
  <si>
    <t xml:space="preserve">Bakır </t>
  </si>
  <si>
    <t>Anti skin antikor</t>
  </si>
  <si>
    <t>Aspartat transaminaz (AST)</t>
  </si>
  <si>
    <t>ASO (Nefelometrik)</t>
  </si>
  <si>
    <t>ASO (Türbidimetrik)</t>
  </si>
  <si>
    <t>ASO (Lateks aglutinasyon)</t>
  </si>
  <si>
    <t>Asit seramidaz</t>
  </si>
  <si>
    <t>Asit fosfataz</t>
  </si>
  <si>
    <t>Asit esteraz</t>
  </si>
  <si>
    <t>Asit beta galaktosidaz</t>
  </si>
  <si>
    <t>Arsenik (Atomik absorbsiyon)</t>
  </si>
  <si>
    <t>Aril sülfataz A</t>
  </si>
  <si>
    <t>Apolipoprotein B alt grupları, her biri</t>
  </si>
  <si>
    <t>Apolipoprotein A alt grupları, her biri</t>
  </si>
  <si>
    <t>Anti TPO</t>
  </si>
  <si>
    <t>Kadın Hastalıkları ve Doğum, Pediatrik Endokrinoloji, Endokrinoloji uzman hekimleri tarafından istenilmesi halinde faturalandırılır.</t>
  </si>
  <si>
    <t>Antimüllerien Hormon</t>
  </si>
  <si>
    <t>Anti hemofilik globulin (AHG)</t>
  </si>
  <si>
    <t>Glomerul bazal membran antikoru</t>
  </si>
  <si>
    <t>Anti diuretik hormon (ADH)</t>
  </si>
  <si>
    <t>Anti beta-2 glikoprotein 1 IgM</t>
  </si>
  <si>
    <t>Anti beta-2 glikoprotein 1 IgG</t>
  </si>
  <si>
    <t>Anti beta-2 glikoprotein 1 IgA</t>
  </si>
  <si>
    <t>Amonyak (NH3)</t>
  </si>
  <si>
    <t>Amino asit  (Her biri)</t>
  </si>
  <si>
    <t xml:space="preserve">Amilaz </t>
  </si>
  <si>
    <t>Aliminyum (Atomik absorbsiyon)</t>
  </si>
  <si>
    <t>Alkalen fosfataz izoenzimleri</t>
  </si>
  <si>
    <t>Alkalen fosfataz (Kemiğe spesifik)</t>
  </si>
  <si>
    <t>Alkalen fosfataz</t>
  </si>
  <si>
    <t>Alfa-1 mikroglobulin</t>
  </si>
  <si>
    <t>Alfa-1 asitglikoprotein</t>
  </si>
  <si>
    <t xml:space="preserve">Alfa-1 antitripsin </t>
  </si>
  <si>
    <t>Alfa- hCG</t>
  </si>
  <si>
    <t>Alfa- glukozidaz</t>
  </si>
  <si>
    <t>Alfa- galaktozidaz</t>
  </si>
  <si>
    <t>Alfa- fukozidaz</t>
  </si>
  <si>
    <t>Alfa- feto protein (AFP)</t>
  </si>
  <si>
    <t>Alfa- atriyal natriüretik peptit (ANP)</t>
  </si>
  <si>
    <t xml:space="preserve">Aldosteron </t>
  </si>
  <si>
    <t>Aldolaz</t>
  </si>
  <si>
    <t>Albümin</t>
  </si>
  <si>
    <t>Alanin aminotransferaz (ALT)</t>
  </si>
  <si>
    <t>Aerotolerans test</t>
  </si>
  <si>
    <t>Adrenokortikotropik hormon (ACTH)</t>
  </si>
  <si>
    <t xml:space="preserve">Adenozin nükleotid fosforilaz </t>
  </si>
  <si>
    <t>Adenozin deaminaz aktivitesi (ADA)</t>
  </si>
  <si>
    <t xml:space="preserve">ACTH stimülasyon testi </t>
  </si>
  <si>
    <t>5 Hidroksi İndol Asetik Asit</t>
  </si>
  <si>
    <t>25-Hidroksi Vitamin D</t>
  </si>
  <si>
    <t>17-Hidroksiprogesteron</t>
  </si>
  <si>
    <t>17-Hidroksikortikoidler (HPLC)</t>
  </si>
  <si>
    <t>11-Deoksikortizol</t>
  </si>
  <si>
    <t>7-Dehidrokolesterol (GC/MS)</t>
  </si>
  <si>
    <t>6-Keto prostaglandin F1</t>
  </si>
  <si>
    <t>5' Nükleotidaz</t>
  </si>
  <si>
    <t>SAICAR</t>
  </si>
  <si>
    <t xml:space="preserve">5-fosforibozil-4-(n-succinilcarboxamide)-5-aminoinidazol </t>
  </si>
  <si>
    <t>5' Pridimidin nükleotidaz</t>
  </si>
  <si>
    <t>3-alfa Androstenedion glukuronid</t>
  </si>
  <si>
    <t>2,3-difosfogliserik asit</t>
  </si>
  <si>
    <t>1,4-Delta androstenedion</t>
  </si>
  <si>
    <t>1,25-Dihidroksi Vitamin D</t>
  </si>
  <si>
    <t>9. LABORATUVAR İŞLEMLERİ</t>
  </si>
  <si>
    <t>MR, Yüz</t>
  </si>
  <si>
    <t>MR, Girişimsel</t>
  </si>
  <si>
    <t>MR, tüm vücut metastaz tarama, hareketli masa ile</t>
  </si>
  <si>
    <t>MR, Abdomen, üst</t>
  </si>
  <si>
    <t>MR, Vertebra, torakal</t>
  </si>
  <si>
    <t>Ağız açık/ kapalı dahil</t>
  </si>
  <si>
    <t>MR, Temporomandibuler eklem (Tek eklem)</t>
  </si>
  <si>
    <t>MR, Vertebra, servikal</t>
  </si>
  <si>
    <t>MR, Perfüzyon</t>
  </si>
  <si>
    <t>MR, Orbita</t>
  </si>
  <si>
    <t>MR, Nazofarinks</t>
  </si>
  <si>
    <t>MR 3-boyutlu Görüntüleme</t>
  </si>
  <si>
    <t xml:space="preserve">MR, Difüzyon Tensör Görüntüleme, Traktografi </t>
  </si>
  <si>
    <t>MR Sisternografi</t>
  </si>
  <si>
    <t>MR, Fetal</t>
  </si>
  <si>
    <t>MR Enteroklizis</t>
  </si>
  <si>
    <t xml:space="preserve">MR T2 * karaciğer </t>
  </si>
  <si>
    <t>MR, diğer</t>
  </si>
  <si>
    <t>MR artrografi</t>
  </si>
  <si>
    <t>MR ürografi</t>
  </si>
  <si>
    <t>MR Spektroskopi (Multivoksel tek eko)</t>
  </si>
  <si>
    <t>MR Spektroskopi (Tek voksel tek eko)</t>
  </si>
  <si>
    <t>MR Myelografi</t>
  </si>
  <si>
    <t>MR Kolanjiyografi</t>
  </si>
  <si>
    <t>MR Anjiyografi</t>
  </si>
  <si>
    <t xml:space="preserve">MR, meme </t>
  </si>
  <si>
    <t>MR, vertebra, lomber  (baskılı, baskısız)</t>
  </si>
  <si>
    <t xml:space="preserve">MR, kulak </t>
  </si>
  <si>
    <t xml:space="preserve">MR, kardiak perfüzyon </t>
  </si>
  <si>
    <t xml:space="preserve">MR, kardiak fonksiyon </t>
  </si>
  <si>
    <t xml:space="preserve">MR T2 * kardiyak </t>
  </si>
  <si>
    <t xml:space="preserve">MR, kardiak </t>
  </si>
  <si>
    <t>804.230 ile birlikte faturalandırılmaz.</t>
  </si>
  <si>
    <t xml:space="preserve">MR, hipofiz </t>
  </si>
  <si>
    <t xml:space="preserve">MR, fonksiyonel </t>
  </si>
  <si>
    <t xml:space="preserve">MR, ekstremite tek taraflı </t>
  </si>
  <si>
    <t xml:space="preserve">MR, Eklem tek </t>
  </si>
  <si>
    <t>804.270 ile birlikte faturalandırılmaz.</t>
  </si>
  <si>
    <t xml:space="preserve">MR, dinamik </t>
  </si>
  <si>
    <t xml:space="preserve">MR, diffuzyon </t>
  </si>
  <si>
    <t xml:space="preserve">MR, boyun </t>
  </si>
  <si>
    <t xml:space="preserve">MR, BOS akım </t>
  </si>
  <si>
    <t xml:space="preserve">MR, beyin </t>
  </si>
  <si>
    <t xml:space="preserve">MR, abdomen, alt </t>
  </si>
  <si>
    <t xml:space="preserve">MR, akciğer ve mediasten </t>
  </si>
  <si>
    <t>Radyoloji uzman hekim  raporu ile faturalandırılır. Bu başlık altında yer alan her bir tetkik aynı sağlık hizmet sunucusunda acil haller hariç olmak üzere ayakta tedavide aynı hasta için  bir ayda en fazla bir defa faturalandırılır. 
Aynı gün, bu başlık altında yer alan işlemlerden birden fazla yapılması halinde işlem puanı yüksek olanın tamamı, diğerlerinin her birinin % 50'si faturalandırılır.</t>
  </si>
  <si>
    <t>I-Manyetik Rezonans Görüntüleme</t>
  </si>
  <si>
    <t xml:space="preserve">BT, yüksek rezolusyonlu akciğer, ekspratuar </t>
  </si>
  <si>
    <t xml:space="preserve">BT, yüksek rezolusyonlu akciğer  </t>
  </si>
  <si>
    <t>804.090 ile birlikte faturalandırılmaz.</t>
  </si>
  <si>
    <t xml:space="preserve">BT, dinamik, trifazik, bifazik inceleme </t>
  </si>
  <si>
    <t xml:space="preserve">BT sanal endoskopi </t>
  </si>
  <si>
    <t xml:space="preserve">BT perfüzyon çalışmaları </t>
  </si>
  <si>
    <t xml:space="preserve">BT eşliğinde girişimsel tetkik </t>
  </si>
  <si>
    <t>BT, artrografi</t>
  </si>
  <si>
    <t xml:space="preserve">BT, vertebra lumbal </t>
  </si>
  <si>
    <t>BT, vertebra torakal</t>
  </si>
  <si>
    <t xml:space="preserve">BT, vertebra,  servikal </t>
  </si>
  <si>
    <t>804.140 ile birlikte faturalandırılmaz.</t>
  </si>
  <si>
    <t xml:space="preserve">BT, üst abdomen  </t>
  </si>
  <si>
    <t>BT, tomografi, diğer</t>
  </si>
  <si>
    <t xml:space="preserve">BT, toraks  </t>
  </si>
  <si>
    <t xml:space="preserve">BT, temporal kemik YRBT, tek düzlem </t>
  </si>
  <si>
    <t>Sağ sol, ağız açık kapalı dahil</t>
  </si>
  <si>
    <t xml:space="preserve">BT, tempomandibüler eklem  </t>
  </si>
  <si>
    <t xml:space="preserve">BT, radyoterapi planlaması için tomog. </t>
  </si>
  <si>
    <t>804.010 ile birlikte faturalandırılmaz.</t>
  </si>
  <si>
    <t>BT, paranazal sinüs</t>
  </si>
  <si>
    <t xml:space="preserve">BT, orbita  </t>
  </si>
  <si>
    <t>804.030 ile birlikte faturalandırılmaz.</t>
  </si>
  <si>
    <t xml:space="preserve">BT, nazofarinks  </t>
  </si>
  <si>
    <t>803.990 ile birlikte faturalandırılmaz.</t>
  </si>
  <si>
    <t>BT, maksillofasial tomografi, koronal</t>
  </si>
  <si>
    <t>804.000 ile birlikte faturalandırılmaz.</t>
  </si>
  <si>
    <t>BT, maksillofasial tomografi, aksiyel</t>
  </si>
  <si>
    <t>803.920 ile birlikte faturalandırılmaz.</t>
  </si>
  <si>
    <t xml:space="preserve">BT, larenks </t>
  </si>
  <si>
    <t>803.880 ile birlikte faturalandırılmaz.</t>
  </si>
  <si>
    <t>BT, kantitatif tomografi (Kals.skor., BTBMD gibi)</t>
  </si>
  <si>
    <t xml:space="preserve">BT, hipofiz  </t>
  </si>
  <si>
    <t xml:space="preserve">BT, hava veya opaklı sisternografi  </t>
  </si>
  <si>
    <t xml:space="preserve">BT, extremite (20-50cm bölge) </t>
  </si>
  <si>
    <t>BT, dental tomografi</t>
  </si>
  <si>
    <t>803.980 ile birlikte faturalandırılmaz.</t>
  </si>
  <si>
    <t>BT, boyun</t>
  </si>
  <si>
    <t xml:space="preserve">BT, beyin </t>
  </si>
  <si>
    <t xml:space="preserve">BT, beyin (Aksiyel+koronal)  </t>
  </si>
  <si>
    <t xml:space="preserve">BT, abdomen, alt </t>
  </si>
  <si>
    <t>803.970 ile birlikte faturalandırılmaz.</t>
  </si>
  <si>
    <t xml:space="preserve">BT, anjiyografi, tek anatomik bölge için </t>
  </si>
  <si>
    <t xml:space="preserve">BT, 3 boyutlu görüntüleme </t>
  </si>
  <si>
    <t xml:space="preserve">H-Bilgisayarlı tomografiler </t>
  </si>
  <si>
    <t>Doppler US, diğer</t>
  </si>
  <si>
    <t>Vezikoüreteral reflüks renkli Doppler US</t>
  </si>
  <si>
    <t>Vertebral arter renkli Doppler US  (Tek, bilateral)</t>
  </si>
  <si>
    <t>Transrektal renkli Doppler</t>
  </si>
  <si>
    <t>Transkranial veya transfontanel renkli Doppler</t>
  </si>
  <si>
    <t>803.510 ile birlikte faturalandırılmaz.</t>
  </si>
  <si>
    <t>Tiroid bezi renkli Doppler US</t>
  </si>
  <si>
    <t>Üst ekstremite venöz sistem RDUS, tek taraflı</t>
  </si>
  <si>
    <t>Üst ekstremite arteriel sistem RDUS, tek taraflı</t>
  </si>
  <si>
    <t>Alt ekstremite venöz sistem RDUS, tek taraflı</t>
  </si>
  <si>
    <t>Alt ekstremite arteriel sistem RDUS, tek taraflı</t>
  </si>
  <si>
    <t>Her iki skrotal bölge birlikte incelenir. 803.490 ile birlikte faturalandırılmaz.</t>
  </si>
  <si>
    <t>Skrotal renkli Doppler US</t>
  </si>
  <si>
    <t>Renal renkli Doppler US (Bilateral)</t>
  </si>
  <si>
    <t>Portal ven renkli Doppler US</t>
  </si>
  <si>
    <t>Penil renkli Doppler US</t>
  </si>
  <si>
    <t>803.560 ile birlikte faturalandırılmaz.</t>
  </si>
  <si>
    <t>Pelvik renkli Doppler US</t>
  </si>
  <si>
    <t>Her iki orbitayı içerir.</t>
  </si>
  <si>
    <t>Orbita renkli Doppler US</t>
  </si>
  <si>
    <t>803.450 ile birlikte faturalandırılmaz.</t>
  </si>
  <si>
    <t>Obstetrik renkli Doppler US</t>
  </si>
  <si>
    <t>803.430 ve 803.440 ile birlikte faturalandırılmaz.</t>
  </si>
  <si>
    <t>Meme renkli Doppler US</t>
  </si>
  <si>
    <t>Kitle lezyonu renkli Doppler US</t>
  </si>
  <si>
    <t>Karotis renkli Doppler US  (Tek, bilateral)</t>
  </si>
  <si>
    <t>İntraoperatif renkli Doppler US</t>
  </si>
  <si>
    <t>Fötal biyometri ve biyofizik skorlama</t>
  </si>
  <si>
    <t>Alt ekstremite perforan ven renkli Doppler US, tek taraflı</t>
  </si>
  <si>
    <t>Abdominal renkli Doppler US</t>
  </si>
  <si>
    <t>Abdominal aorta renkli Doppler US</t>
  </si>
  <si>
    <t>3-boyutlu renkli Doppler ultrasonografi</t>
  </si>
  <si>
    <t>G-Renkli Doppler incelemeleri</t>
  </si>
  <si>
    <t>Radyolog haricindeki diğer hekimlerce yapılan US için (Radyolog tarafından yapılan US ile birlikte faturalandırılmaz.)</t>
  </si>
  <si>
    <t>Ultrason, genel</t>
  </si>
  <si>
    <t>Ultrason, diğer</t>
  </si>
  <si>
    <t>803.320, 803.470 ile birlikte faturalandırılmaz.</t>
  </si>
  <si>
    <t>Yüzeyel doku US</t>
  </si>
  <si>
    <t>803.480 ve diğer abdominal Ultrasonografiler ile birlikte faturalandırılmaz.</t>
  </si>
  <si>
    <t xml:space="preserve">Abdomen US, üst </t>
  </si>
  <si>
    <t>Diğer abdominal Ultrasonografiler ile birlikte faturalandırılmaz.</t>
  </si>
  <si>
    <t>Üriner sistem US</t>
  </si>
  <si>
    <t>Abdomen US, tüm</t>
  </si>
  <si>
    <t>803.730 ve diğer abdominal Ultrasonografiler ile birlikte faturalandırılmaz.</t>
  </si>
  <si>
    <t>Suprapubik pelvik US</t>
  </si>
  <si>
    <t>Transvajinal US</t>
  </si>
  <si>
    <t>Transrektal US</t>
  </si>
  <si>
    <t>Transkranial veya transfontanel US</t>
  </si>
  <si>
    <t>Toraks US</t>
  </si>
  <si>
    <t>803.320, 803.600 ile birlikte faturalandırılmaz.</t>
  </si>
  <si>
    <t>Tiroid US</t>
  </si>
  <si>
    <t>803.320 ile birlikte faturalandırılmaz.</t>
  </si>
  <si>
    <t>Submandibuler bez US</t>
  </si>
  <si>
    <t>Skrotal US</t>
  </si>
  <si>
    <t xml:space="preserve">803.570, 803.580 ve 803.590 ile birlikte faturalandırılmaz.    </t>
  </si>
  <si>
    <t>Renal US</t>
  </si>
  <si>
    <t>Parotis bezi US</t>
  </si>
  <si>
    <t>Orbita US (Bilateral ) (A veya B mod)</t>
  </si>
  <si>
    <t>803.710 ile birlikte faturalandırılmaz</t>
  </si>
  <si>
    <t>Obstetrik US</t>
  </si>
  <si>
    <t>Elastografi US</t>
  </si>
  <si>
    <t>803.430, 803.600, 803.700 ile birlikte faturalandırılmaz.</t>
  </si>
  <si>
    <t>Meme US (Unilateral)</t>
  </si>
  <si>
    <t>803.440, 803.600, 803.700 ile birlikte faturalandırılmaz.</t>
  </si>
  <si>
    <t>Meme US (Bilateral)</t>
  </si>
  <si>
    <t>Kalça eklemi US ( Tek taraf )</t>
  </si>
  <si>
    <t>İntroperatif US</t>
  </si>
  <si>
    <t>İntravasküler US (IVUS)</t>
  </si>
  <si>
    <t>Tüm batın USG leri ve/veya üst batın USG leri ile birlikte faturalandırılmaz.</t>
  </si>
  <si>
    <t>Hepatobilier US</t>
  </si>
  <si>
    <t>Kontrastlı Doppler harmonik ultrasonografi (Her bir bölge için)</t>
  </si>
  <si>
    <t>803.360 ile birlikte faturalandırılmaz.</t>
  </si>
  <si>
    <t>Follikülometri (Transvajinal follikülometri )</t>
  </si>
  <si>
    <t>803.370 ile birlikte faturalandırılmaz.</t>
  </si>
  <si>
    <t>Follikülometri (transabdominal follikülometri )</t>
  </si>
  <si>
    <t>Endoskopik işlem ayrıca faturalandırılmaz.</t>
  </si>
  <si>
    <t>Endoskopik US</t>
  </si>
  <si>
    <t>Eklem US ( Tek taraf)</t>
  </si>
  <si>
    <t>Renal US, dinamik</t>
  </si>
  <si>
    <t>803.510, 803.600 ile birlikte faturalandırılmaz.</t>
  </si>
  <si>
    <t>Boyun US</t>
  </si>
  <si>
    <t>20-22 hf.da gebelik boyunca bir defa, anomali riskinin  yüksek olduğu durumlarda</t>
  </si>
  <si>
    <t>3-Boyutlu ultrasonografi</t>
  </si>
  <si>
    <t>F-Ultrasonografik tetkikler</t>
  </si>
  <si>
    <t>Vertebroplasti</t>
  </si>
  <si>
    <t>530.421 ile birlikte aynı gün içinde faturalandırılmaz.</t>
  </si>
  <si>
    <t>Ultrasonografi eşliğinde torasentez (Terapötik)</t>
  </si>
  <si>
    <t>530.420 ile birlikte aynı gün içinde faturalandırılmaz. Günde 1 defa faturalandırılır.</t>
  </si>
  <si>
    <t>Ultrasonografi eşliğinde torasentez (Tanısal)</t>
  </si>
  <si>
    <t>530.381 ile birlikte aynı gün içinde faturalandırılmaz.</t>
  </si>
  <si>
    <t>Ultrasonografi eşliğinde parasentez (Terapötik)</t>
  </si>
  <si>
    <t>530.380 ile birlikte aynı gün içinde faturalandırılmaz. Günde en fazla 1 defa faturalandılır.</t>
  </si>
  <si>
    <t>Ultrasonografi eşliğinde parasentez (Tanısal)</t>
  </si>
  <si>
    <t>803.280 ile birlikte faturalandırılmaz.Malzeme dahil</t>
  </si>
  <si>
    <t>Stereotaktik vakumlu kor meme biyopsisi</t>
  </si>
  <si>
    <t xml:space="preserve">Streotaktik meme işaretleme </t>
  </si>
  <si>
    <t>Stent yerleştirilmesi</t>
  </si>
  <si>
    <t>Perkütan üreteral stent konması</t>
  </si>
  <si>
    <t>Perkütan transhepatik kolanjiyografi (PTK)</t>
  </si>
  <si>
    <t>Perkütan stenoz dilatasyonu</t>
  </si>
  <si>
    <t>Perkütan sistoüretografi</t>
  </si>
  <si>
    <t>Perkütan sistostomi</t>
  </si>
  <si>
    <t>Perkütan safra kesesi drenajı</t>
  </si>
  <si>
    <t>Perkütan renal kist ponksiyon ve tedavisi</t>
  </si>
  <si>
    <t>RF, mikrodalga, kriyo, lazer yöntemiyle  solid organ tümörlerinde, sadece üçüncü basamak sağlık hizmeti sunucuları tarafından faturalandırılır</t>
  </si>
  <si>
    <t>Perkütan tümör ablasyon tedavisi</t>
  </si>
  <si>
    <t>RF, mikrodalga, kriyo, lazer yöntemiyle</t>
  </si>
  <si>
    <t>Perkütan ablasyon tedavisi</t>
  </si>
  <si>
    <t>Perkütan psödokist tedavisi</t>
  </si>
  <si>
    <t>Perkütan pnömotoraks tedavisi</t>
  </si>
  <si>
    <t>Perkütan pankreatik kanal girişimleri</t>
  </si>
  <si>
    <t>Perkütan nefrostomi</t>
  </si>
  <si>
    <t>Perkütan lenfosel tedavisi</t>
  </si>
  <si>
    <t>Perkütan koleksiyon/kist tedavisi</t>
  </si>
  <si>
    <t>Perkütan koledok dilatasyonu</t>
  </si>
  <si>
    <t>Perkütan kist hidatik tedavisi, tek lezyon</t>
  </si>
  <si>
    <t>Perkütan gastrostomi</t>
  </si>
  <si>
    <t>Perkütan gastrojejunostomi</t>
  </si>
  <si>
    <t>Perkütan enterik fistül tedavisi</t>
  </si>
  <si>
    <t>Perkütan çölyak ganglion blokajı</t>
  </si>
  <si>
    <t>Perkütan bilier taş çıkarılması</t>
  </si>
  <si>
    <t>Perkütan bilier stent konması</t>
  </si>
  <si>
    <t>Perkütan bilier drenaj</t>
  </si>
  <si>
    <t>Perkütan asit, plevral effüzyon drenajı</t>
  </si>
  <si>
    <t>Perkütan apse drenajı</t>
  </si>
  <si>
    <t>Perkütan ampiyem drenajı</t>
  </si>
  <si>
    <t>Perkütan alkol ablasyon tedavisi</t>
  </si>
  <si>
    <t>Perkütan akciğer absesi drenajı</t>
  </si>
  <si>
    <t>Özefagus dilatasyonu.</t>
  </si>
  <si>
    <t xml:space="preserve">Nazojejunal beslenme tüpü yerleştirilmesi, floroskopi eşliğinde </t>
  </si>
  <si>
    <t>Nazolakrimal kanala stent yerleştirilmesi</t>
  </si>
  <si>
    <t>İnvajinasyon, ultrason eşliğinde redüksiyon</t>
  </si>
  <si>
    <t>İnvajinasyon, baryumlu kolon ile redüksiyon</t>
  </si>
  <si>
    <t>Gastrointestinal stent yerleştirilmesi</t>
  </si>
  <si>
    <t>Görüntüleme eşliğinde biyopsi (Kalın ya da ince iğne)</t>
  </si>
  <si>
    <t>Dakriyosistoplasti, balon  ile</t>
  </si>
  <si>
    <t>E-Nonvasküler girişimsel radyolojik tedaviler</t>
  </si>
  <si>
    <t>Birden fazla lokal bölge için yapılan kemik dansitometrelerinde sadece "Kemik dansitometresi, tüm vücut" bedeli faturalandırılır. 802.900 ile birlikte faturalandırılmaz.</t>
  </si>
  <si>
    <t>Kemik dansitometresi, tüm vucut</t>
  </si>
  <si>
    <t>802.910 ile birlikte faturalandırılmaz.</t>
  </si>
  <si>
    <t>Kemik dansitometresi (Lokal)</t>
  </si>
  <si>
    <t>D-Kemik dansitometresi</t>
  </si>
  <si>
    <t>Akut inmede trombektomi</t>
  </si>
  <si>
    <t>Varis işlemleri bu koddan faturalandırılmaz.</t>
  </si>
  <si>
    <t>Periferik aterektomi, trombektomi veya lazer, tek lezyon</t>
  </si>
  <si>
    <t>Vena Kavaya Filtre / Stent Yerleştirilmesi</t>
  </si>
  <si>
    <t>Tünelli Kateter Yerleştirilmesi</t>
  </si>
  <si>
    <t>Tünelli Kateter Çıkarılması</t>
  </si>
  <si>
    <t>Transjuguler Intrahepatik Porto-Sistemik Şant (TIPS)</t>
  </si>
  <si>
    <t>Transarteriyel Kemo-Embolizasyon Tedavileri (TAKE)</t>
  </si>
  <si>
    <t>İnfraaortik stent yerleştirilmesi</t>
  </si>
  <si>
    <t>Supraaortik / Visseral İntravasküler Stent Yerleştirilmesi</t>
  </si>
  <si>
    <t>Subkütan Port Yerleştirilmesi</t>
  </si>
  <si>
    <t>Subkütan Port Çıkarılması</t>
  </si>
  <si>
    <t>Selektif Trombolitik Tedavi İşlemleri</t>
  </si>
  <si>
    <t>Pseudoanevrizma tedavisi, renkli Doppler ile</t>
  </si>
  <si>
    <t xml:space="preserve">Perkütan Translüminal Anjiyoplasti (PTA) işlemleri </t>
  </si>
  <si>
    <t>Geçici Kateter Yerleştirilmesi</t>
  </si>
  <si>
    <t>Endovasküler Serebral Anevrizma Tedavisi</t>
  </si>
  <si>
    <t>Diğer organ ve Tümör Embolizasyon Tedavileri</t>
  </si>
  <si>
    <t>Beyin AVM embolizasyonu / AV Fistül Tedavileri</t>
  </si>
  <si>
    <t>Aortik stent-greft uygulaması</t>
  </si>
  <si>
    <t>Vasküler girişimsel radyolojik tedavi işlemleri</t>
  </si>
  <si>
    <t>Venografi, üst ekstremite, tek taraf</t>
  </si>
  <si>
    <t>Venografi, alt ekstremite, tek taraf</t>
  </si>
  <si>
    <t>Pelvik venografi, iki taraf</t>
  </si>
  <si>
    <t>Paratiroid venöz örnekleme</t>
  </si>
  <si>
    <t>Adrenal venöz örnekleme</t>
  </si>
  <si>
    <t>Gonadal venografi, tek taraf</t>
  </si>
  <si>
    <t>Sürrenal venografi, tek taraf</t>
  </si>
  <si>
    <t>Splenoportografi</t>
  </si>
  <si>
    <t>Santral venöz kateter patensi kontrastlı değerlendirmesi</t>
  </si>
  <si>
    <t>Renal venografi ve renal ven kan örnekleri alınması</t>
  </si>
  <si>
    <t>Portal venöz kan örneklemesi</t>
  </si>
  <si>
    <t xml:space="preserve">İnferior veya superior vena kavagrafi </t>
  </si>
  <si>
    <t>Gonadal venografi, iki taraf</t>
  </si>
  <si>
    <t>Sürrenal venografi, iki taraf</t>
  </si>
  <si>
    <t>Hepatik venografi ve wedge venografi</t>
  </si>
  <si>
    <t>Diyaliz fistülogram</t>
  </si>
  <si>
    <t>Venografik tetkikler</t>
  </si>
  <si>
    <t xml:space="preserve">Selektif karotid anjiyografi, tek taraf </t>
  </si>
  <si>
    <t>Spinal anjiyografik tarama</t>
  </si>
  <si>
    <t>Selektif vertebral anjiyografi, iki taraf</t>
  </si>
  <si>
    <t>Petrozal sinüs kan örneklemesi</t>
  </si>
  <si>
    <t>Orbital flebografi</t>
  </si>
  <si>
    <t>802.530, 802.570, 802.590 ile birlikte faturalandırılmaz.</t>
  </si>
  <si>
    <t>4 sistem selektif serebral anjiyografi</t>
  </si>
  <si>
    <t>Selektif karotid anjiyografi, iki taraf</t>
  </si>
  <si>
    <t>Arkus aortografi</t>
  </si>
  <si>
    <t>Amytal Testi (VADA)</t>
  </si>
  <si>
    <t>Nöroradyolojik anjiyografik tetkikler</t>
  </si>
  <si>
    <t>Transplant renal anjiyografi</t>
  </si>
  <si>
    <t>Translomber aorto-femoro-popliteal arteriyografi</t>
  </si>
  <si>
    <t>Selektif renal anjiyografi, tek taraf</t>
  </si>
  <si>
    <t>Femoro-popliteal arteriyografi, tek taraf</t>
  </si>
  <si>
    <t>Üst ekstremite arteriografi, tek taraf</t>
  </si>
  <si>
    <t>Superior mezenterik anjiyografi</t>
  </si>
  <si>
    <t>Pulmoner anjiyografi</t>
  </si>
  <si>
    <t>Pelvik arteriyografi</t>
  </si>
  <si>
    <t>İnferior mezenterik anjiyografi</t>
  </si>
  <si>
    <t>Selektif renal anjiyografi, iki taraf</t>
  </si>
  <si>
    <t>Coliak anjiyografi ve arteriel portografi</t>
  </si>
  <si>
    <t>Aortografi, abdominal</t>
  </si>
  <si>
    <t>Aortografi, torakal</t>
  </si>
  <si>
    <t>Bronşial arteriografi</t>
  </si>
  <si>
    <t>Stepping</t>
  </si>
  <si>
    <t>Aorta-femoro-popliteal arteriyografi</t>
  </si>
  <si>
    <t>Normal anjiyografik tetkikler</t>
  </si>
  <si>
    <t>C-Anjiyografik tetkikler</t>
  </si>
  <si>
    <t>Voiding sistoüretrografi</t>
  </si>
  <si>
    <t>Velofaringeal sinefloroskopi</t>
  </si>
  <si>
    <t>T tüp kolanjiyografi</t>
  </si>
  <si>
    <t>Sistogram (Üç film)</t>
  </si>
  <si>
    <t>Anjiyo sırasında</t>
  </si>
  <si>
    <t xml:space="preserve">Sine özefagografi </t>
  </si>
  <si>
    <t>802.280 ile birlikte faturalandırılmaz.</t>
  </si>
  <si>
    <t>Sialografi (tek taraf)</t>
  </si>
  <si>
    <t>802.290 ile birlikte faturalandırılmaz.</t>
  </si>
  <si>
    <t>Sialografi (iki taraf)</t>
  </si>
  <si>
    <t>Retrograd üretrografi</t>
  </si>
  <si>
    <t>Endoskopi hariç</t>
  </si>
  <si>
    <t>Retrograd piyelografi</t>
  </si>
  <si>
    <t>Poş grafisi</t>
  </si>
  <si>
    <t>Peroperatuar kolanjiyografi</t>
  </si>
  <si>
    <t>Özefagografi</t>
  </si>
  <si>
    <t>Oral kolesistografi</t>
  </si>
  <si>
    <t>Myelografi</t>
  </si>
  <si>
    <t>Mide duedonum tetkiki</t>
  </si>
  <si>
    <t>Lenfanjiyografi</t>
  </si>
  <si>
    <t>Laringografi</t>
  </si>
  <si>
    <t>Kolon tetkiki</t>
  </si>
  <si>
    <t>İnce barsak tetkiki</t>
  </si>
  <si>
    <t>İnravenöz Piyelografi (İVP), dakikalık</t>
  </si>
  <si>
    <t>İnravenöz Piyelografi (İVP)</t>
  </si>
  <si>
    <t>Histerosalpingografi (HSG)</t>
  </si>
  <si>
    <t>Fistülografi</t>
  </si>
  <si>
    <t>Faringo-özefagografi</t>
  </si>
  <si>
    <t>Faringografi</t>
  </si>
  <si>
    <t>Enteroklizis</t>
  </si>
  <si>
    <t>Duktografi-galaktografi</t>
  </si>
  <si>
    <t>Distal kolon grafisi</t>
  </si>
  <si>
    <t>Defekografi</t>
  </si>
  <si>
    <t>Dakriosistografi</t>
  </si>
  <si>
    <t>Çift kontrast mide tetkiki</t>
  </si>
  <si>
    <t>Çift kontrast kolon tetkiki</t>
  </si>
  <si>
    <t>Bronkografı</t>
  </si>
  <si>
    <t>Artrografi</t>
  </si>
  <si>
    <t>Anterograd pyelografi, ince iğne ile, işlemin tümü</t>
  </si>
  <si>
    <t>Anterograd pyelografi, var olan kateterden</t>
  </si>
  <si>
    <t>B-Kontrastlı tetkikler</t>
  </si>
  <si>
    <t>L5-S1 spot grafisi</t>
  </si>
  <si>
    <t xml:space="preserve">Vertebra grafileri, dorsal veya lomber (Üç yön )  </t>
  </si>
  <si>
    <t xml:space="preserve">Vertebra grafileri, dorsal veya lomber (Tek yön ) </t>
  </si>
  <si>
    <t xml:space="preserve">Vertebra grafileri, dorsal veya lomber (İki yön ) </t>
  </si>
  <si>
    <t xml:space="preserve">Vertebra grafileri, dorsal veya lomber (dört yön ) </t>
  </si>
  <si>
    <t>Vertebra grafileri, servikal (Üç yön)</t>
  </si>
  <si>
    <t>Vertebra grafileri, servikal (Tek yön)</t>
  </si>
  <si>
    <t>Vertebra grafileri, servikal (İki yön)</t>
  </si>
  <si>
    <t>Vertebra grafileri, servikal (dört yön)</t>
  </si>
  <si>
    <t>Vertebra grafileri</t>
  </si>
  <si>
    <t>Pelvimetri (İki yön)</t>
  </si>
  <si>
    <t xml:space="preserve">Pelvis grafisi (Üç yön) </t>
  </si>
  <si>
    <t xml:space="preserve">Pelvis grafisi (Tek yön) </t>
  </si>
  <si>
    <t>Pelvis grafileri</t>
  </si>
  <si>
    <t xml:space="preserve">Kalp teleradyogramlar (Üç yön) </t>
  </si>
  <si>
    <t xml:space="preserve">Kalp teleradyogramlar (Üç yön) baryumlu </t>
  </si>
  <si>
    <t xml:space="preserve">Kalp teleradyogramlar (Tek yön) </t>
  </si>
  <si>
    <t xml:space="preserve">Kalp teleradyogramlar (İki yön) </t>
  </si>
  <si>
    <t>Kalp telekardiogramlar</t>
  </si>
  <si>
    <t>Kafa grafisi (Tek yön)</t>
  </si>
  <si>
    <t>Kafa grafisi (İki yön)</t>
  </si>
  <si>
    <t>Kafa grafisi (dört yön)</t>
  </si>
  <si>
    <t>Kafa grafileri</t>
  </si>
  <si>
    <t>Eklem grafisi(Üç yön)</t>
  </si>
  <si>
    <t>Eklem grafisi(İki yön)tek eklem</t>
  </si>
  <si>
    <t>Eklem grafisi (Tek yön) tek eklem</t>
  </si>
  <si>
    <t>Eklem grafisi (Tek yön) mukayeseli</t>
  </si>
  <si>
    <t>Eklem grafisi (İki yön) mukayeseli</t>
  </si>
  <si>
    <t>Eklemler</t>
  </si>
  <si>
    <t xml:space="preserve">Düz karın grafisi </t>
  </si>
  <si>
    <t>Düz karın grafisi</t>
  </si>
  <si>
    <t xml:space="preserve">Bacak uzunluk grafisi </t>
  </si>
  <si>
    <t>Bacak uzunluk grafileri</t>
  </si>
  <si>
    <t>Akciğer grafisi P.A. (Tek yön)</t>
  </si>
  <si>
    <t xml:space="preserve">Akciğer grafisi (Üç yön) </t>
  </si>
  <si>
    <t xml:space="preserve">Akciğer grafisi (Üç yön) baryumlu </t>
  </si>
  <si>
    <t xml:space="preserve">Akciğer grafisi (İki yön) </t>
  </si>
  <si>
    <t>Akciğer grafileri</t>
  </si>
  <si>
    <t>Film ücreti hasta tarafından karşılanır</t>
  </si>
  <si>
    <t xml:space="preserve">Kopya film (Her bir film için) </t>
  </si>
  <si>
    <t>Uzun kemikler (Tek film) (Tek yön)</t>
  </si>
  <si>
    <t>Mukayeseli/ağız A-K</t>
  </si>
  <si>
    <t xml:space="preserve">Temporamandibular eklem </t>
  </si>
  <si>
    <t>Stenvers grafisi (Mukayeseli)</t>
  </si>
  <si>
    <t>Skolyoz kaset ve filmi ile</t>
  </si>
  <si>
    <t xml:space="preserve">Skolyoz tetkiki </t>
  </si>
  <si>
    <t>Sinüs (Waters) grafisi (Tek yön)</t>
  </si>
  <si>
    <t>Sella spot grafisi</t>
  </si>
  <si>
    <t>Schuller grafisi (Mukayeseli)</t>
  </si>
  <si>
    <t>Mandibula (Tek yön)</t>
  </si>
  <si>
    <t>Mammografi (Tek meme)</t>
  </si>
  <si>
    <t>Kemik survey</t>
  </si>
  <si>
    <t xml:space="preserve">Floroskopi </t>
  </si>
  <si>
    <t>801.560 ile birlikte faturalandırılmaz</t>
  </si>
  <si>
    <t>Kemik yaşı tayini</t>
  </si>
  <si>
    <t>El-bilek grafisi (Tek film)</t>
  </si>
  <si>
    <t>A-Direkt Grafiler</t>
  </si>
  <si>
    <t>İncelemelerde kullanılan tüm kontrast ilaçlar ve  sarf malzemeleri ayrıca faturalandırılır.</t>
  </si>
  <si>
    <t>8.3.RADYOLOJİK GÖRÜNTÜLEME VE TEDAVİ</t>
  </si>
  <si>
    <t>Organ Kan Akımı Çalıması (Tc-99m kompleksleri ile)</t>
  </si>
  <si>
    <t>Dakriosintigrafi</t>
  </si>
  <si>
    <t>Diğer İncelemeler</t>
  </si>
  <si>
    <t>Sadece 801.490, 801.491, 801.540, 801.541, 801.543, 801.544, 801.545 kodlu tedavilerin uygulandığı hastalar için geçerlidir.</t>
  </si>
  <si>
    <t>Radyonüklid tedavi uygulamaları için radyofarmasötik hazırlama
hizmeti</t>
  </si>
  <si>
    <t>Radyonüklid tedavi planlama, dozimetri</t>
  </si>
  <si>
    <t>Nükleer Tıp Uzman hekiminin yer aldığı üç imzalı  rapor ile tıbbi gerekçe belirtilmelidir.</t>
  </si>
  <si>
    <t>Y-90 veya Lu-177 işaretli terapötik bileşikler</t>
  </si>
  <si>
    <t>Radyonüklid Tedavi, İntraarteriyal,Y-90 mikroküre</t>
  </si>
  <si>
    <t>Radyonüklid Tedavi, İntraarteriyal, I-131 Lipiodol</t>
  </si>
  <si>
    <t>Yatan hasta için günde 1 kez</t>
  </si>
  <si>
    <t>Radyonüklid tedavi radyasyon monitörizasyonu</t>
  </si>
  <si>
    <t>Somatostatin Reseptör Tedavisi (In-111 Pentetreotide)</t>
  </si>
  <si>
    <t>Radyoimmünoterapi, Y-90 anti CD-20 antikor</t>
  </si>
  <si>
    <t>Radyonüklid Tedavi, Sr-89</t>
  </si>
  <si>
    <t>Radyonüklid Tedavi, Sm-153</t>
  </si>
  <si>
    <t>Radyonüklid Tedavi, Re-186</t>
  </si>
  <si>
    <t>Radyonüklid Tedavi, P-32</t>
  </si>
  <si>
    <t>Radyonüklid Tedavi, I-131 MIBG</t>
  </si>
  <si>
    <t>Radyonüklid Tedavi, I-131</t>
  </si>
  <si>
    <t>Bir eklem için</t>
  </si>
  <si>
    <t>Radyonüklid Sinovektomi</t>
  </si>
  <si>
    <t xml:space="preserve">Hastanın nükleer tıp hekimi tarafından radyonüklid  tedavi uygunluğu açısından klinik değerlendirilmeleri,etkin tedavi planının belirlenerek,tedavi süresince ve sonrasında bakım ve kontrolleri  ile."9. Laboratuvar İşlemleri" başlığındaki işlemleri kapsar.   801.460-801.541 ile 801.543-801.545 arasında yer alan işlem kodlarına eklenir.Tüm tedavi boyunca bir kez faturalandırılır. </t>
  </si>
  <si>
    <t xml:space="preserve">Radyonüklid Tedavi Değerlendirme </t>
  </si>
  <si>
    <t>Radyonüklid Tedavi</t>
  </si>
  <si>
    <t>Onkolojik PET (F-18 FDG)</t>
  </si>
  <si>
    <t>Tl-201 tümör görüntülemeye eklenir.</t>
  </si>
  <si>
    <t>Tümör Görüntüleme, SPECT (Tl-201)</t>
  </si>
  <si>
    <t>Tümör Görüntüleme, tüm vücut (Tl-201)</t>
  </si>
  <si>
    <t>Bölgesel ve /veya SPECT</t>
  </si>
  <si>
    <t>Meme Sintigrafisi</t>
  </si>
  <si>
    <t>Sentinel Lenf Nodu Çalışması</t>
  </si>
  <si>
    <t>Nükleer Tıp Uzman hekiminin yer aldığı üç imzalı  rapor ile tıbbi gerekçe belirtilmelidir.Bir ve/veya daha fazla görüntüleme dahil. Radyoimmün sintigrafiye eklenir.</t>
  </si>
  <si>
    <t>Radyoimmünosintigrafi, SPECT</t>
  </si>
  <si>
    <t xml:space="preserve">Nükleer Tıp Uzman hekiminin yer aldığı üç imzalı  rapor ile tıbbi gerekçe belirtilmelidir.Bir ve/veya daha fazla görüntüleme dahil. </t>
  </si>
  <si>
    <t>Radyoimmünosintigrafi, tüm vücut</t>
  </si>
  <si>
    <t>Tc-99m MIBI veya Tc-99m tetrofosmin ile tümör görüntülemesine eklenir.</t>
  </si>
  <si>
    <t>Tümör Görüntüleme, SPECT (Tc-99m Kompleksleri ile)</t>
  </si>
  <si>
    <t>Tümör Görüntüleme, tüm vücut (Tc-99m Kompleksleri ile)</t>
  </si>
  <si>
    <t>I-123 MIBG sintigrafisine eklenir.</t>
  </si>
  <si>
    <t>Tümör Görüntüleme, SPECT  (I-123 MIBG)</t>
  </si>
  <si>
    <t>Tümör Görüntüleme, Tüm Vücut (I-123 MIBG)</t>
  </si>
  <si>
    <t>I-131 MIBG sintigrafisine eklenir.</t>
  </si>
  <si>
    <t>Tümör Görüntüleme, SPECT  (I-131 MIBG)</t>
  </si>
  <si>
    <t>Tümör Görüntüleme, Tüm Vücut (I-131 MIBG)</t>
  </si>
  <si>
    <t>İntraoperatif Gama Prop Uygulaması</t>
  </si>
  <si>
    <t>Onkolojik PET (Ga-68 ile işaretli bileşikler)</t>
  </si>
  <si>
    <t>Tc-99m işaretli peptid ile tümör görüntülemesine eklenir.</t>
  </si>
  <si>
    <t>Tümör Görüntüleme, SPECT (Tc-99m işaretli peptid)</t>
  </si>
  <si>
    <t>Tümör Görüntüleme, tüm vücut (Tc-99m işaretli peptid)</t>
  </si>
  <si>
    <t>In-111 Oktreotid ile tümör görüntülemesine eklenir.</t>
  </si>
  <si>
    <t>Tümör Görüntüleme, SPECT (In-111 Oktreotid)</t>
  </si>
  <si>
    <t>Tümör Görüntüleme, Tüm Vücut (In-111 Oktreotid)</t>
  </si>
  <si>
    <t>İyot-131 Tüm Vücut Tarama, tedavi sonrası</t>
  </si>
  <si>
    <t>İyot-131 Tüm Vücut Tarama, tanısal</t>
  </si>
  <si>
    <t>Ga-67 tüm vücut taramasına eklenir.</t>
  </si>
  <si>
    <t>Tümör Görüntüleme, SPECT (Ga-67)</t>
  </si>
  <si>
    <t>Tümör Görüntüleme, tüm vücut (Ga-67)</t>
  </si>
  <si>
    <t>Tc-99m V DMSA tümör görüntülemesine eklenir.</t>
  </si>
  <si>
    <t>Tümör Görüntüleme, SPECT (Tc-99m V-DMSA)</t>
  </si>
  <si>
    <t>Tümör Görüntüleme, tüm vücut (Tc-99m V-DMSA)</t>
  </si>
  <si>
    <t>Nükleer Onkoloji</t>
  </si>
  <si>
    <t>Selektif Dalak Sintigrafisi (Tc-99m işaretli denatüre eritrosit)</t>
  </si>
  <si>
    <t>Lenfosintigrafi</t>
  </si>
  <si>
    <t xml:space="preserve">Kemik iliği sintigrafisi </t>
  </si>
  <si>
    <t>Hemanjiyom görüntüleme, SPECT, işaretli eritrosit ile</t>
  </si>
  <si>
    <t>Hepatik Arter Perfüzyon Çalışması</t>
  </si>
  <si>
    <t>Eritrosit/Plazma/Total Kan Volümü Tayini</t>
  </si>
  <si>
    <t>Eritrosit Yaşam Süresi Saptanması</t>
  </si>
  <si>
    <t>Dalak Sekestrasyon Çalışması</t>
  </si>
  <si>
    <t>Nükleer Hematoloji</t>
  </si>
  <si>
    <t xml:space="preserve">İşaretli Lökosit ile yapılan enfeksiyon odağı araştırmasına eklenir. </t>
  </si>
  <si>
    <t>Lökosit İşaretlemesi</t>
  </si>
  <si>
    <t>Enfeksiyon Odağı Araştırması (Tc-99m Nanokolloid)</t>
  </si>
  <si>
    <t>Enfeksiyon Odağı Araştırması (Tc-99m HIG)</t>
  </si>
  <si>
    <t xml:space="preserve">Tüm vücut enfeksiyon odağı çalışmalarına eklenir. </t>
  </si>
  <si>
    <t>Enfeksiyon Odağı Araştırması, SPECT</t>
  </si>
  <si>
    <t>Enfeksiyon Odağı Araştırması, İşaretli Lökosit</t>
  </si>
  <si>
    <t>Enfeksiyon Görüntüleme</t>
  </si>
  <si>
    <t>Testis Sintigrafisi</t>
  </si>
  <si>
    <t>Böbrek Parankim Sintigrafisi, Planar (Tc-99m DMSA)</t>
  </si>
  <si>
    <t xml:space="preserve">Dinamik Böbrek sintigrafisine eklenir.  </t>
  </si>
  <si>
    <t>Vezikoüreteral Reflü Sintigrafisi, indirekt</t>
  </si>
  <si>
    <t>Vezikoüreteral Reflü Sintigrafisi, direkt</t>
  </si>
  <si>
    <t>Çift çalışma.</t>
  </si>
  <si>
    <t>Böbrek Sintigrafisi, ACE İnhibitörlü (Tc-99m DTPA)</t>
  </si>
  <si>
    <t>Böbrek Sintigrafisi, ACE İnhibitörlü (Tc-99m MAG-3)</t>
  </si>
  <si>
    <t>GFR Ölçümü, İn vitro (Cr-51 EDTA)</t>
  </si>
  <si>
    <t>Dinamik Böbrek sintigrafisine eklenir.</t>
  </si>
  <si>
    <t>GFR Ölçümü, Kamera Metodu (Tc-99m kompleksleri)</t>
  </si>
  <si>
    <t>GFR Ölçümü, İn vitro (Tc-99m kompleksleri)</t>
  </si>
  <si>
    <t>Böbrek Parankim Sintigrafisi, Planar’a (Tc-99m DMSA) eklenir.</t>
  </si>
  <si>
    <t>Böbrek Parankim Sintigrafisi, SPECT (Tc-99m DMSA)</t>
  </si>
  <si>
    <t>Böbrek Sintigrafisi, Dinamik (Tc-99m EC)</t>
  </si>
  <si>
    <t>Böbrek Sintigrafisi, Dinamik (Tc-99m MAG-3)</t>
  </si>
  <si>
    <t>Böbrek Sintigrafisi, Dinamik (Tc-99m DTPA)</t>
  </si>
  <si>
    <t>Genitoüriner Sistem</t>
  </si>
  <si>
    <t>Tükrük Bezi Sintigrafisi</t>
  </si>
  <si>
    <t>Özefagus Transit Çalışması</t>
  </si>
  <si>
    <t>Mide Boşalma Çalışması</t>
  </si>
  <si>
    <t>Mekkel Divertikülü Araştırması</t>
  </si>
  <si>
    <t>Karaciğer Dalak Sintigrafisi, Planar’a eklenir.</t>
  </si>
  <si>
    <t>Karaciğer Dalak Sintigrafisi, SPECT</t>
  </si>
  <si>
    <t>Karaciğer Dalak Sintigrafisi, Planar</t>
  </si>
  <si>
    <t>Hepatobiliyer Sintigrafi</t>
  </si>
  <si>
    <t>Gastroözefajiyal Reflü Çalışması</t>
  </si>
  <si>
    <t>Gastrointestinal Protein Kaybı Çalışması</t>
  </si>
  <si>
    <t>Gastrointestinal Kanama Çalışması (Tc-99m RBC)</t>
  </si>
  <si>
    <t>Gastrointestinal Kanama Çalışması (Tc-99m Kolloid)</t>
  </si>
  <si>
    <t>Gastrointestinal Sistem</t>
  </si>
  <si>
    <t xml:space="preserve">Tiroid ve paratiroid sintigrafisi ile birlikte yapılan korelatif USG uygulamaları için geçerlidir. </t>
  </si>
  <si>
    <t>Anatomik korelasyon tiroid ve paratiroid sintigrafileri için</t>
  </si>
  <si>
    <t>Tiroid Uptake Çalışması (I-131)</t>
  </si>
  <si>
    <t>Tiroid Uptake Çalışması (Tc-99m Perteknetat)</t>
  </si>
  <si>
    <t>Tiroid ince iğne aspirasyon biyopsisi, görüntüleme yöntemleri eşliğinde</t>
  </si>
  <si>
    <t>Tiroid Sintigrafisi</t>
  </si>
  <si>
    <t>Paratiroid Sintigrafisi, Dual Faz’a (Tc-99m MIBI) eklenir.</t>
  </si>
  <si>
    <t>Paratiroid Sintigrafisi, SPECT (Tc-99m MIBI)</t>
  </si>
  <si>
    <t>Paratiroid Sintigrafisi, Dual Faz (Tc-99m MIBI)</t>
  </si>
  <si>
    <t>Adrenal Korteks Sintigrafisi (I-131 Norkolesterol)</t>
  </si>
  <si>
    <t>Perklorat kovma testi</t>
  </si>
  <si>
    <t>Endokrin Sistem</t>
  </si>
  <si>
    <t xml:space="preserve">SPECT-BT cihazları için geçerlidir. </t>
  </si>
  <si>
    <t>Anatomik korelasyon</t>
  </si>
  <si>
    <t>EK-2/D-1'e bakınız.</t>
  </si>
  <si>
    <t>Kemik PET (F-18 NaF)</t>
  </si>
  <si>
    <t xml:space="preserve">Tüm Vücut veya Üç Fazlı Kemik Sintigrafisine eklenir. </t>
  </si>
  <si>
    <t>Kemik Sintigrafisi, SPECT</t>
  </si>
  <si>
    <t>Kemik Sintigrafisi, tüm vücut</t>
  </si>
  <si>
    <t>Kemik Sintigrafisi, üç fazlı</t>
  </si>
  <si>
    <t>Artrosintigrafi</t>
  </si>
  <si>
    <t>İskeket Sistemi</t>
  </si>
  <si>
    <t>Miyokard perfüzyon sintigrafisine eklenir.</t>
  </si>
  <si>
    <t>Miyokard Attenüasyon düzeltme</t>
  </si>
  <si>
    <t xml:space="preserve">Dobutamin, adenozin ve dipiridamol kullanılarak yapılan farmakolojik stres için geçerlidir. Miyokard perfüzyon sintigrafisine eklenir. </t>
  </si>
  <si>
    <t>Farmakolojik STRES</t>
  </si>
  <si>
    <t>Radyonüklid Ventrikülografi (MUGA), Stres’e eklenir.</t>
  </si>
  <si>
    <t xml:space="preserve">Radyonüklid Ventrikülografi (MUGA)SPECT, stres </t>
  </si>
  <si>
    <t>Radyonüklid Ventrikülografi (MUGA), stres</t>
  </si>
  <si>
    <t xml:space="preserve">Radyonüklid Venografi </t>
  </si>
  <si>
    <t>Miyokard PET, perfüzyon çalışması</t>
  </si>
  <si>
    <t>Miyokard PET, viabilite çalışması</t>
  </si>
  <si>
    <t>Miyokard Perfüzyon SPECT (Tc-99m kompleksleri)</t>
  </si>
  <si>
    <t>Miyokard Perfüzyon SPECT (Tl-201)'e  eklenir.</t>
  </si>
  <si>
    <t>Miyokard Perfüzyon SPECT, GATED (Tl-201)</t>
  </si>
  <si>
    <t>Miyokard Perfüzyon SPECT (Tc-99m kompleksleri)’ne eklenir.</t>
  </si>
  <si>
    <t>Miyokard Perfüzyon SPECT, GATED  (Tc-99m kompleksleri)</t>
  </si>
  <si>
    <t>Miyokard Perfüzyon SPECT (Tl-201)'e  eklenir</t>
  </si>
  <si>
    <t>Miyokard Perfüzyon SPECT, reenjeksiyon (Tl-201)</t>
  </si>
  <si>
    <t>Radyonüklid Ventrikülografi (MUGA), istirahat’e eklenir.</t>
  </si>
  <si>
    <t>Radyonüklid Ventrikülografi (MUGA), SPECT</t>
  </si>
  <si>
    <t>Radyonüklid Ventrikülografi (MUGA), istirahat</t>
  </si>
  <si>
    <t>Miyokard Sempatik İnervasyon Sintigrafisi (I-123 MIBG)</t>
  </si>
  <si>
    <t>Miyokard Perfüzyon SPECT (Tl-201)</t>
  </si>
  <si>
    <t>Kardiyovasküler Sistem</t>
  </si>
  <si>
    <t>Ventriküler Şant Açıklığının Araştırılması</t>
  </si>
  <si>
    <t>Beyin Reseptör Çalışması, SPECT</t>
  </si>
  <si>
    <t>Lomber ponksiyon ayrıca faturalandırılır.</t>
  </si>
  <si>
    <t>Sisternografi (Tc-99m DTPA)</t>
  </si>
  <si>
    <t>Sisternografi (In-111 DTPA)</t>
  </si>
  <si>
    <t>Dinamik ve/veya statik</t>
  </si>
  <si>
    <t>Konvansiyonel Beyin Sintigrafisi</t>
  </si>
  <si>
    <t>Beyin PET</t>
  </si>
  <si>
    <t>Beyin Perfüzyon SPECT, iktal çalışma (Tc-99m ECD)</t>
  </si>
  <si>
    <t>Beyin Perfüzyon SPECT (Tc-99m ECD)</t>
  </si>
  <si>
    <t>Beyin Perfüzyon SPECT (Tc-99m HMPAO)</t>
  </si>
  <si>
    <t>Santral Sinir Sistemi</t>
  </si>
  <si>
    <t>Akciğer Ventilasyon Sintigrafisi, Planar’a (Technegas) eklenir.</t>
  </si>
  <si>
    <t>Akciğer Ventilasyon Sintigrafisi, SPECT (Technegas)</t>
  </si>
  <si>
    <t>Akciğer Ventilasyon Sintigrafisi, Planar (Technegas)</t>
  </si>
  <si>
    <t>Akciğer Ventilasyon Sintigrafisi, Planar’a (Aerosol) eklenir.</t>
  </si>
  <si>
    <t>Akciğer Ventilasyon Sintigrafisi, SPECT (Aerosol)</t>
  </si>
  <si>
    <t>Akciğer Ventilasyon Sintigrafisi, Planar (Aerosol)</t>
  </si>
  <si>
    <t>Akciğer Perfüzyon Sintigrafisi, Kantitatif</t>
  </si>
  <si>
    <t>Akciğer perfüzyon sintigrafisi, planar’a eklenir.</t>
  </si>
  <si>
    <t>Akciğer Perfüzyon Sintigrafisi, SPECT</t>
  </si>
  <si>
    <t>Akciğer perfüzyon sintigrafisi, planar</t>
  </si>
  <si>
    <t>Solunum Sistemi</t>
  </si>
  <si>
    <t>Nükleer tıp uzman hekim raporu ile faturalandırılır. Kullanılan radyofarmasötikler işlem puanlarına dahildir.</t>
  </si>
  <si>
    <t>8.2.NÜKLEER TIP GÖRÜNTÜLEME VE TEDAVİ</t>
  </si>
  <si>
    <t>Cyberknife</t>
  </si>
  <si>
    <t>Gammaknife</t>
  </si>
  <si>
    <t>8.1.6. STEREOTAKTİK RADYOCERRAHİ</t>
  </si>
  <si>
    <t>Radyoaktif elementin hazırlanması ve uygulanması</t>
  </si>
  <si>
    <t>Yüzeyel radyoaktif element uygulaması</t>
  </si>
  <si>
    <t>8.1.5.D.3. Diğer brakiterapi uygulamaları</t>
  </si>
  <si>
    <t>After-loading brakiterapi uygulaması:12’den fazla kaynak pozisyonlu uygulamaların seansı</t>
  </si>
  <si>
    <t>After-loading brakiterapi uygulaması: 9-12 arası kaynak pozisyonlu uygulamaların seansı</t>
  </si>
  <si>
    <t>After-loading brakiterapi uygulaması:5-8 arası kaynak pozisyonlu uygulamaların seansı</t>
  </si>
  <si>
    <t>After-loading brakiterapi uygulaması:1-4 arası kaynak pozisyonlu uygulamaların seansı</t>
  </si>
  <si>
    <t>Bu grup işlemlerden bir hastaya her seans için sadece bir tanesi  faturalandırılır.</t>
  </si>
  <si>
    <t>8.1.5.D.2. After-Loading brakiterapi uygulamaları</t>
  </si>
  <si>
    <t>10’dan çok kateter/özel iğne uygulaması, seansı</t>
  </si>
  <si>
    <t>Kompleks intertisiyel brakiterapi uygulaması</t>
  </si>
  <si>
    <t>5-10 arası kateter / özel iğne uygulaması, seansı</t>
  </si>
  <si>
    <t>Orta intertisiyel brakiterapi uygulaması</t>
  </si>
  <si>
    <t>1-4 arası kateter / özel iğne uygulaması, seansı</t>
  </si>
  <si>
    <t>Basit intertisiyel brakiterapi uygulaması</t>
  </si>
  <si>
    <t>10’dan çok kaynak pozisyonu/tel uygulamanın seansı</t>
  </si>
  <si>
    <t>Kompleks intrakaviter brakiterapi uygulaması</t>
  </si>
  <si>
    <t>5-10 arası kaynak pozisyonu/tel uygulamanın seansı</t>
  </si>
  <si>
    <t>Orta intrakaviter brakiterapi uygulaması</t>
  </si>
  <si>
    <t>1-4 arası kaynak pozisyonu/tel uygulamanın seansı</t>
  </si>
  <si>
    <t>Basit intrakaviter brakiterapi uygulaması</t>
  </si>
  <si>
    <t>8.1.5.D.1. İntrakaviter veya intertisyel brakiterapi uygulaması</t>
  </si>
  <si>
    <t>8.1.5.D. Brakiterapi</t>
  </si>
  <si>
    <t>İntrakaviter hipertermi</t>
  </si>
  <si>
    <t xml:space="preserve">İntertisiyel hipertermi (5 den fazla aplikatör) </t>
  </si>
  <si>
    <t xml:space="preserve">İntertisiyel hipertermi (5 veya daha az aplikatör) </t>
  </si>
  <si>
    <t>4 cm’den fazla derinlikte</t>
  </si>
  <si>
    <t xml:space="preserve">Eksternal derin hipertermi </t>
  </si>
  <si>
    <t>4 cm derinliğe kadar olan</t>
  </si>
  <si>
    <t xml:space="preserve">Eksternal yüzeyel hipertermi </t>
  </si>
  <si>
    <t>8.1.5.C. Hipertermi</t>
  </si>
  <si>
    <t>Hacimsel yoğunluk ayarlı ark  tedavisi, stereotaktik radyoterapi uygulamaları bu grupta değerlendirilir.</t>
  </si>
  <si>
    <t>Lineer akseleratör radyoterapi ile IMRT veya Tomoterapi uygulamaları, her bir seans</t>
  </si>
  <si>
    <t>Bir tedavi sürecinde en fazla bir adet faturalandırılır.</t>
  </si>
  <si>
    <t>Özel tedavi uygulaması: tüm veya yarım vücut ışınlamaları</t>
  </si>
  <si>
    <t>Tek fraksiyonlu lineer akseleratör radyoterapi uygulaması</t>
  </si>
  <si>
    <t>3 boyutlu volüme dair dökümanlar ve doz dağılımları faturalandırma için gereklidir.</t>
  </si>
  <si>
    <t>Konformal lineer akseleratör radyoterapi uygulaması</t>
  </si>
  <si>
    <t>Üç veya daha fazla farklı tedavi volümünün tedavisi ve/veya kişiye özel blok kullanılan tedavilerin ve/veya mantle veya ters-Y tedavilerinin ve/veya tanjansiyel alanların veya wedge’lerin veya kompanzatuar filtrelerin veya multi-leaf kollimatör işlemlerinin kullanıldığı tedavilerin her bir fraksiyonu</t>
  </si>
  <si>
    <t>Kompleks lineer akseleratör radyoterapi uygulaması</t>
  </si>
  <si>
    <t>İki farklı tedavi volümü ve/veya tek tedavi volümünün 3 veya daha fazla alanlarla tedavisi, multipl blok ve/veya özel blok kullanılan tedavilerin bir fraksiyonu</t>
  </si>
  <si>
    <t>Orta lineer akseleratör radyoterapi uygulaması</t>
  </si>
  <si>
    <t>Tek bir tedavi volümünün tek veya paralel karşılıklı alanlarda bloksuz veya tek bloklu tedavilerinin bir fraksiyonu</t>
  </si>
  <si>
    <t>Basit lineer akseleratör radyoterapi uygulaması</t>
  </si>
  <si>
    <t>8.1.5.B. Lineer akseleratör (Foton veya elektron) ile yapıpılan radyoterapi uygulaması</t>
  </si>
  <si>
    <t>Özel tedavi uygulamaları: tüm vücut/ yarım vücut ışınlamaları</t>
  </si>
  <si>
    <t>Tek fraksiyonlu radyoterapi uygulaması</t>
  </si>
  <si>
    <t>Üç  veya daha fazla farklı tedavi volümünün tedavisi ve/veya kişiye özel blok kullanılan tedavilerin ve/veya mantle veya ters-Y tedavilerinin ve/veya tanjansiyel alanların veya wedge’lerin veya kompanzatuar filtrelerin kullanıldığı tedavilerin her bir fraksiyonu</t>
  </si>
  <si>
    <t>Kompleks eksternal radyoterapi uygulaması</t>
  </si>
  <si>
    <t>İki farklı tedavi volümü ve/veya tek tedavi volümünün 3 veya daha fazla alanlarla tedavisi multipl blok ve/veya kişiye özel blok kullanılan tedavilerin bir fraksiyonu</t>
  </si>
  <si>
    <t>Orta eksternal radyoterapi uygulaması</t>
  </si>
  <si>
    <t>Basit eksternal radyoterapi uygulaması</t>
  </si>
  <si>
    <t>8.1.5.A. Yüzeyel ve orta voltaj X-Ray cihazları ve/veya telesezyum veya telekobalt cihazları ile radyoterapi uygulaması</t>
  </si>
  <si>
    <t>Aynı gün içinde birden fazla radyoterapinin uygulanması halinde, en fazla bir adet radyoterapi uygulaması faturalandırılır.</t>
  </si>
  <si>
    <t>8.1.5. Radyoterapi uygulaması</t>
  </si>
  <si>
    <t>800.310 ile birlikte faturalandırılmaz.Faturalandırma için görüntülemenin yapıldığı tarih ve sayıların bilgisayar çıktısı gerekir.</t>
  </si>
  <si>
    <t>Digital</t>
  </si>
  <si>
    <t>800.320 ile birlikte faturalandırılmaz.</t>
  </si>
  <si>
    <t>Film</t>
  </si>
  <si>
    <t>Bu başlık altındaki işlemlerin toplam sayısı fraksiyon sayısını geçemez.</t>
  </si>
  <si>
    <t xml:space="preserve"> 8.1.4.D. Portal görüntüleme</t>
  </si>
  <si>
    <t xml:space="preserve">Kompleks tedavi aletleri tasarım ve yapımı </t>
  </si>
  <si>
    <t xml:space="preserve">Orta tedavi aletleri tasarım ve yapımı </t>
  </si>
  <si>
    <t>Termoplastik Fiksasyon Maskeleri</t>
  </si>
  <si>
    <t xml:space="preserve">Basit tedavi aletleri tasarım ve yapımı </t>
  </si>
  <si>
    <t>Sadece tüm beden ışınlanmasında ve tüm beden elektron tedavisinde en fazla bir defa faturalandırılır.</t>
  </si>
  <si>
    <t>Özel dozimetre: TLD, mikrodozimetre</t>
  </si>
  <si>
    <t>8.1.4.C. Özel hizmetler ve yardımcı aletler</t>
  </si>
  <si>
    <t>Multiplan İzodoz Planı, 10’dan fazla kaynak-tel aplikasyonu veya 12’den fazla kaynakla yapılan afterloading doz hesapları.</t>
  </si>
  <si>
    <t>d) Kompleks brakiterapi doz hesapları</t>
  </si>
  <si>
    <t>Multiplan doz hesapları, 5-10 kaynak veya telin aplikasyonu veya 9-12 kaynaklı afterloading uygulamalarının izodoz hesapları.</t>
  </si>
  <si>
    <t>c) Orta brakiterapi doz hesapları</t>
  </si>
  <si>
    <t>Bir planda 1-4 arası kaynak veya tel aplikasyonu veya 1-8 arası kaynaklı afterloading uygulamalarının izodoz hesapları.</t>
  </si>
  <si>
    <t>b) Basit brakiterapi doz hesapları</t>
  </si>
  <si>
    <t>Santral aks derin doz ve tedavi süresi hesapları ve/veya TDF, NDS, gap hesapları ve/veya santral aks dışı hesaplar ve/veya doku inhomojenite faktörü hesapları gibi temel radyoterapi fiziğini kapsar.</t>
  </si>
  <si>
    <t>a) Temel radyasyon doz hesapları</t>
  </si>
  <si>
    <t>Tüm tedavi süresince; (b), (c) ve (d) işlemleri birlikte faturalandırılmaz. (a), (b), (c) ve (d)  en fazla bir kez faturalandırılır.</t>
  </si>
  <si>
    <t>8.1.4.B. Brakiterapi doz hesapları</t>
  </si>
  <si>
    <t>Özel teleterapi planı (Parçacık –nötron, proton gibi-ışınları ve/veya yarım vücut ve/veya tüm vücut ışınlamaları)</t>
  </si>
  <si>
    <t>g) Özel eksternal radyoterapi doz hesapları</t>
  </si>
  <si>
    <t xml:space="preserve">Hacimsel yoğunluk ayarlı ark  tedavisi, streotaktik radyoterapi bu grupta değerlendirilir. </t>
  </si>
  <si>
    <t xml:space="preserve">f) IMRT veya Tomoterapi uygulamalarında eksternal radyoterapi doz hesapları </t>
  </si>
  <si>
    <t>e) Konformal eksternal radyoterapi doz hesapları</t>
  </si>
  <si>
    <t>Mantle ve/veya ters-Y ve/veya tanjansiyel alanlar ve/veya kompanzatuar filtre kullanımı ve/veya rotasyonel tedavi ve/veya irregüler alan blok hesapları ve/veya multi-leaf kolimatör hesapları</t>
  </si>
  <si>
    <t>d) Kompleks eksternal radyoterapi doz hesapları</t>
  </si>
  <si>
    <t>Tek bir tedavi volümüne yönelmiş üç veya daha fazla alandan yapılan tedavilerin izodoz planları ve/veya wedge kullanılan alanlar</t>
  </si>
  <si>
    <t>c) Orta eksternal radyoterapi doz hesapları</t>
  </si>
  <si>
    <t>Tek alanla veya tek volüme yönelmiş karşılıklı paralel alanlardan yapılan ışınlamaların izodoz planları</t>
  </si>
  <si>
    <t>b) Basit eksternal radyoterapi doz hesapları</t>
  </si>
  <si>
    <t xml:space="preserve"> a) Temel radyasyon doz hesapları</t>
  </si>
  <si>
    <t>Tüm tedavi süresince; (b), (c) ve (d) işlemleri birlikte faturalandırılmaz. (a), (b), (c) ve (d)  en fazla bir kez faturalandırılır. (e) ve (f) planlama sayısı kadar  faturalandırılır.</t>
  </si>
  <si>
    <t>8.1.4.A. Eksternal radyoterapi doz hesapları</t>
  </si>
  <si>
    <t>8.1.4. Medikal radyasyon fiziği, dozimetre, tedavi aletleri ve özel hizmetler</t>
  </si>
  <si>
    <t>Hacimsel yoğunluk ayarlı ark tedavisi, streotaktik radyoterapi bu grupta değerlendirilir.</t>
  </si>
  <si>
    <t xml:space="preserve"> e) IMRT veya Tomoterapi uygulamalarında Radyoterapi planlama</t>
  </si>
  <si>
    <t xml:space="preserve">Direkt BT veya MR yardımıyla aynı veya farklı planlar kullanılarak, tümör volümü ve çevre kritik normal yapıların bilgisayarla yeniden üç-boyutlu oluşturulması. Simülasyonda hareketli veya multipl sabit alanların üç boyutlu “beam’s-eye-view” doz-volüm histogramları kullanılır. Üç boyutlu volüme dair dökümanlar ve doz dağılımları ödeme için gereklidir. Tüm vücut ışınlama da bu grupta değerlendirilir. </t>
  </si>
  <si>
    <t>d) Üç boyutlu (Konformal) radyoterapi planlama</t>
  </si>
  <si>
    <t>Tanjansiyel alanları ve/veya üç veya daha fazla tedavi volümünü ve/veya hastaya özgü koruma bloklamalı alanları ve/veya brakiterapi kaynak teyit işlemini ve/veya hipertermi probe teyit işlemi ve/veya rotasyon veya ark tedavi ve/veya kontrast materyal kullanarak yapılan simülasyonları içerir.</t>
  </si>
  <si>
    <t>c) Kompleks radyoterapi planlama</t>
  </si>
  <si>
    <t>Üç veya daha fazla alanlardan tek tedavi volümünün ve/veya iki farklı tedavi volümünün ve/veya multipl bloklu alanların simülasyonlarını içerir.</t>
  </si>
  <si>
    <t>b) Orta radyoterapi planlama</t>
  </si>
  <si>
    <t>Tek tedavi volümlü, tek alan veya karşılıklı paralel alanlardan tek bloklu veya bloksuz alanlarla simülasyon işlemi</t>
  </si>
  <si>
    <t>a) Basit radyoterapi planlama</t>
  </si>
  <si>
    <t>Tüm tedavi süresince (a), (b), (c), (d) ve (e) işlemleri birlikte fatura edilemez. (a), (b), (c)  işlemleri en fazla bir kez, (d) ve (e)  işlemleri gerekçesi belirtilmek kaydıyla toplam en fazla 3 kez ücretlendirilebilir. Konvansiyonel röntgen cihazları ile yapılan simülasyonlar basit kategoride faturalandırılır.</t>
  </si>
  <si>
    <t>8.1.3. Radyoterapi planlama (Simülasyon)</t>
  </si>
  <si>
    <t>BT, MR görüntüleri klavuzluğunda hedef ve kritik organların konturlanarak 3 boyutlu ve Doz Volüm Histogram (DVH) aracılığı ile uygulanan tedaviler.</t>
  </si>
  <si>
    <t>d) Konformal brakiterapi tasarımı</t>
  </si>
  <si>
    <t>Multiplan izodoz planı, 10’dan fazla kaynak-tel aplikasyonu veya 12’den fazla kaynakla yapılan afterloading tedaviler.</t>
  </si>
  <si>
    <t>c) Kompleks brakiterapi tasarımı</t>
  </si>
  <si>
    <t>Çok kanallı iki boyutlu planlamalı tedaviler.10 dan az kaynak- tel aplikasyonu, 12'den az kaynakla yapılan afterloading tedaviler.</t>
  </si>
  <si>
    <t>b) Orta brakiterapi tasarımı</t>
  </si>
  <si>
    <t>Tek kanallı intrakaviter uygulamalar</t>
  </si>
  <si>
    <t>a) Basit brakiterapi tasarımı</t>
  </si>
  <si>
    <t>Tüm tedavi süresince (a), (b), (c) ve (d)  işlemleri birlikte faturalandırılmaz. Her bir işlem en fazla bir kez faturalandırılır.</t>
  </si>
  <si>
    <t>8.1.2.B. Brakiterapi tasarımı</t>
  </si>
  <si>
    <t>Inverse planning ve farklı doz yoğunlukları ile yapılan çok alanlı tedavileri içerir. Streotaktik radyoterapi bu grupta değerlendirilir.</t>
  </si>
  <si>
    <t xml:space="preserve">e) IMRT veya Tomoterapi uygulamalarında eksternal radyoterapi tasarımı </t>
  </si>
  <si>
    <t>Kişiye özel blok veya multileaf kolimatörle  yapılan hedefe yönelik üç boyutlu tedaviler. Tüm vücut ışınlamada bu grupta değerlendirilir.</t>
  </si>
  <si>
    <t>d) Konformal eksternal radyoterapi tasarımı</t>
  </si>
  <si>
    <t>Hastaya özel blok yapımı ve/veya tanjansiyel alanlar ve/veya özel wedge’ler ve/veya kompanzatuar filtre uygulaması ve/veya üç veya daha fazla tedavi volümü ve/veya rotasyonel tedaviler ve/veya multileaf kollimatör uygulamaları ve/veya değişik tedavi modalitelerini içerir.</t>
  </si>
  <si>
    <t>c) Kompleks eksternal radyoterapi tasarımı</t>
  </si>
  <si>
    <t>Aynı volüme yönlendirilmiş üç veya daha fazla alanlar ve/veya iki farklı tedavi volümünü ve/veya multipl blok ve/veya konvansiyonel olmayan fraksiyon şemalarını içerir.</t>
  </si>
  <si>
    <t>b) Orta eksternal radyoterapi tasarımı</t>
  </si>
  <si>
    <t>Bir tedavi volümüyle ilgili tek veya karşılıklı paralel alanlardan bloksuz veya tek bloklu tedavi planlarını içerir.</t>
  </si>
  <si>
    <t>a) Basit eksternal radyoterapi tasarımı</t>
  </si>
  <si>
    <t>Tüm tedavi süresince (a), (b), (c), (d) ve (e) işlemleri birlikte faturalandırılmaz. Her bir işlem en fazla bir kez faturalandırılır.</t>
  </si>
  <si>
    <t>8.1.2.A. Eksternal radyoterapi tasarımı</t>
  </si>
  <si>
    <t>8.1.2. Radyoterapi tasarımı</t>
  </si>
  <si>
    <t>Tek veya çok fraksiyon</t>
  </si>
  <si>
    <t xml:space="preserve">Streotaktik radyoterapi </t>
  </si>
  <si>
    <t>Eksternal tedavisiz tek başına uygulaması</t>
  </si>
  <si>
    <t xml:space="preserve">Brakiterapi </t>
  </si>
  <si>
    <t>30 tedavi gününden uzun süreli tedaviler</t>
  </si>
  <si>
    <t>21-30 tedavi günü süreli tedaviler</t>
  </si>
  <si>
    <t>11-20 tedavi günü süreli tedaviler</t>
  </si>
  <si>
    <t>10 tedavi günü ve altındaki tedaviler</t>
  </si>
  <si>
    <t xml:space="preserve">Hastanın Radyasyon Onkoloğu tarafından ilk konsültasyonu, hastanın tedavi öncesi değerlendirilmesi, tedavi kararının verilmesi ve tedavi bitimine kadar olan bakım ve kontroller ile "9. Laboratuvar İşlemleri" başlığındaki işlemleri kapsar. Tüm tedavi boyunca bir kez faturalandırılır. </t>
  </si>
  <si>
    <t>8.1.1. KLİNİK ONKOLOJİK DEĞERLENDİRME</t>
  </si>
  <si>
    <t>8.1. RADYASYON ONKOLOJİSİ</t>
  </si>
  <si>
    <t>8. RADYOLOJİK GÖRÜNTÜLEME VE TEDAVİ</t>
  </si>
  <si>
    <t xml:space="preserve">Aynı gün EK-2/B Listesindeki başka işlemler faturalandırılmaz. </t>
  </si>
  <si>
    <t>Yüz Nakli</t>
  </si>
  <si>
    <t>Ekstremite nakli (Tek kol  veya tek bacak)</t>
  </si>
  <si>
    <t>ORGAN TRANSPLANTASYONU</t>
  </si>
  <si>
    <t>Endokrinoloji ve Metabolizma uzman hekimleri tarafından uygulandığında faturalandırılır.</t>
  </si>
  <si>
    <t>L-dopa- Prolaktin baskılama testi</t>
  </si>
  <si>
    <t>İnsülin-Kortizol testi</t>
  </si>
  <si>
    <t>İnsülin-Büyüme hormonu testi</t>
  </si>
  <si>
    <t>L-dopa ile Büyüme hormonu testi</t>
  </si>
  <si>
    <t>7.13 Çeşitli testler ve uygulamalar</t>
  </si>
  <si>
    <t>705.130, 705.140,  905.090, 906.290,  906.610, 906.620, 906.630, 906.640, 906.660,  906.670, 906.680,  906.690, 907.430, 907.440, 907.450, 907.460,  907.470, 907.480,  907.590, 907.600, 907.610 işlemleri dahil.</t>
  </si>
  <si>
    <t>Trombosit süspansiyonu (1 ünite random donör trombositi)</t>
  </si>
  <si>
    <t>Taze donmuş plazma</t>
  </si>
  <si>
    <t>705.130, 705.140,  905.090, 906.290,  906.610, 906.620, 906.630, 906.640, 906.660,  906.670, 906.680,  906.690, 907.430, 907.440, 907.450, 907.460,  907.470, 907.480,  907.590, 907.600, 907.610, 705.240, 705.280 ile birlikte faturalandırılmaz.</t>
  </si>
  <si>
    <t>Tam kan (Torbada)</t>
  </si>
  <si>
    <t>705.130, 705.140,  905.090, 906.290,  906.610, 906.620, 906.630, 906.640, 906.660,  906.670, 906.680,  906.690, 907.430, 907.440, 907.450, 907.460,  907.470, 907.480,  907.590, 907.600, 907.610 ile birlikte faturalandırılmaz.</t>
  </si>
  <si>
    <t>Otolog fibrin yapıştırıcı</t>
  </si>
  <si>
    <t>Otolog tam kan</t>
  </si>
  <si>
    <t>Kriyopresipitat</t>
  </si>
  <si>
    <t>Granülosit süspansiyonu (Random donor, 1 ünite)</t>
  </si>
  <si>
    <t>705.130, 705.140,  905.090, 906.290,  906.610, 906.620, 906.630, 906.640, 906.660,  906.670, 906.680,  906.690, 907.430, 907.440, 907.450, 907.460,  907.470, 907.480,  907.590, 907.600, 907.610, 705.240, 705.280 işlemleri ve lökosit filtresi (İn-line vb.) dahil.</t>
  </si>
  <si>
    <t>Eritrosit Süspansiyonu, Kızılay'dan temin edilen</t>
  </si>
  <si>
    <t>705.130, 705.140, 906.290,  906.610, 906.620, 906.630, 906.640, 906.660,  906.670, 906.680,  906.690, 907.430, 907.440, 907.450, 907.460,  907.470, 907.480,  907.590, 907.600, 907.610, 705.240, 705.280 işlemleri ve lökosit filtresi (İn-line vb.) dahil.</t>
  </si>
  <si>
    <t>Eritrosit Süspansiyonu</t>
  </si>
  <si>
    <t>Aferez işlemi dahil</t>
  </si>
  <si>
    <t xml:space="preserve">Aferez granülosit süspansiyonu    </t>
  </si>
  <si>
    <t>Tetkikler ve kan torbası bedelleri kan ve ürünleri için ayrıca faturalandırılmaz. Otolog fibrin yapıştırıcı allojeneik olarak kullanılamaz ve faturalandırılmaz. Eritrosit ve tam kan transfüzyonu öncesi uygunluk testleriyle alıcı kan grubu testleri ayrıca faturalandırılır.</t>
  </si>
  <si>
    <t>Kan Bileşenleri</t>
  </si>
  <si>
    <t xml:space="preserve">Taze donmuş plazma - kriyopresipitat eritilmesi, her bir ünite  </t>
  </si>
  <si>
    <t xml:space="preserve">Steril tüp birleştirme, her bir bağlantı </t>
  </si>
  <si>
    <t>Soğuk aglütininler</t>
  </si>
  <si>
    <t xml:space="preserve">Sellüler kan ürünlerinin ışınlanması, her bir ünite </t>
  </si>
  <si>
    <t xml:space="preserve">Lökositten arındırılmış kan ürünü hazırlama, her bir ünite </t>
  </si>
  <si>
    <t>Antikor tarama, 2 veya 3'lü hücre ile</t>
  </si>
  <si>
    <t xml:space="preserve">İndirekt coombs testi </t>
  </si>
  <si>
    <t>Hemoglobin küveti ile otomatik sistemde hemoglobin tayini</t>
  </si>
  <si>
    <t xml:space="preserve">Fibrin glue hazırlama </t>
  </si>
  <si>
    <t>Eritrosit süspansiyonu yıkama</t>
  </si>
  <si>
    <t>Elüsyon testi</t>
  </si>
  <si>
    <t xml:space="preserve">Donör muayenesi </t>
  </si>
  <si>
    <t>Direkt coombs (Kompleman)</t>
  </si>
  <si>
    <t>Direkt coombs testi (Ig G)</t>
  </si>
  <si>
    <t>Direkt coombs testi (Polispesifik)</t>
  </si>
  <si>
    <t>Cross match</t>
  </si>
  <si>
    <t xml:space="preserve">Buffy coat deplesyonu, her bir ünite </t>
  </si>
  <si>
    <t>Antikor tanımlama</t>
  </si>
  <si>
    <t>Anti-A, anti-B, veya Anti D-titrajı</t>
  </si>
  <si>
    <t>Minör kan grubu</t>
  </si>
  <si>
    <t>Alt kan grup tiplendirmesi (Her bir grup)</t>
  </si>
  <si>
    <t>Adsorbsiyon testi</t>
  </si>
  <si>
    <t>705.130 ile birlikte fatura edilemez.</t>
  </si>
  <si>
    <t>ABO+Rh tayini (Forward gruplama)</t>
  </si>
  <si>
    <t>705.140 ile birlikte fatura edilemez.</t>
  </si>
  <si>
    <t>ABO+Rh tayini   (Forward gruplama)+ABO reverse gruplama</t>
  </si>
  <si>
    <t>Kan Bankası</t>
  </si>
  <si>
    <t>Adres serolojik yöntem doku tipi doğrulama ve onay alma dahil her donör için ayrı</t>
  </si>
  <si>
    <t xml:space="preserve">Yurt içi doku veri bankalarınca yurt içindeki doku veri bankalarında akraba olmayan kemik iliği verici taraması </t>
  </si>
  <si>
    <t>1. Aşama</t>
  </si>
  <si>
    <t xml:space="preserve">Yurt içi doku veri bankalarınca uluslararası doku veri bankalarında akraba olmayan kemik iliği verici taraması </t>
  </si>
  <si>
    <t>Kök hücre mobilizasyonu</t>
  </si>
  <si>
    <t>Kök hücre infüzyonu</t>
  </si>
  <si>
    <t xml:space="preserve">En fazla üç ay süreyle, hasta başına. </t>
  </si>
  <si>
    <t>Kök hücre saklanması (Kord kanına uygulanmaz)</t>
  </si>
  <si>
    <t>100 ml'ye kadar, malzeme hariç</t>
  </si>
  <si>
    <t xml:space="preserve">Kök hücre dondurulması </t>
  </si>
  <si>
    <t>Kordon kanından kök hücre nakli</t>
  </si>
  <si>
    <t>Kemik iliği ürününden eritrosit deplesyonu</t>
  </si>
  <si>
    <t xml:space="preserve">Kemik iliği nakli-operasyon aşaması </t>
  </si>
  <si>
    <t>Kemik iliği nakli amaçlı kullanılmak üzere hematopoietik kök hücrelerin kanser hücrelerinden arıtılması</t>
  </si>
  <si>
    <t>CD 34 pozitif</t>
  </si>
  <si>
    <t xml:space="preserve">Kemik iliği nakli amaçlı hematopoietik kök hücre pozitif seleksiyonu </t>
  </si>
  <si>
    <t>Mezenkimal kök hücre nakli (Mezenkimal kök hücre üretimi dahil)</t>
  </si>
  <si>
    <t>Hematopoietik hücre nakli, otolog</t>
  </si>
  <si>
    <t>Kordon kanı nakli</t>
  </si>
  <si>
    <t>Haploidentik nakil, allojenik (En az 2 HLA antijeni uyumsuz nakiller)</t>
  </si>
  <si>
    <t>Hematopoietik hücre nakli, allojenik (Akraba dışından, HLA tam uyumlu)</t>
  </si>
  <si>
    <t>Hematopoietik hücre nakli, allojenik (Kardeş veya akrabadan, HLA tam uyumlu)</t>
  </si>
  <si>
    <t>Hematopoietik kök hücre ayrımı</t>
  </si>
  <si>
    <t xml:space="preserve">Ameliyathanede genel anestezi altında allojeneik kemik iliği alınması </t>
  </si>
  <si>
    <t>Kemik İliği Nakilleri</t>
  </si>
  <si>
    <t>İşlem kiti, fistül iğnesi,  fotoferez tedavisi endikasyonu olan metoksipsoralen, UV-A lambaları, izotonik serum, heparin, erişim kateteri ve her türlü tıbbi- teknik işlemler dahildir.</t>
  </si>
  <si>
    <t>Ekstrakorpereal Fotoferez Tedavisi (1 seans)</t>
  </si>
  <si>
    <t>Aferez, Fotoferezis (1 seans)</t>
  </si>
  <si>
    <t>Aferez, Terapötik trombositoferez (1 seans)</t>
  </si>
  <si>
    <t>Plazmaferezis</t>
  </si>
  <si>
    <t>Aferez, Terapötik plazma değişimi (1 seans)</t>
  </si>
  <si>
    <t>Aferez, Terapötik lökoferez (1 seans)</t>
  </si>
  <si>
    <t>Aferez, Terapötik eritrositoferez (1 seans)</t>
  </si>
  <si>
    <t>Aferez, Stem hücre toplanması ( 1 seans)</t>
  </si>
  <si>
    <t>Kolon veya kaskad filtrasyon yöntemi ile</t>
  </si>
  <si>
    <t>Aferez, lipid ( 1 seans)</t>
  </si>
  <si>
    <t>704.680 ile birlikte faturalandırılmaz.Kolon veya kaskad filtrasyon yöntemi ile</t>
  </si>
  <si>
    <t>Aferez, IgG ( 1 seans)</t>
  </si>
  <si>
    <t>Aferez, Hasta başı (acil) hemaferezis işlemi farkı</t>
  </si>
  <si>
    <t xml:space="preserve">Aferez, donör plazma aferezi (1 seans) </t>
  </si>
  <si>
    <t xml:space="preserve">Aferez, lökosit (1 seans) </t>
  </si>
  <si>
    <t xml:space="preserve">Aferez, donör eritrosit aferezi (1 seans) </t>
  </si>
  <si>
    <t xml:space="preserve">Aferez, donör granülosit aferezi (1 seans) </t>
  </si>
  <si>
    <t>Aferez, donör trombosit aferezi (1 seans)</t>
  </si>
  <si>
    <t>Aferez işlemleri malzeme hariç fiyatlandırılmıştır</t>
  </si>
  <si>
    <t xml:space="preserve">Aferez İşlemleri          </t>
  </si>
  <si>
    <t xml:space="preserve">Turnike testi </t>
  </si>
  <si>
    <t>Terapötik flebotomi, her bir seans</t>
  </si>
  <si>
    <t>Günde en fazla bir defa faturalandırılır.</t>
  </si>
  <si>
    <t xml:space="preserve">Steril ünitede bakım hizmeti </t>
  </si>
  <si>
    <t xml:space="preserve">903.020 ile birlikte faturalandırılmaz. </t>
  </si>
  <si>
    <t>Periferik kan yayması değerlendirilmesi</t>
  </si>
  <si>
    <t>Lenf bezi aspirasyonu-ponksiyonu</t>
  </si>
  <si>
    <t xml:space="preserve">Kemik iliği imprint değerlendirilmesi </t>
  </si>
  <si>
    <t>Kemik iliği biyopsisi</t>
  </si>
  <si>
    <t>Kemik iliği aspirasyonu</t>
  </si>
  <si>
    <t xml:space="preserve">Kemik iliği aspirasyon değerlendirmesi </t>
  </si>
  <si>
    <t>İntratekal tedavi, her bir seans</t>
  </si>
  <si>
    <t>İntrakaviter ve rejyonel kemoterapi, her bir seans</t>
  </si>
  <si>
    <t>Günde en fazla bir defa faturalandırılır. Aynı gün intravenöz enjeksiyon ve intravenöz ilaç infüzyonu ile birlikte faturalandırılmaz.  Hazırlama ve uygulama işlemleri ile tüm malzemeler dahildir. Otomatik cihazlar için otomatik ön dolum, gravimetrik doğrulama ve görsel eşleştirme özelliklerine sahip olma şartları aranır.</t>
  </si>
  <si>
    <t>Otomatik/robotik infüzyon kemoterapisi</t>
  </si>
  <si>
    <t>Günde en fazla bir defa faturalandırılır. Aynı gün intravenöz enjeksiyon ve intravenöz ilaç infüzyonu ile birlikte faturalandırılmaz.  Hazırlama ve uygulama işlemleri ile tüm malzemeler dahildir.</t>
  </si>
  <si>
    <t>Yarı otomatik infüzyon kemoterapisi</t>
  </si>
  <si>
    <t>Günde en fazla bir defa faturalandırılır. Aynı gün intravenöz enjeksiyon ve intravenöz ilaç infüzyonu ile birlikte faturalandırılmaz. Hazırlama ve uygulama işlemleri ile tüm malzemeler dahildir.</t>
  </si>
  <si>
    <t xml:space="preserve">Manuel infüzyon kemoterapisi </t>
  </si>
  <si>
    <t>704.870 ile birlikte faturalandırılmaz.</t>
  </si>
  <si>
    <t xml:space="preserve">İmmünoadsorbsiyon, her bir seans </t>
  </si>
  <si>
    <t>CD 34 seleksiyon işlemi</t>
  </si>
  <si>
    <t>7.12.HEMATOLOJİ-ONKOLOJİ-KEMOTERAPİ</t>
  </si>
  <si>
    <t>Bir hasta için ömrü boyunca bir adet faturalandırılır.</t>
  </si>
  <si>
    <t>Embriyo Freeezing</t>
  </si>
  <si>
    <t>ICSI (Mikro enjeksiyon)</t>
  </si>
  <si>
    <t>Embriyo Transferi</t>
  </si>
  <si>
    <t>Sperm- oosit hazırlanması ve inkübasyonu</t>
  </si>
  <si>
    <t>Oosit Aspirasyonu</t>
  </si>
  <si>
    <t>Spermogram</t>
  </si>
  <si>
    <t>Sperma değerlendirilmesi (Bilgisayarla)</t>
  </si>
  <si>
    <t>Sperm yıkama</t>
  </si>
  <si>
    <t>Sperm penetrasyon testi (SPT)</t>
  </si>
  <si>
    <t>Sperm mar testi</t>
  </si>
  <si>
    <t>Postkoital test</t>
  </si>
  <si>
    <t>Özel sperm tektiki</t>
  </si>
  <si>
    <t>Kruger testi</t>
  </si>
  <si>
    <t>Artifisiel inseminasyon, her bir seans</t>
  </si>
  <si>
    <t>Aynı faturada bir defadan fazla kodlanmaz.</t>
  </si>
  <si>
    <t>Antisperm antibody (ASA)</t>
  </si>
  <si>
    <t>İnfertilite tetkikleri ve işlemleri</t>
  </si>
  <si>
    <t>Sürekli fötal monitörizasyon</t>
  </si>
  <si>
    <t>Oksitosin challenge test  (OCT)</t>
  </si>
  <si>
    <t xml:space="preserve">Nonstres Test (NST) </t>
  </si>
  <si>
    <t>Fötal kan gazları</t>
  </si>
  <si>
    <t>Fötal elektrokardiyogram</t>
  </si>
  <si>
    <t>Fötal akustik stimülasyon</t>
  </si>
  <si>
    <t>Doğum öncesi tetkikler</t>
  </si>
  <si>
    <t>7.11.KADIN GENİTAL VE ÜREME SİSTEMLERİ</t>
  </si>
  <si>
    <t>Prostat Mikrodalga Termoterapisi</t>
  </si>
  <si>
    <t>Videoürodinami</t>
  </si>
  <si>
    <t>Vaza vezikülografi, iki taraf</t>
  </si>
  <si>
    <t>704.450 ile birlikte faturalandırılmaz.</t>
  </si>
  <si>
    <t>Üroflowmetri</t>
  </si>
  <si>
    <t>704.440 ile birlikte faturalandırılmaz.</t>
  </si>
  <si>
    <t xml:space="preserve">Ürodinamik çalışma </t>
  </si>
  <si>
    <t>704.440, 704.450 ile birlikte faturalandırılmaz.</t>
  </si>
  <si>
    <t xml:space="preserve">Sistometri ve Üroflowmetri </t>
  </si>
  <si>
    <t>Sistometri ve EMG</t>
  </si>
  <si>
    <t>Sistometri</t>
  </si>
  <si>
    <t>Seminal vezikülografi</t>
  </si>
  <si>
    <t>Perkütan sinir incelemesi (PNE), mesane için</t>
  </si>
  <si>
    <t>Penil arter basınç ölçümü (PBI)</t>
  </si>
  <si>
    <t>Kavernozometri</t>
  </si>
  <si>
    <t>Kavernozografi</t>
  </si>
  <si>
    <t>İntrakaviter kemo veya immünoterapi</t>
  </si>
  <si>
    <t>İntrakavernozal ilaç enjeksiyonu</t>
  </si>
  <si>
    <t xml:space="preserve">İnkontinans tedavisinde magnetik innervasyon, her bir seans </t>
  </si>
  <si>
    <t>Empotansta uyku çalışmaları (NPT)</t>
  </si>
  <si>
    <t>Empotansta nörolojik değerlendirmeler (BCP-SEPP)</t>
  </si>
  <si>
    <t>Elektroejakülasyon</t>
  </si>
  <si>
    <t>Boney ve Q tip testleri</t>
  </si>
  <si>
    <t>Basınç akım çalışması</t>
  </si>
  <si>
    <t xml:space="preserve">Sürekli hemodiafiltrasyon/ hemofiltrasyon tedavisi </t>
  </si>
  <si>
    <t xml:space="preserve">Rejyonel heparinizasyon </t>
  </si>
  <si>
    <t>Sürekli Periton diyaliz işlemine başlandıktan veya peritonit geçirdikten sonra bir ay içerisinde  daha sonrada yılda bir kez kodlanır. Biyokimya testleri hariç.</t>
  </si>
  <si>
    <t xml:space="preserve">Peritoneal eşitlenme testi (PET) </t>
  </si>
  <si>
    <t>Periton diyalizi takibi</t>
  </si>
  <si>
    <t xml:space="preserve">İzole ultrafiltrasyon </t>
  </si>
  <si>
    <t xml:space="preserve">Hemoperfüzyon </t>
  </si>
  <si>
    <t>SUT'un 2.4.4.D-1 numaralı maddesine bakınız. P704210, P704230, P704233, 704210, 704230, 704233 ile aynı gün faturalandırılmaz. A-V fistül iğnesi, A-V kan seti, diyalizör, serum, antikoagülan olarak kullanılan düşük molekül ağırlıklılar dahil her türlü heparin, konsantre hemodiyaliz solüsyonu ve her türlü serum dahildir.</t>
  </si>
  <si>
    <t xml:space="preserve">Hemodiyaliz, 701 seans ve üzeri </t>
  </si>
  <si>
    <t xml:space="preserve">SUT'un 2.4.4.D-1 numaralı maddesine bakınız. 
P704210, P704230, P704234, 704210, 704230, 704234 ile aynı gün faturalandırılmaz.A-V fistül iğnesi, A-V kan seti, diyalizör, serum, antikoagülan olarak kullanılan düşük molekül ağırlıklılar dahil her türlü heparin, konsantre hemodiyaliz solüsyonu ve her türlü serum dahildir.
</t>
  </si>
  <si>
    <t>Kalıcı tünelli kateter yerleştirilmesi</t>
  </si>
  <si>
    <t>Hemodiyaliz için kateter yerleştirilmesi</t>
  </si>
  <si>
    <t>SUT'un 2.4.4.D-1 numaralı maddesine bakınız.                                                 P704210, P704233, P704234, 704210, 704233, 704234 ile aynı gün faturalandırılmaz.A-V fistül iğnesi, A-V kan seti, diyalizör, serum, antikoagülan olarak kullanılan düşük molekül ağırlıklılar dahil her türlü heparin,konsantre hemodiyaliz solüsyonu ve her türlü serum dahildir.</t>
  </si>
  <si>
    <t>Hemodiyaliz, 700 seansa kadar (700. seans dahil)</t>
  </si>
  <si>
    <t>SUT'un 2.4.4.D.1-1 numaralı maddesine bakınız. Aynı gün yalnızca bir defa ve sadece yatarak tedavilerde faturalandırılır. P704230, P704233, P704234, 704230, 704233, 704234 ile aynı gün faturalandırılmaz.</t>
  </si>
  <si>
    <t>7.10.ÜRİNER SİSTEM-NEFROLOJİ-DİYALİZ</t>
  </si>
  <si>
    <t xml:space="preserve">Vestibüler rehabilitasyon   </t>
  </si>
  <si>
    <t>Timpanometrik inceleme, iki taraf</t>
  </si>
  <si>
    <t xml:space="preserve">Tinnitus tedavisi </t>
  </si>
  <si>
    <t>Saf ses odyometrisi, iki taraf</t>
  </si>
  <si>
    <t>Odyolojik araştırma, iki taraf (Saf ses, tone decay ve sisi dahil)</t>
  </si>
  <si>
    <t>703.930 ile birlikte faturalandırılmaz.</t>
  </si>
  <si>
    <t>Rinomanometri, iki taraf</t>
  </si>
  <si>
    <t>Posturografi</t>
  </si>
  <si>
    <t>Otoakustik emisyon, iki taraf</t>
  </si>
  <si>
    <t>Diğer odyolojik tetkikler birlikte faturalandırılmaz.</t>
  </si>
  <si>
    <t>Odyolojik tetkik komple, iki taraf</t>
  </si>
  <si>
    <t>Odiyometri ve timpanometri, iki taraf</t>
  </si>
  <si>
    <t xml:space="preserve">Mikroskopik kulak muayenesi, iki taraf    </t>
  </si>
  <si>
    <t xml:space="preserve">Toplam eğitim </t>
  </si>
  <si>
    <t xml:space="preserve">Larenjektomi uygulanmış hastada konuşma tedavisi </t>
  </si>
  <si>
    <t xml:space="preserve">Konuşma terapisi ve fonasyon eğitimi (Seansı) </t>
  </si>
  <si>
    <t>Konuşma, protez uygulaması</t>
  </si>
  <si>
    <t xml:space="preserve">Konuşma, protez değiştirilmesi   </t>
  </si>
  <si>
    <t>Komple vestibüler inceleme, iki taraf</t>
  </si>
  <si>
    <t xml:space="preserve">Koku testleri    </t>
  </si>
  <si>
    <t xml:space="preserve">Kalorik test (ENG kayıtlı), iki taraf </t>
  </si>
  <si>
    <t xml:space="preserve">Çocuk işitme eğitimi, her bir seans </t>
  </si>
  <si>
    <t>İşitme cihazı tatbiki</t>
  </si>
  <si>
    <t xml:space="preserve">ENOG </t>
  </si>
  <si>
    <t>Videonistagmografi (VNG)</t>
  </si>
  <si>
    <t>ENG</t>
  </si>
  <si>
    <t xml:space="preserve">Elektrokokleografi </t>
  </si>
  <si>
    <t>Çocuk odyometresi (Komple)</t>
  </si>
  <si>
    <t xml:space="preserve">Beyin sapı uyarılmış yanıt odyometresi (BERA), iki taraf </t>
  </si>
  <si>
    <t xml:space="preserve">Bekesy odyometresi, iki kulak   </t>
  </si>
  <si>
    <t>Akustik ses analizi (Akustik refrektometri)</t>
  </si>
  <si>
    <t>704.150 ile birlikte faturalandırılmaz.</t>
  </si>
  <si>
    <t>Akustik rinometri</t>
  </si>
  <si>
    <t>Aerodinamik ses analizi</t>
  </si>
  <si>
    <t xml:space="preserve">7.9.SES VE İŞİTME İLE İLGİLİ ÇALIŞMALAR </t>
  </si>
  <si>
    <t>Ultrasonografik biyomikroskopi</t>
  </si>
  <si>
    <t>Oküler ultrason ve biyometri, iki göz</t>
  </si>
  <si>
    <t>Tonografi</t>
  </si>
  <si>
    <t>Speküler mikroskopi</t>
  </si>
  <si>
    <t>Sinoptophor muayenesi iki göz, her bir seans</t>
  </si>
  <si>
    <t>Scanning lazer oftalmoskopi</t>
  </si>
  <si>
    <t>Renk hissi muayenesi, iki göz</t>
  </si>
  <si>
    <t>Pakimetri</t>
  </si>
  <si>
    <t>Ortoptik tedavi, her bir seans</t>
  </si>
  <si>
    <t xml:space="preserve">Ön ve arka segment renkli resmi </t>
  </si>
  <si>
    <t>Ön segment anjiyografisi, iki göz</t>
  </si>
  <si>
    <t>OCT (Optik Koherens Tomografisi)</t>
  </si>
  <si>
    <t xml:space="preserve">Nerve Fiber Analyzer (NFA) </t>
  </si>
  <si>
    <t>Kuru göz teşhis testleri, her biri</t>
  </si>
  <si>
    <t>Kornea topografisi</t>
  </si>
  <si>
    <t>Kontrast Duyarlılık Testi</t>
  </si>
  <si>
    <t xml:space="preserve">Terapötik Kontakt Lens muayene ve uygulaması, iki göz </t>
  </si>
  <si>
    <t xml:space="preserve">ICG: Indocyanine Green Angiography. </t>
  </si>
  <si>
    <t>ICG anjiyografisi, iki göz</t>
  </si>
  <si>
    <t>Hess perdesi incelemesi</t>
  </si>
  <si>
    <t>520.070 ile birlikte faturalandırılmaz.
Anestezi muayenesi dahil</t>
  </si>
  <si>
    <t>Göz muayenesi, bebek için, genel anestezi altında</t>
  </si>
  <si>
    <t>Göz muayenesi, ultrason eşliğinde</t>
  </si>
  <si>
    <t>Göz içi basıncı ölçümü, bebek için</t>
  </si>
  <si>
    <t>703.570 ile birlikte faturalandırılmaz.</t>
  </si>
  <si>
    <t>Görme alanı incelemesi (Manuel perimetri)</t>
  </si>
  <si>
    <t>703.670 ile birlikte faturalandırılmaz.</t>
  </si>
  <si>
    <t>Gonyoskopi</t>
  </si>
  <si>
    <t>703.680 ile birlikte faturalandırılmaz.</t>
  </si>
  <si>
    <t>Gonyoskopi ve kornea çapı ölçümü, bebek için</t>
  </si>
  <si>
    <t>Fresnel Prizması Uygulaması</t>
  </si>
  <si>
    <t xml:space="preserve">İ.V. Fluorescein ve Fundus fotoğrafı işleme dahildir. </t>
  </si>
  <si>
    <t>Fluorescein Fundus anjiyografi (FFA), iki göz</t>
  </si>
  <si>
    <t xml:space="preserve">ERG-VER-EOG (Üçü birden) </t>
  </si>
  <si>
    <t xml:space="preserve">ERG-VER-EOG (İkisi birden) </t>
  </si>
  <si>
    <t>Elektroretinografi (ERG)-VER-EOG, her biri</t>
  </si>
  <si>
    <t>Ekzoftalmometri</t>
  </si>
  <si>
    <t>Çocuklarda görme muayeneleri</t>
  </si>
  <si>
    <t>Cam terapi, toplam tedavi</t>
  </si>
  <si>
    <t>Biyometri</t>
  </si>
  <si>
    <t>703.690 ile birlikte faturalandırılmaz.</t>
  </si>
  <si>
    <t>Bilgisayarlı görme alanı incelemesi</t>
  </si>
  <si>
    <t>Az görenlere yardım cihazı muayenesi</t>
  </si>
  <si>
    <t>100 Hue testi</t>
  </si>
  <si>
    <t>703.550-703.910 arası işlemler iki gözü kapsar</t>
  </si>
  <si>
    <t>7.8.GÖZ VE ADNEKSLERİ</t>
  </si>
  <si>
    <t>ENG kayıtlı, saccade, tracking, optokinetik test</t>
  </si>
  <si>
    <t xml:space="preserve">Okulo-motor testler </t>
  </si>
  <si>
    <t>ENG kayıtlı</t>
  </si>
  <si>
    <t xml:space="preserve">Pozisyonel nistagmus araştırılması </t>
  </si>
  <si>
    <t xml:space="preserve">Tensilon testi </t>
  </si>
  <si>
    <t xml:space="preserve">Sinir lifi ayrımı (Nerve teasing) </t>
  </si>
  <si>
    <t xml:space="preserve">Prostigmin / Tensilon testi </t>
  </si>
  <si>
    <t>Kas-sinir biyopsisi</t>
  </si>
  <si>
    <t>Kas biyopsisi, herhangi bir kastan</t>
  </si>
  <si>
    <t>Sağlık kurulu raporu ile tıbbi gerekçe belirtilmelidir.
İlaç hariç</t>
  </si>
  <si>
    <t xml:space="preserve">Botilinum toksini enjeksiyonu, EMG eşliğinde </t>
  </si>
  <si>
    <t xml:space="preserve">Botilinum toksini enjeksiyonu, bölgesel </t>
  </si>
  <si>
    <t>Diğer</t>
  </si>
  <si>
    <t>Penil Uyarılmış Potansiyeller</t>
  </si>
  <si>
    <t xml:space="preserve">Vizüel UP (VEP) </t>
  </si>
  <si>
    <t>703.420 ile birlikte faturalandırılmaz.</t>
  </si>
  <si>
    <t>Somatosensoryel UP (SEP), üst veya alt ekstremiteler</t>
  </si>
  <si>
    <t>703.430 ile birlikte faturalandırılmaz.</t>
  </si>
  <si>
    <t>Somatosensoryel UP (SEP), üst ve alt ekstremiteler</t>
  </si>
  <si>
    <t>P 300</t>
  </si>
  <si>
    <t>703.390 ile birlikte faturalandırılmaz.</t>
  </si>
  <si>
    <t>Motor uyarılmış potansiyeller (MEP), üst veya alt ekstremiteler</t>
  </si>
  <si>
    <t>703.400 ile birlikte faturalandırılmaz.</t>
  </si>
  <si>
    <t>Motor uyarılmış potansiyeller (MEP), üst ve alt ekstremiteler</t>
  </si>
  <si>
    <t>Kraniyal sinir SEP</t>
  </si>
  <si>
    <t xml:space="preserve">İşitsel devamlı durum cevapları (ASSR) </t>
  </si>
  <si>
    <t xml:space="preserve">Vestibüler uyarılmış myojenik potansiyeller (VEMP) </t>
  </si>
  <si>
    <t xml:space="preserve">İşitsel beyinsapı UP (BAEP) </t>
  </si>
  <si>
    <t>Sadece EK-2/D-4 Listesinde yer alan işlemlerde ayrıca faturalandırılır.</t>
  </si>
  <si>
    <t>Intraoperatif nöromonitörizasyon</t>
  </si>
  <si>
    <t>Uyarılmış Potansiyeller (UP)</t>
  </si>
  <si>
    <t>Tremor kaydı ve spektral frekans analizi</t>
  </si>
  <si>
    <t>Tremor kaydı</t>
  </si>
  <si>
    <t>Tek lif EMG’si</t>
  </si>
  <si>
    <t>Sinir iletim çalışması</t>
  </si>
  <si>
    <t>Sempatik deri cevapları</t>
  </si>
  <si>
    <t>Rutin EMG taraması / Elektrodiyagnostik konsültasyon</t>
  </si>
  <si>
    <t>R-R interval varyasyonu analizi</t>
  </si>
  <si>
    <t>Repetetif sinir uyarımı</t>
  </si>
  <si>
    <t>Refleks çalışmaları, her bir refleks</t>
  </si>
  <si>
    <t>Diğer EMG tetkikleri ile birlikte faturalandırılmaz.</t>
  </si>
  <si>
    <t>EMG, distoni protokolü</t>
  </si>
  <si>
    <t>EMG tuzak nöropati protokolü, iki taraf</t>
  </si>
  <si>
    <t>EMG, radikülopati ve pleksus protokolü</t>
  </si>
  <si>
    <t>EMG, polinöropati protokolü</t>
  </si>
  <si>
    <t>EMG, periodik paralizi protokolü</t>
  </si>
  <si>
    <t>EMG, myopati protokolü</t>
  </si>
  <si>
    <t>EMG, myasteni protokolü</t>
  </si>
  <si>
    <t>EMG, motor nöron hastalığı protokolü</t>
  </si>
  <si>
    <t>EMG, kraniyal nöropati protokolü</t>
  </si>
  <si>
    <t>EMG, hareket hastalığı protokolü</t>
  </si>
  <si>
    <t>EMG, genel tarama (Üç ekstremite)</t>
  </si>
  <si>
    <t>Elektromiyografik İncelemeler</t>
  </si>
  <si>
    <t>Wada testi sırasında EEG kaydı</t>
  </si>
  <si>
    <t>Video-EEG + kortikal stimülasyon ve beyin haritalaması</t>
  </si>
  <si>
    <t xml:space="preserve">   24 saat ve/veya üzeri</t>
  </si>
  <si>
    <t>İnvaziv Video-EEG monitörizasyon</t>
  </si>
  <si>
    <t xml:space="preserve">   24 saat</t>
  </si>
  <si>
    <t>Noninvaziv Video-EEG monitörizasyon</t>
  </si>
  <si>
    <t>1 saatlik kayıt</t>
  </si>
  <si>
    <t xml:space="preserve">Uyku aktivasyonu </t>
  </si>
  <si>
    <t>Günde bir defadan fazla faturalandırılmaz.</t>
  </si>
  <si>
    <t xml:space="preserve">EEG veya Serebral fonksiyon (aEEG)monitörizasyonu </t>
  </si>
  <si>
    <t xml:space="preserve">Rutin EEG (Çocuk-büyük) </t>
  </si>
  <si>
    <t>Ameliyatta EEG monitörizasyonu (Elektrokortikografi)</t>
  </si>
  <si>
    <t>Aktivasyonlu EEG (Farmakolojik aktivasyon)</t>
  </si>
  <si>
    <t>Elektroensefalografik İncelemeler</t>
  </si>
  <si>
    <t>Auto-CPAP ile titrasyon</t>
  </si>
  <si>
    <t>8 kanaldan fazla poligrafik uyku tetkiki</t>
  </si>
  <si>
    <t>5 – 8 kanal arası poligrafik uyku tetkiki</t>
  </si>
  <si>
    <t>2 – 4 kanal arası poligrafik uyku tetkiki</t>
  </si>
  <si>
    <t>Evde Yapılan Uyku Araştırmaları</t>
  </si>
  <si>
    <t xml:space="preserve">NR-EE 1400 (Brain mapping) </t>
  </si>
  <si>
    <t>İlk Gece uyku apnesi tanısı alanların CPAP/ BPAP titrasyonu yönüyle izlemi</t>
  </si>
  <si>
    <t>Poligrafik uyku tetkiki + Aktivasyon amaçlı EEG + NPT</t>
  </si>
  <si>
    <t>Poligrafik uyku tetkiki + Bacak EMG kaydı + Aktivasyon amaçlı EEG</t>
  </si>
  <si>
    <t>Poligrafik uyku tetkiki + Bacak EMG kaydı + NPT</t>
  </si>
  <si>
    <t>Poligrafik uyku tetkiki + Solunum kayıtları + Aktivasyon amaçlı EEG</t>
  </si>
  <si>
    <t>Poligrafik uyku tetkiki + Solunum kayıtları + NPT</t>
  </si>
  <si>
    <t>Poligrafik uyku tetkiki + Solunum kayıtları + Bacak EMG kaydı</t>
  </si>
  <si>
    <t>Poligrafik uyku tetkiki + Aktivasyon amaçlı EEG</t>
  </si>
  <si>
    <t>Poligrafik uyku tetkiki + Noktürnal Penil Tümesans (NPT)</t>
  </si>
  <si>
    <t>Poligrafik uyku tetkiki + Solunum kayıtları + CPAP titrasyonu</t>
  </si>
  <si>
    <t>Poligrafik uyku tetkiki + Bacak EMG kaydı</t>
  </si>
  <si>
    <t>Poligrafik uyku tetkiki + Solunum kayıtları</t>
  </si>
  <si>
    <t xml:space="preserve">Poligrafik uyku tetkiki </t>
  </si>
  <si>
    <t>Yatak ücreti dahil, EEG, EOG, EMG, EKG dahil.
Tüm gece labaratuvarda</t>
  </si>
  <si>
    <t>Laboratuvarda Yapılan Uyku Araştırmaları</t>
  </si>
  <si>
    <t>702.760 ile birlikte faturalandırılmaz.
Bir defadan fazla kodlanmaz.</t>
  </si>
  <si>
    <t>Zeka testleri, her biri</t>
  </si>
  <si>
    <t>Bir adetten fazla faturalandırılmaz.</t>
  </si>
  <si>
    <t>Psikiyatrik tanı koydurucu ölçekler</t>
  </si>
  <si>
    <t>520.030 ile birlikte faturalandırılmaz.</t>
  </si>
  <si>
    <t>Psikiyatrik değerlendirme</t>
  </si>
  <si>
    <t>Projektif testler, her biri</t>
  </si>
  <si>
    <t>702.760 ile birlikte faturalandırılmaz.</t>
  </si>
  <si>
    <t>Nöropsikolojik testler, her biri</t>
  </si>
  <si>
    <t>702.770 ile birlikte faturalandırılmaz.</t>
  </si>
  <si>
    <t>Nöropsikolojik test bataryası</t>
  </si>
  <si>
    <t>Klinik değerlendirme ölçekleri, her biri</t>
  </si>
  <si>
    <t>Kişilik testleri, her biri</t>
  </si>
  <si>
    <t>Grup Psikoterapisi, kişi başına her biri</t>
  </si>
  <si>
    <t>Gelişim testler, her biri</t>
  </si>
  <si>
    <t>Üçüncü basamak sağlık hizmet sunucularında, üç ruh sağlığı ve hastalıkları  uzman hekiminin yer aldığı sağlık kurulu raporu ile tıbbi gerekçe belirtilmelidir.</t>
  </si>
  <si>
    <t>Transkraniyal manyetik stimülasyon (TMS)</t>
  </si>
  <si>
    <t>EKT sonrası bir adet faturalandırılır.</t>
  </si>
  <si>
    <t>EKT sonrası bilinç ve oryantasyon takibi</t>
  </si>
  <si>
    <t>Elektrokonvülsiv tedavi, EKT</t>
  </si>
  <si>
    <t>Seans süresi 30 dakikadan az olamaz. 10 günde bir adetten fazla faturalandırılmaz.</t>
  </si>
  <si>
    <t>Bireysel psikoterapi, her bir seans</t>
  </si>
  <si>
    <t>Anestezili EKT protokolü, EKT+EEG</t>
  </si>
  <si>
    <t>Bir yılda en fazla bir defa faturalandırılır.</t>
  </si>
  <si>
    <t>Aile, iş yeri ya da okul ziyareti</t>
  </si>
  <si>
    <t>Bir ay içinde en fazla üç defa faturalandırılır.Acil serviste intihar girişimlerine psikososyal destekve krize müdahale kapsamındaki devlet hastaneleri acil servislerinde de faturalandırılması mümkündür.</t>
  </si>
  <si>
    <t xml:space="preserve">Aile tedavisi </t>
  </si>
  <si>
    <t>Psikoz, bipolar bozukluk, yaygın gelişimsel bozukluklar, zeka geriliği tanılarında, 65 yaş üstü demans tanılı hastalarda ise ayrıca geriatri uzman hekimlerince de, 18 yaş altında her görüşme için, diğer tanılarda yılda en fazla üç  kere faturalandırılır. "Acil serviste intihar girişimlerine psikososyal destek ve krize müdahale" birimi bulunan devlet hastaneleri acil servislerinde de faturalandırılması mümkündür.</t>
  </si>
  <si>
    <t>Aile görüşme- değerlendirme</t>
  </si>
  <si>
    <t xml:space="preserve">702.660-702.810 arası çalışmalar Ruh Sağlığı ve Hastalıkları uzman hekimi bulunan sağlık hizmeti sunucularınca yapıldığında faturalandırılır. Resmi psikiyatri dal hastanelerinde ve Sağlık Bakanlığı ile 3.basamak sağlık hizmeti sunucuları bünyesindeki AMATEM/ÇEMATEM Merkezlerinde yapılan işlem puanlarına % 30 ilave edilir.  </t>
  </si>
  <si>
    <t>PSİKİYATRİK ÇALIŞMALAR</t>
  </si>
  <si>
    <t>7.7.SİNİR SİSTEMİ</t>
  </si>
  <si>
    <t>İntermittan basınç siplinti her ekstremite</t>
  </si>
  <si>
    <t>Sualtı hekimliği danışmanlık saati</t>
  </si>
  <si>
    <t>Tüp havası analizi, her parametre</t>
  </si>
  <si>
    <t>Basınç testi</t>
  </si>
  <si>
    <t>Oksijen tolerans testi</t>
  </si>
  <si>
    <t>Karbonmonoksit zehirlenmesinde hiperbarik oksijen tedavisi, birinci seans</t>
  </si>
  <si>
    <t>Hiperbarik oksijen tedavisi, 2-3 ATA seansı</t>
  </si>
  <si>
    <t>Hiperbarik oksijen tedavisi, 1-2 ATA seansı</t>
  </si>
  <si>
    <t>Rekompresyon tedavisi, arteriyel gaz embolisi</t>
  </si>
  <si>
    <t>Rekompresyon tedavisi, karışım gazla Tip II Dekompresyon Hastalığı</t>
  </si>
  <si>
    <t>Rekompresyon tedavisi, karışım gazla Tip I Dekompresyon Hastalığı</t>
  </si>
  <si>
    <t>Rekompresyon tedavisi, Tip II Dekompresyon Hastalığı, birinci seans</t>
  </si>
  <si>
    <t>Rekompresyon tedavisi, Tip I Dekompresyon Hastalığı</t>
  </si>
  <si>
    <t>SUT'un 2.4.4.B maddesine bakınız.</t>
  </si>
  <si>
    <t>7.6.SU ALTI HEKİMLİĞİ VE HİPERBARİK  TIP UYGULAMALARI</t>
  </si>
  <si>
    <t>Yürüme egzersizleri</t>
  </si>
  <si>
    <t>Yutkunma Rehabilitasyonu</t>
  </si>
  <si>
    <t>Bununla birlikte diğer rehabilitasyonlar faturalandırılmaz.</t>
  </si>
  <si>
    <t>Spor sakatlıkları rehabilitasyonu</t>
  </si>
  <si>
    <t>Solunum egzersizleri</t>
  </si>
  <si>
    <t>Skolyoz egzersizleri</t>
  </si>
  <si>
    <t>Serebral palsi rehabilitasyonu</t>
  </si>
  <si>
    <t>Romatizmal hastalıklarda rehabilitasyon</t>
  </si>
  <si>
    <t xml:space="preserve">Rehabilitasyon amacıyla kullanılan yardımcı cihaz eğitimi </t>
  </si>
  <si>
    <t xml:space="preserve">   Pulmoner rehabilitasyon</t>
  </si>
  <si>
    <t>Propioseptif nöromusküler fasilitasyon (PNF)</t>
  </si>
  <si>
    <t>Propioseptif eğitim</t>
  </si>
  <si>
    <t>Progresif dirençli egzersiz</t>
  </si>
  <si>
    <t>Postüral drenaj</t>
  </si>
  <si>
    <t>Postür egzersizi</t>
  </si>
  <si>
    <t>Protez eğitimi</t>
  </si>
  <si>
    <t>Ortopedik rehabilitasyon</t>
  </si>
  <si>
    <t>Obstetrik / Jinekolojik rehabilitasyon</t>
  </si>
  <si>
    <t>Nörolojik rehabilitasyon</t>
  </si>
  <si>
    <t>Nörofizyolojik egzersizler</t>
  </si>
  <si>
    <t xml:space="preserve">Ayda en fazla üç defa faturalandırılır. </t>
  </si>
  <si>
    <t>Manipülasyon</t>
  </si>
  <si>
    <t>Mekanik Egzersiz İstasyonu</t>
  </si>
  <si>
    <t>Kognitif ( Bilişsel ) rehabilitasyon</t>
  </si>
  <si>
    <t>Kardiyak rehabilitasyon</t>
  </si>
  <si>
    <t>İş-uğraşı tedavisi</t>
  </si>
  <si>
    <t>İzokinetik egzersizler</t>
  </si>
  <si>
    <t>Gruplar halinde yapılan egzersizlerdir. Her 5 kişilik grup için ayrıca kodlanır.</t>
  </si>
  <si>
    <t>Gözetmeli grup egzersizi</t>
  </si>
  <si>
    <t>Görme engelli rehabilitasyonu</t>
  </si>
  <si>
    <t>Gevşeme egzersizleri</t>
  </si>
  <si>
    <t>Germe egzersizi</t>
  </si>
  <si>
    <t>65 yaş üstü hastalarda, bununla diğer rehabilitasyonlar faturalandırılmaz.</t>
  </si>
  <si>
    <t>Geriatrik rehabilitasyon</t>
  </si>
  <si>
    <t>Fiziksel tıp ve rehabilitasyon programları</t>
  </si>
  <si>
    <t xml:space="preserve">Ev programı/aile eğitimi </t>
  </si>
  <si>
    <t>Bununla birlikte 701.750, 701.760, 701.790, 701.820, 701.850, 701.950 faturalanamaz</t>
  </si>
  <si>
    <t>Elektroterapi</t>
  </si>
  <si>
    <t>El rehabilitasyonu</t>
  </si>
  <si>
    <t>Eklem lavajı</t>
  </si>
  <si>
    <t>Eklem hareket açıklığı egzersizi</t>
  </si>
  <si>
    <t>Eklem enjeksiyonları</t>
  </si>
  <si>
    <t>Ergometrik egzersizi</t>
  </si>
  <si>
    <t>CMP: Continous Passive Motion</t>
  </si>
  <si>
    <t xml:space="preserve">Devamlı pasif hareket cihazı ile egzersiz </t>
  </si>
  <si>
    <t>Denge/koordinasyon eğitimi</t>
  </si>
  <si>
    <t>EMG biofeedback</t>
  </si>
  <si>
    <t>Bel, boyun problemi olan hastalarda grup olarak eğitim verilmesi ve ayrıca grup egzersizlerinin yapılması işlemleri. (Her beş kişilik grup için ayrıca kodlanır)</t>
  </si>
  <si>
    <t>Bel - Boyun Okulu</t>
  </si>
  <si>
    <t>Biofeedback</t>
  </si>
  <si>
    <t>Ampute rehabilitasyonu</t>
  </si>
  <si>
    <t>Rehabilitasyon uygulamaları</t>
  </si>
  <si>
    <t>Su içi egzersiz</t>
  </si>
  <si>
    <t>Su içi basınçlı masaj</t>
  </si>
  <si>
    <t>Stangerbath</t>
  </si>
  <si>
    <t>Sauna ve tazyikli duş</t>
  </si>
  <si>
    <t>Kontrast banyo</t>
  </si>
  <si>
    <t xml:space="preserve">Girdap banyosu </t>
  </si>
  <si>
    <t>SUT'un 2.4.4.J başlıklı maddesine bakınız.</t>
  </si>
  <si>
    <t xml:space="preserve">   Banyo-kaplıca</t>
  </si>
  <si>
    <t xml:space="preserve">   Hidroterapi - Balneoterapi</t>
  </si>
  <si>
    <t>Vibrasyon masajı</t>
  </si>
  <si>
    <t>Ultraviyole</t>
  </si>
  <si>
    <t>Ultrason</t>
  </si>
  <si>
    <t>Traksiyon, mekanik</t>
  </si>
  <si>
    <t>Traksiyon, elektrikli</t>
  </si>
  <si>
    <t>Terapötik Elektrik Stimülasyon</t>
  </si>
  <si>
    <t>TENS</t>
  </si>
  <si>
    <t>Parafin</t>
  </si>
  <si>
    <t>Paleidoterapi (Çamur tedavisi)</t>
  </si>
  <si>
    <t>Mikrodalga (Radar)</t>
  </si>
  <si>
    <t xml:space="preserve">Konnektif doku masajı </t>
  </si>
  <si>
    <t>Klasik masaj, tüm vücut</t>
  </si>
  <si>
    <t>Klasik masaj, bölgesel</t>
  </si>
  <si>
    <t>Lazer</t>
  </si>
  <si>
    <t>Kısa dalga diatermi</t>
  </si>
  <si>
    <t>Ultrason veya elektroterapi ile</t>
  </si>
  <si>
    <t xml:space="preserve">İyontoforez </t>
  </si>
  <si>
    <t>İnterferansiyel akım</t>
  </si>
  <si>
    <t>Işık banyosu (Baker)</t>
  </si>
  <si>
    <t>Hotpack</t>
  </si>
  <si>
    <t>Galvanik akım</t>
  </si>
  <si>
    <t>Fluidoterapi</t>
  </si>
  <si>
    <t>FES: fonksiyonel elektriksel stimülasyon</t>
  </si>
  <si>
    <t xml:space="preserve">FES </t>
  </si>
  <si>
    <t>Faradizasyon</t>
  </si>
  <si>
    <t>Fango, lokal</t>
  </si>
  <si>
    <t>Enfraruj</t>
  </si>
  <si>
    <t>Dört hücre galvani</t>
  </si>
  <si>
    <t>Diyadinamik akım</t>
  </si>
  <si>
    <t>Medikal gaz ile uygulanması halinde</t>
  </si>
  <si>
    <t xml:space="preserve">Soğuk tedavi termik şok yöntemi </t>
  </si>
  <si>
    <t>Coldpack</t>
  </si>
  <si>
    <t xml:space="preserve">   Fizik tedavi uygulamaları</t>
  </si>
  <si>
    <t>Yürüme analizi (Bilgisayar sistemli kinetik-kinematik analiz)</t>
  </si>
  <si>
    <t>Yürüme analizi</t>
  </si>
  <si>
    <t xml:space="preserve">   Skolyoz değerlendirmesi</t>
  </si>
  <si>
    <t xml:space="preserve">   Postur Analizi</t>
  </si>
  <si>
    <t>Nörofizyolojik değerlendirme</t>
  </si>
  <si>
    <t>Mesleki değerlendirme</t>
  </si>
  <si>
    <t>Kas gücünün dinamometre ile ölçümü (Tek ekstremite)</t>
  </si>
  <si>
    <t>Günlük yaşam aktiviteleri testi</t>
  </si>
  <si>
    <t>Elektrodiagnostik testler</t>
  </si>
  <si>
    <t>El beceri testleri</t>
  </si>
  <si>
    <t>Eklem hareket açıklığı ölçümü</t>
  </si>
  <si>
    <t>Duyu-algı-motor değerlendirmesi</t>
  </si>
  <si>
    <t xml:space="preserve">   Denge/koordinasyon testleri</t>
  </si>
  <si>
    <t>Bilgisayarlı izokinetik test</t>
  </si>
  <si>
    <t>Ampute değerlendirmesi</t>
  </si>
  <si>
    <t xml:space="preserve">   Adale testi</t>
  </si>
  <si>
    <t xml:space="preserve">701.580-701.730 arasındaki işlemler aynı başvuruda bir defadan fazla faturalandırılmaz.  </t>
  </si>
  <si>
    <t>Değerlendirmeler</t>
  </si>
  <si>
    <t xml:space="preserve">   7.5.FİZİK TEDAVİ VE REHABİLİTASYON</t>
  </si>
  <si>
    <t>Endoskopi işlem puanı hariç</t>
  </si>
  <si>
    <t xml:space="preserve">Özefagus varislerinde bant ligasyonu </t>
  </si>
  <si>
    <t>Özefagus varislerinde sklerozan tedavi, her bir seans</t>
  </si>
  <si>
    <t>Aynı faturada en fazla bir defa kodlanır.</t>
  </si>
  <si>
    <t xml:space="preserve">Özofagus /Mide/ İntestinal / Kolon/ Anal  motilitesi ve basınç çalışması </t>
  </si>
  <si>
    <t>701.540 ve 701.545  ile birlikte faturalandırılmaz.</t>
  </si>
  <si>
    <t>Özefagoskopi, gastroskopi, duodenoskopi ile biyopsi alınması</t>
  </si>
  <si>
    <t>Sadece üçüncü basamak sağlık hizmeti sunucuları tarafından faturalandırılır. 701.360, 701.540 ve 701.550  ile birlikte faturalandırılmaz. Biyopsi dahil</t>
  </si>
  <si>
    <t xml:space="preserve">Konfokal lazer endomikroskopik üst GİS endoskopi </t>
  </si>
  <si>
    <t>701.360, 701.545 ve 701.550 ile birlikte faturalandırılmaz.</t>
  </si>
  <si>
    <t>Özefagoskopi, gastroskopi, duodenoskopi (biri veya hepsi)</t>
  </si>
  <si>
    <t>Özefagoskopi, gastroskopi ile yabancı cisim çıkarılması</t>
  </si>
  <si>
    <t>Özefajiyal motilite</t>
  </si>
  <si>
    <t>GİS hastalıkları ve ameliyatlarında faturalandırılır.</t>
  </si>
  <si>
    <t xml:space="preserve">Özel kolon temizliği (Lavman hariç), </t>
  </si>
  <si>
    <t>Nazo pankreatik drenaj</t>
  </si>
  <si>
    <t>Nasobiliyer drenaj</t>
  </si>
  <si>
    <t>Mide/ Safra tubajı</t>
  </si>
  <si>
    <t>Mekanik litotiripsi</t>
  </si>
  <si>
    <t>701.450 ile birlikte faturalandırılmaz.</t>
  </si>
  <si>
    <t xml:space="preserve">Kolonoskopik polipektomi </t>
  </si>
  <si>
    <t>701.460 ile birlikte faturalandırılmaz.</t>
  </si>
  <si>
    <t>Kolonoskopi, total</t>
  </si>
  <si>
    <t>Koledokdan balon veya basketle taş çıkarılması</t>
  </si>
  <si>
    <t>GİS darlıklarında stent yerleştirilmesi</t>
  </si>
  <si>
    <t>Gastrointestinal sistem darlıklarında balon veya buji dilatasyonu</t>
  </si>
  <si>
    <t>Endoskopik mukoza rezeksiyonu</t>
  </si>
  <si>
    <t xml:space="preserve">Gastroskopik polipektomi </t>
  </si>
  <si>
    <t>701.390 ile birlikte faturalandırılmaz.</t>
  </si>
  <si>
    <t>Rektoskopi ve /veya sigmoidoskopi ile biyopsi</t>
  </si>
  <si>
    <t>Rektoskopi ve/veya sigmoidoskopi</t>
  </si>
  <si>
    <t>Endosonografi eşliğinde aspirasyon biyopsisi</t>
  </si>
  <si>
    <t>Endoskopik sifinkterotomi</t>
  </si>
  <si>
    <t>701.540 ve 701.545 ile birlikte faturalandırılmaz</t>
  </si>
  <si>
    <t xml:space="preserve">Endoskopik retrograd kolanjiyopankreotografi </t>
  </si>
  <si>
    <t>Endoskopik perkütan gastrostomi</t>
  </si>
  <si>
    <t>Endoskopik kisto-gastrostomi</t>
  </si>
  <si>
    <t>Endoskopik kisto-duodenostomi</t>
  </si>
  <si>
    <t>701.540 ile birlikte faturalandırılmaz.</t>
  </si>
  <si>
    <t>Endoskopik biliyer stend  yerleştirilmesi</t>
  </si>
  <si>
    <t>Endoskopik biliyer endoprotez yerleştirilmesi</t>
  </si>
  <si>
    <t>Endoskopik biliyer dilatasyon</t>
  </si>
  <si>
    <t>Endoskopik beslenme tüpü yerleştirilmesi</t>
  </si>
  <si>
    <t xml:space="preserve">3 gastroenteroloji uzmanının yer aldığı sağlık kurulu raporu ile tıbbi gerekçe belirtilmelidir.
Tüm malzemeler dahil
</t>
  </si>
  <si>
    <t xml:space="preserve">  Balonlu enteroskopi</t>
  </si>
  <si>
    <t>Kapsül endoskopi</t>
  </si>
  <si>
    <t>Duodenum, ince barsak (Özel kapsülle) biyopsisi</t>
  </si>
  <si>
    <t>Alt ve/veya üst GİS kanamalarında heater prob veya injeksiyon tedavisi veya klip uygulaması</t>
  </si>
  <si>
    <t>Akalazyada balon dilatasyonu</t>
  </si>
  <si>
    <t>24 saatlik pH monitörizasyon veya 24 saatlik empedans ölçümü uygulaması</t>
  </si>
  <si>
    <t>Anestezi hariç</t>
  </si>
  <si>
    <t xml:space="preserve">7.4.SİNDİRİM SİSTEMİ </t>
  </si>
  <si>
    <t>Solunum fonksiyonları ile reversibilite testi</t>
  </si>
  <si>
    <t>608.320 ve 608310 ile birlikte faturalandırılmaz.</t>
  </si>
  <si>
    <t>Endobronşial Ultrasonografi (Biyopsi veya yabancı cisim çıkarılması amacıyla)</t>
  </si>
  <si>
    <t xml:space="preserve">Bronkoskopi ayrıca faturalandırılmaz.
</t>
  </si>
  <si>
    <t>Endobronşial Ultrasonografi (Tanısal)</t>
  </si>
  <si>
    <t>İndükte balgam örneği alınması</t>
  </si>
  <si>
    <t>701.210 ve 701.230 ile birlikte faturalandırılmaz.</t>
  </si>
  <si>
    <t xml:space="preserve">Solunum fonksiyon testleri </t>
  </si>
  <si>
    <t>Provakasyonlu solunum testleri</t>
  </si>
  <si>
    <t>PPD testi uygulaması ve değerlendirmesi</t>
  </si>
  <si>
    <t xml:space="preserve"> 530.420 ile birlikte faturalandırılmaz.</t>
  </si>
  <si>
    <t>Plevral drenaj, pleurocan ile</t>
  </si>
  <si>
    <t>Plevra boşluğunun lavajı</t>
  </si>
  <si>
    <t>Plörodezis</t>
  </si>
  <si>
    <t>Karbonmonoksit diffüzyon testi</t>
  </si>
  <si>
    <t>İnvitro Bazofil Degranülasyon testi</t>
  </si>
  <si>
    <t>Helyum dilüsyon testi</t>
  </si>
  <si>
    <t>Göğüs içi basınç ölçülmesi</t>
  </si>
  <si>
    <t>Ekspiryum havasında karbonmonoksit</t>
  </si>
  <si>
    <t xml:space="preserve">Egzersiz testi (6 dakika) </t>
  </si>
  <si>
    <t>Eforlu solunum testi</t>
  </si>
  <si>
    <t xml:space="preserve">COhb, METhb ve SULFhb düzeyleri </t>
  </si>
  <si>
    <t>4 saatlik</t>
  </si>
  <si>
    <t>Buhar tedavisi</t>
  </si>
  <si>
    <t>İntrabronşiyal kateter yerleştirilmesi</t>
  </si>
  <si>
    <t>Total akciğer lavajı</t>
  </si>
  <si>
    <t xml:space="preserve">Bronkoalveoler lavaj   </t>
  </si>
  <si>
    <t>Bir hasta için ömrü boyunca bir defa faturalandırılır.</t>
  </si>
  <si>
    <t xml:space="preserve">Noninvazif cihaz eğitimi (BiPAP, CPAP, OTO-CPAP vs.) </t>
  </si>
  <si>
    <t>Konsantratör cihazı eğitimi</t>
  </si>
  <si>
    <t>İnhaler cihaz eğitimi</t>
  </si>
  <si>
    <t>KOAH’lı hasta eğitimi</t>
  </si>
  <si>
    <t>Astımlı hasta eğitimi</t>
  </si>
  <si>
    <t>7.3.SOLUNUM SİSTEMİ</t>
  </si>
  <si>
    <t>701.010, 701.011 ile birlikte faturalandırılmaz.</t>
  </si>
  <si>
    <t>Kompleks haritalama yöntemiyle yapılan kriyoablasyon</t>
  </si>
  <si>
    <t>701.010, 701.011, 701.030, 701.040, 701.060, 701.061 ile birlikte faturalandırılmaz.</t>
  </si>
  <si>
    <t>Kriyobalon ile ablasyon, atriyal fibrilasyon, pulmoner ven izolasyonu</t>
  </si>
  <si>
    <t>701010, 701011 ile birlikte faturalandırılmaz.</t>
  </si>
  <si>
    <t>Kompleks haritalama yöntemiyle yapılan RF kateter ablasyonu</t>
  </si>
  <si>
    <t>Radyofrekans kateter ile ablasyon, atriyal fibrilasyon, pulmoner ven izolasyonu</t>
  </si>
  <si>
    <t>AV nod ablasyonu</t>
  </si>
  <si>
    <t>Kriyoablasyon, ventriküler</t>
  </si>
  <si>
    <t>Radyofrekans kateter ile ablasyon, ventriküler</t>
  </si>
  <si>
    <t xml:space="preserve">Kriyoablasyon, supraventriküler </t>
  </si>
  <si>
    <t xml:space="preserve">Radyofrekans kateter ile ablasyon, supraventriküler </t>
  </si>
  <si>
    <t>Transözefajiyal elektrofizyolojik çalışma</t>
  </si>
  <si>
    <t>Programlı stimulasyon dahil</t>
  </si>
  <si>
    <t>Temel tanısal elektrofizyolojik çalışma</t>
  </si>
  <si>
    <t>12 yaş altında herhangi bir endikasyon sınırlaması olmaksızın, 12 yaş üstünde ise; septal kökenli supraventriküler taşikardilerde, frenik sinire yakın fokal atrial taşikardilerde, koroner sinüs bölgesi ile HİS bölgesine yakın ventriküler taşikardilerde, epikardiyal aksesuar yollarda yapılan Kriyoablasyon işlemleri faturalandırılır. 701031, 701041, 701062, 701063 işlemleri üçüncü basmak sağlık kurumlarınca faturalandırılır.</t>
  </si>
  <si>
    <t>ELEKTROFİZYOLOJİK ÇALIŞMA (EFÇ) VE ABLASYON</t>
  </si>
  <si>
    <t>Periventriküler transkateter device ile VSD kapatılması</t>
  </si>
  <si>
    <t>Perkütan transkateter device ile VSD kapatılması</t>
  </si>
  <si>
    <t>Perkütan transkateter device ile ASD veya PFO kapatılması</t>
  </si>
  <si>
    <t xml:space="preserve">Perkütan duktus arteriyozusa stent implantasyonu </t>
  </si>
  <si>
    <t>701.001, 701.002, 701.003, 701.004 ile birlikte faturalandırılmaz.</t>
  </si>
  <si>
    <t>Perkütan transkateter atretik kapak perforasyonu ve  balon valvüloplasti ile duktal stent implantasyonu</t>
  </si>
  <si>
    <t>Perkütan transkateter guide-wire ile atretik kapak perforasyonu ve balon valvüloplasti</t>
  </si>
  <si>
    <t xml:space="preserve">Perkütan transkateter koroner-kameral fistül oklüzyonu </t>
  </si>
  <si>
    <t xml:space="preserve">Perkütan trans kateter aortopulmoner kollateral, venovenöz kollateral veya arteriyövenöz fistül oklüzyonu </t>
  </si>
  <si>
    <t>Perkütan transkateter PDA kapatılması (Ductus oklüzyonu)</t>
  </si>
  <si>
    <t>Blade atriyal septostomi ve balon septostomi</t>
  </si>
  <si>
    <t>Balon atriyal septoplasti ve septostomi</t>
  </si>
  <si>
    <t>Tanısal kalp kateteri dahil</t>
  </si>
  <si>
    <t>Balon atriyal septostomi</t>
  </si>
  <si>
    <t>Doğumsal kalp hastalıklarında perkütan balon anjiyoplasti ve stent uygulaması, preoperatif veya postoperatif</t>
  </si>
  <si>
    <t>Doğumsal kalp hastalıklarında perkütan balon anjiyoplasti, yenidoğan, preoperatif veya postoperatif</t>
  </si>
  <si>
    <t>Doğumsal kalp hastalıklarında perkütan balon anjiyoplasti, preoperatif veya postoperatif</t>
  </si>
  <si>
    <t>Perkütan aort balon valvüloplasti, yenidoğan</t>
  </si>
  <si>
    <t>Perkütan aort balon valvüloplasti</t>
  </si>
  <si>
    <t>Perkütan pulmoner balon valvüloplasti, yenidoğan</t>
  </si>
  <si>
    <t>Perkütan pulmoner balon valvüloplasti</t>
  </si>
  <si>
    <t>Çocuk hastalarda genel anestezi altında yapılan işlemlerde ayrıca anestezi işlem puanları toplam puanlara eklenir.</t>
  </si>
  <si>
    <t>Doğumsal kalp hastalıkları (DKH)'nda  tedavi amaçlı girişimsel  kateterizasyon</t>
  </si>
  <si>
    <t>Perkütan intraaortik balon yerleştirilmesi</t>
  </si>
  <si>
    <t>Balon, geçici pil ve ekokardiyogarik kontrast madde dahil</t>
  </si>
  <si>
    <t>Perkütan septal alkol ablasyonu, hipertrofik kardiyomyopatide</t>
  </si>
  <si>
    <t>Lazer anjiyoplasti, koroner arter</t>
  </si>
  <si>
    <t>Sağlık Bakanlığına bağlı üçüncü basamak sağlık hizmeti sunucularınca faturalandırılır.</t>
  </si>
  <si>
    <t xml:space="preserve">Perkütan mitral kapak onarımı </t>
  </si>
  <si>
    <t>700.590, 700.600 , 700.601 , 700.610 , 700.611 , 700.620 , 801.570 ile birlikte fatura edilemez.</t>
  </si>
  <si>
    <t>Perkütan perikart sıvısı drenajı (Floroskopi veya ekokardiyografi altında)</t>
  </si>
  <si>
    <t>Perkütan balon valvüloplasti, edinsel aort stenozu için</t>
  </si>
  <si>
    <t>Perkütan balon valvüloplasti, mitral kapak için</t>
  </si>
  <si>
    <t>Perkütan transkateter antiembolik filtre uygulaması, balon ve/veya stente ek olarak</t>
  </si>
  <si>
    <t>Perkütan transluminal koroner artere direkt stent, ilave her damar için</t>
  </si>
  <si>
    <t>Aynı faturada birden fazla kodlanamaz.</t>
  </si>
  <si>
    <t xml:space="preserve">Perkütan transluminal koroner artere direkt stent  </t>
  </si>
  <si>
    <t>700.880 ile birlikte faturalandırılmaz.</t>
  </si>
  <si>
    <t>Perkütan transluminal koroner anjiyoplasti ve stent, ilave her damar için</t>
  </si>
  <si>
    <t>700.880 ile birlikte faturalandırılmaz.
Balon dahil</t>
  </si>
  <si>
    <t xml:space="preserve">Perkütan transluminal koroner anjiyoplasti ve stent, tek damar </t>
  </si>
  <si>
    <t xml:space="preserve">700.880 ile birlikte faturalandırılmaz.
</t>
  </si>
  <si>
    <t>Perkütan transluminal koroner aterektomi, balon anjiyoplasti dahil</t>
  </si>
  <si>
    <t>Yeni balon kullanılırsa ek olarak faturalandırılır.</t>
  </si>
  <si>
    <t>Perkütan transluminal koroner anjiyoplasti, ilave her damar için</t>
  </si>
  <si>
    <t>Balon kateteri dahil. Aynı faturada birden fazla kodlanmaz.</t>
  </si>
  <si>
    <t xml:space="preserve">Perkütan transluminal koroner anjiyoplasti, tek damar (Balon) </t>
  </si>
  <si>
    <t>Fibrinolitik ilaç hariç.</t>
  </si>
  <si>
    <t>Trombolitik tedavi uygulaması, venöz yoldan</t>
  </si>
  <si>
    <t xml:space="preserve">700.740, 700.810 ile birlikte faturalandırılmaz.
Fibrinolitik ilaç hariç. </t>
  </si>
  <si>
    <t xml:space="preserve">Trombolitik tedavi (Diğer arterler-pulmoner vb.) </t>
  </si>
  <si>
    <t>700.810 ile birlikte faturalandırılmaz.
Fibrinolitik ilaç hariç.</t>
  </si>
  <si>
    <t xml:space="preserve">Trombolitik (Fibrinolitik) tedavi, intrakoroner  </t>
  </si>
  <si>
    <t>Tanısal amaçlı Koroner Anjiyografi Tetkikleri ile birlikte yapıldığı durumlarda anjiyografi tetkiklerinin %25'i faturalandırılır.</t>
  </si>
  <si>
    <t>TEDAVİ AMAÇLI KALP KATETERİZASYONU</t>
  </si>
  <si>
    <t>700.846 ile birlikte faturalandırılmaz.Tanısal kalp kateterizasyonuna ek olarak, %100 Oksijen veya vasodilatör ilaç öncesi ve sonrası 2 defa kardiyak debi ve indeks ölçümü, vazodilatatör ilaç hariç.</t>
  </si>
  <si>
    <t xml:space="preserve">Pulmoner vasküler reaktivite değerlendirilmesi </t>
  </si>
  <si>
    <t>Tanısal kalp kateterizasyonuna ek olarak</t>
  </si>
  <si>
    <t>Kardiyak debi ve indeks ölçümü</t>
  </si>
  <si>
    <t>700.740, 700.760, 700.780, 700.810, 700.820 ile birlikte faturalandırılmaz.</t>
  </si>
  <si>
    <t xml:space="preserve">Doğumsal kalp hastalıklarında tanısal kalp kateterizasyonu ve selektif  koroner anjiyografi </t>
  </si>
  <si>
    <t>Yenidoğan doğumsal kalp hastalıklarında tanısal kalp kateterizasyonu</t>
  </si>
  <si>
    <t>2 yaş altı doğumsal kalp hastalıklarında tanısal kalp kateterizasyonu</t>
  </si>
  <si>
    <t>Siyanotik doğumsal kalp hastalığında tanısal kalp kateterizasyonu</t>
  </si>
  <si>
    <t>Asiyanotik doğumsal kalp hastalığında tanısal kalp kateterizasyonu</t>
  </si>
  <si>
    <t>Doğumsal kalp hastalıklarında (DKH) tanısal  kateterizasyon</t>
  </si>
  <si>
    <t>700.810, 700.820 ile birlikte faturalandırılmaz.</t>
  </si>
  <si>
    <t xml:space="preserve">Selektif  koroner anjiyografi, sağ ve sol kalp kateterizasyonu </t>
  </si>
  <si>
    <t xml:space="preserve">Selektif sağ-sol koroner anjiyografi ve by-pass kontrolü </t>
  </si>
  <si>
    <t>700.760, 700.810 ile birlikte faturalandırılmaz.</t>
  </si>
  <si>
    <t>Selektif koroner anjiyografi ve ventrikülografi ve/veya aortografi</t>
  </si>
  <si>
    <t>Basınç ve Doppler teli hariç, tanısal veya terapötik girişime ek olarak</t>
  </si>
  <si>
    <t>Basınç veya Doppler teli ile intrakoroner hemodinamik çalışma</t>
  </si>
  <si>
    <t>Selektif koroner anjiyografi</t>
  </si>
  <si>
    <t>700.846 ile birlikte faturalandırılmaz.Sağ-sol kalp kateterizasyonuna ek olarak, %100 Oksijen veya vasodilatör ilaç öncesi ve sonrası 2 defa kardiyak debi ve indeks ölçümü, vasodilatör ilaç hariç</t>
  </si>
  <si>
    <t>700.740, 700.760 ile birlikte faturalandırılmaz.</t>
  </si>
  <si>
    <t>Sağ ve sol kalp kateterizasyonu</t>
  </si>
  <si>
    <t>Transseptal sol kalp kateterizasyonu</t>
  </si>
  <si>
    <t>700.740, 700.780 ile birlikte faturalandırılmaz.</t>
  </si>
  <si>
    <t>Sol kalp kateterizasyonu</t>
  </si>
  <si>
    <t>Endomiyokardiyal biyopsi</t>
  </si>
  <si>
    <t>700.760, 700.780 ile birlikte faturalandırılmaz.</t>
  </si>
  <si>
    <t>Sağ kalp kateterizasyonu</t>
  </si>
  <si>
    <t>TANISAL KALP KATETERİZASYONU</t>
  </si>
  <si>
    <t>Lazer veya RF kateter hariç</t>
  </si>
  <si>
    <t>Kalıcı kalp pili lead çıkarılması</t>
  </si>
  <si>
    <t>Biventriküler ICD takılması, üç elektrot</t>
  </si>
  <si>
    <t xml:space="preserve">ICD batarya değiştirilmesi </t>
  </si>
  <si>
    <t>ICD (Implantable Cardioverter Defibrillator) takılması, iki elektrot</t>
  </si>
  <si>
    <t>ICD (Implantable Cardioverter Defibrillator) takılması, tek elektrot</t>
  </si>
  <si>
    <t xml:space="preserve">Kalıcı kalp pili değiştirilmesi, jeneratör </t>
  </si>
  <si>
    <t xml:space="preserve">Kalıcı kalp pili takılması biventriküler, 3 elektrotlu </t>
  </si>
  <si>
    <t xml:space="preserve">Kalıcı kalp pili takılması, atriyoventriküler </t>
  </si>
  <si>
    <t xml:space="preserve">Kalıcı kalp pili takılması, atriyal veya ventriküler, ilk işlem </t>
  </si>
  <si>
    <t xml:space="preserve">Geçici kalp pili elektrotunun yeniden yerleştirilmesi, her bir uygulama </t>
  </si>
  <si>
    <t>Elektrotlar dahil</t>
  </si>
  <si>
    <t xml:space="preserve">Geçici transvenöz kalp pili; atriyal veya ventriküler, ilk işlem </t>
  </si>
  <si>
    <t>Çocuk hastalarda genel anestezi altında yapılan işlemlerde ayrıca anestezi işlem puanı toplam puana eklenir.</t>
  </si>
  <si>
    <t xml:space="preserve">KALP PİLİ (PACEMAKER) VE ICD </t>
  </si>
  <si>
    <t>Fötal ekokardiyografi</t>
  </si>
  <si>
    <t>Ekzersiz (Eforlu) veya farmakolojik stres ekokardiyografi</t>
  </si>
  <si>
    <t>Genel anestezi hariç</t>
  </si>
  <si>
    <t>Transözefajiyal ekokardiyografi, çocuk</t>
  </si>
  <si>
    <t>Transözefajiyal ekokardiyografi</t>
  </si>
  <si>
    <t>Sedasyon işlemi dahil</t>
  </si>
  <si>
    <t>Transtorasik ekokardiyografi, &lt; 4 yaş çocuk</t>
  </si>
  <si>
    <t>Transtorasik ekokardiyografi</t>
  </si>
  <si>
    <t xml:space="preserve">Kontrast ekokardiyografi </t>
  </si>
  <si>
    <t>EKOKARDİYOGRAFİ</t>
  </si>
  <si>
    <t>6 ayda bir defa faturalandırılır.6 aydan kısa sürede kontrol gerekmesi halinde sağlık kurulu raporu ile tıbbi gerekçe belirtilmelidir.</t>
  </si>
  <si>
    <t>Kalp pili veya ICD kontrolü</t>
  </si>
  <si>
    <t xml:space="preserve">Event recorder (Gün başına) </t>
  </si>
  <si>
    <t xml:space="preserve">Geç potansiyel (LP) ve/veya kalp hızı değişkenliği (HRV) </t>
  </si>
  <si>
    <t>Provakatör ilaç hariç.</t>
  </si>
  <si>
    <t>Head-up tilt test</t>
  </si>
  <si>
    <t>En az 22 saatlik kaydın olması durumunda faturalandırılır.</t>
  </si>
  <si>
    <t xml:space="preserve">24 saat EKG kaydı (Holter) </t>
  </si>
  <si>
    <t>Treadmill, bisiklet, farmakolojik</t>
  </si>
  <si>
    <t xml:space="preserve">Kardiyovasküler stress test </t>
  </si>
  <si>
    <t xml:space="preserve">Telefonik kardiyak monitorizasyon (1 kez) </t>
  </si>
  <si>
    <t>Herhangi bir sarf malzemesi faturalandırılmaz. En az 22 saatlik kaydın olması durumunda faturalandırılır.</t>
  </si>
  <si>
    <t xml:space="preserve">Telemetrik kardiyak monitorizasyon (24 saat) </t>
  </si>
  <si>
    <t xml:space="preserve">Telefonik ya da telemetrik ritm EKG (1 kez) </t>
  </si>
  <si>
    <t>Elektrokardiyogram,  &lt; 4 yaş çocuk</t>
  </si>
  <si>
    <t>Elektrokardiyogram, evde çekim</t>
  </si>
  <si>
    <t xml:space="preserve">ELEKTROKARDİYOGRAFİ (EKG) </t>
  </si>
  <si>
    <t>Bütün ekstremiteler</t>
  </si>
  <si>
    <t xml:space="preserve">Ankle-Branchial İndeksi (ABİ) </t>
  </si>
  <si>
    <t xml:space="preserve">Ambulatuar kan basıncı ölçümü (24 saat) </t>
  </si>
  <si>
    <t>Yoğun bakım şartlarında izelenmesi ve tedavisi gereken hastalar için</t>
  </si>
  <si>
    <t xml:space="preserve">Yoğun bakım şartlarında izelenmesi ve tedavisi gereken hastalar için (NİKAH) (Bomed) </t>
  </si>
  <si>
    <t xml:space="preserve">Noninvaziv Kardiyak Hemodinami </t>
  </si>
  <si>
    <t xml:space="preserve">Elektriksel kardiyoversiyon </t>
  </si>
  <si>
    <t>Kardiyoversiyon</t>
  </si>
  <si>
    <t>KLİNİK KARDİYOLOJİ</t>
  </si>
  <si>
    <t>İnterm. pozitif basınç</t>
  </si>
  <si>
    <t>Jobbst  uygulaması, her bir seans</t>
  </si>
  <si>
    <t>Tromboflebit, arterit, lenfanjit vb.</t>
  </si>
  <si>
    <t>Enfekte periferik vaskülit tıbbi tedavisi</t>
  </si>
  <si>
    <t>7.2.KARDİYOVASKÜLER SİSTEM</t>
  </si>
  <si>
    <t>Wood ışığı muayenesi</t>
  </si>
  <si>
    <t>Trikogram, her biri</t>
  </si>
  <si>
    <t>Triklorasetik asit, podofilin atuşmanı veya benzeri uygulamalar, her bir seans</t>
  </si>
  <si>
    <t>Paterji testi</t>
  </si>
  <si>
    <t>Minimal eritem dozu tayini</t>
  </si>
  <si>
    <t>700.060 ile birlikte faturalandırılmaz.</t>
  </si>
  <si>
    <t>Kültür, fungal izolasyon, her bir bölge</t>
  </si>
  <si>
    <t>Kriyoterapi malign lezyonlar, her bir seans</t>
  </si>
  <si>
    <t>Kriyoterapi benign lezyonlar, her bir seans</t>
  </si>
  <si>
    <t xml:space="preserve">Sağlık kurulu raporu ile tıbbi gerekçe belirtilmelidir.
İlaç dahil
</t>
  </si>
  <si>
    <t>Kimyasal peeling tüm yüz, her bir seans</t>
  </si>
  <si>
    <t>Kimyasal peeling bölgesel, her bir seans</t>
  </si>
  <si>
    <t>Tüm koterizasyon uygulamaları dahil</t>
  </si>
  <si>
    <t>Kimyasal koterizasyon</t>
  </si>
  <si>
    <t>Karanlık saha testi (Spiroket aranması)</t>
  </si>
  <si>
    <t>İontoforez (Hiperhidrozis tedavisi için)</t>
  </si>
  <si>
    <t>Kortikosteroit, bleomycin, vs.</t>
  </si>
  <si>
    <t>İntralezyoner enjeksiyon, bir seans günlük</t>
  </si>
  <si>
    <t>Erişkin/çocuk alerji veya immunoloji uzman hekimlerince yapılması halinde faturalandırılır. Besin desensitizasyonu için deri prick testi ya da spesifik IgE pozitifliği şartı aranır.Günde bir defa faturalandırılır.</t>
  </si>
  <si>
    <t>İlaç/besin desensitizasyonu</t>
  </si>
  <si>
    <t>Sadece dermatoloji, göğüs hastalıkları, erişkin/ çocuk allerji veya  immünoloji uzman hekimlerince yapılması halinde faturalandırılır.</t>
  </si>
  <si>
    <t>İlaç ve gıdalarla provakasyon testi, her biri</t>
  </si>
  <si>
    <t>Fototerapi (dbUVB) genel, her bir seans</t>
  </si>
  <si>
    <t>700.170 ile birlikte faturalandırılmaz.</t>
  </si>
  <si>
    <t>Fotokemoterapi (PUVA) lokal, her bir seans</t>
  </si>
  <si>
    <t>700.180 ile birlikte faturalandırılmaz.</t>
  </si>
  <si>
    <t>Fotokemoterapi (PUVA) genel, her bir seans</t>
  </si>
  <si>
    <t>Fotodinamik tedavi, her bir seans</t>
  </si>
  <si>
    <t xml:space="preserve">Seans, her bir anatomik bölge için ayrı kabul edilir.Günde en fazla 3 farklı anatomik bölge faturalandırılır.  </t>
  </si>
  <si>
    <t>Elektrokoterizasyon, her bir seans</t>
  </si>
  <si>
    <t>Sağlık kurulu raporu ile tıbbi gerekçe belirtilmelidir.</t>
  </si>
  <si>
    <t xml:space="preserve">Elektro/Lazer epilasyon, cm2  başına </t>
  </si>
  <si>
    <t>Bilgisayarlı uygulamalar da dahil</t>
  </si>
  <si>
    <t>Dermatoskopi</t>
  </si>
  <si>
    <t xml:space="preserve">Dermatolojik banyo tedavisi, her bir seans </t>
  </si>
  <si>
    <t>Ayrıntılı sonuç belgesi istenir.  Sadece dermatoloji,  erişkin/ çocuk allerji veya  immünoloji uzman hekimlerince yapılması halinde faturalandırılır.</t>
  </si>
  <si>
    <t>Deri yama testi, her biri</t>
  </si>
  <si>
    <t>Giemsa, wright,gram, vs.</t>
  </si>
  <si>
    <t xml:space="preserve">Deri ve mukoza smearleri </t>
  </si>
  <si>
    <t>Tüm uygulamalar dahil</t>
  </si>
  <si>
    <t xml:space="preserve">Deri ve mukozada mantar aranması </t>
  </si>
  <si>
    <t>Ayrıntılı sonuç belgesi istenir.Sadece dermatoloji, göğüs hastalıkları, KBB, erişkin/ çocuk allerji veya  immünoloji uzman hekimlerince yapılması halinde faturalandırılır.Erişkin/ çocuk allerji ve/veya  immünoloji uzman hekimleri hariç olmak üzere her bir hasta için yılda en fazla 10 adet faturalandırılır.</t>
  </si>
  <si>
    <t xml:space="preserve">   Deri prick testi</t>
  </si>
  <si>
    <t>Deri pH ölçülmesi, deri tipi tayini</t>
  </si>
  <si>
    <t>Deri lezyonlarının küretajı, her bir seans</t>
  </si>
  <si>
    <t xml:space="preserve">Botilinum toksin enjeksiyonu, bölgesel </t>
  </si>
  <si>
    <t>Akne tedavisi, komedon, kist ve püstül temizlenmesi</t>
  </si>
  <si>
    <t>7.1.DERMİS VE EPİDERMİS</t>
  </si>
  <si>
    <t>7. TIBBİ UYGULAMALAR</t>
  </si>
  <si>
    <t>Vazovazostomi</t>
  </si>
  <si>
    <t>Vazoepididimostomi</t>
  </si>
  <si>
    <t>Vazektomi</t>
  </si>
  <si>
    <t>Varikoselektomi, iki taraf</t>
  </si>
  <si>
    <t>Varikoselektomi, tek taraf</t>
  </si>
  <si>
    <t xml:space="preserve">Testis protezi yerleştirilmesi      </t>
  </si>
  <si>
    <t xml:space="preserve">Testis detorsiyonu, kapalı </t>
  </si>
  <si>
    <t xml:space="preserve">Testis detorsiyonu, açık  </t>
  </si>
  <si>
    <t>Testis biyopsileri, açık</t>
  </si>
  <si>
    <t xml:space="preserve">Testiküler sperm ekstraksiyonu (TESE) </t>
  </si>
  <si>
    <t>621.610 ile birlikte faturalandırılmaz.</t>
  </si>
  <si>
    <t>Testiküler fiksasyon, tek taraf</t>
  </si>
  <si>
    <t>Testiküler fiksasyon, iki taraf</t>
  </si>
  <si>
    <t>Spermatoselektomi</t>
  </si>
  <si>
    <t>Skrotal orşiyektomi, iki taraf</t>
  </si>
  <si>
    <t>Skrotal orşiyektomi, tek taraf</t>
  </si>
  <si>
    <t>Seminal vezikülektomi</t>
  </si>
  <si>
    <t>Ön üretradan papillom koterizasyonu</t>
  </si>
  <si>
    <t>Perkütan epididimal sperm aspirasyonu</t>
  </si>
  <si>
    <t>Mikrocerrahi epididimal sperm aspirasyonu</t>
  </si>
  <si>
    <t>621.600, 621.670, 621.680 ile birlikte faturalandırılmaz.</t>
  </si>
  <si>
    <t>Laparoskopik orşiyopeksi</t>
  </si>
  <si>
    <t>621.610 ile birlikte faturalandırılmaz..</t>
  </si>
  <si>
    <t>Laparoskopik ektopik testis araştırılması</t>
  </si>
  <si>
    <t>Kord eksizyonu</t>
  </si>
  <si>
    <t>621.530 , 621.510, 621.450, 621.670, 621.680 ile birlikte faturalandırılmaz.</t>
  </si>
  <si>
    <t>İnmemiş testis cerrahisi tek taraf, herni onarımı iki taraf</t>
  </si>
  <si>
    <t>İnmemiş testis cerrahisi iki taraf, herni onarımı tek taraf</t>
  </si>
  <si>
    <t>İnmemiş testis cerrahisi iki taraf, herni onarımı iki taraf</t>
  </si>
  <si>
    <t>621.530 , 621.510, 621.450, 621.670, 621.680 ile birlikte faturalandırılmaz.Herni onarımı dahil</t>
  </si>
  <si>
    <t>İnmemiş testis cerrahisi</t>
  </si>
  <si>
    <t>İnguinal orşiyektomi, tek taraf</t>
  </si>
  <si>
    <t>İnguinal eksplorasyon</t>
  </si>
  <si>
    <t>621.450 ve 621.660 ile birlikte faturalandırılmaz.</t>
  </si>
  <si>
    <t>Hidroselektomi ve herniyoplasti</t>
  </si>
  <si>
    <t>Hidroselektomi, tek taraf</t>
  </si>
  <si>
    <t xml:space="preserve">Hemiskrotektomi </t>
  </si>
  <si>
    <t>Hematoselektomi</t>
  </si>
  <si>
    <t>Funiküler kist eksizyonu</t>
  </si>
  <si>
    <t>Fournier gangreni için debritman</t>
  </si>
  <si>
    <t>Epididimektomi</t>
  </si>
  <si>
    <t>621.510, 621.520 ile birlikte faturalandırılmaz.</t>
  </si>
  <si>
    <t>Epididim kisti eksizyonu</t>
  </si>
  <si>
    <t>Ejakülatör kanal rezeksiyonu</t>
  </si>
  <si>
    <t>TESTİS-EPİDİDİM-SKROTUM</t>
  </si>
  <si>
    <t>İntraprostatik stent yerleştirilmesi</t>
  </si>
  <si>
    <t>619.340 ile birlikte faturalandırılmaz.</t>
  </si>
  <si>
    <t>Transüretral prostat insizyonu</t>
  </si>
  <si>
    <t>608.000, 619.520, 619.530, 619.750,  620.790, 621.090, 621.360, 621.380, 621.391, 621.390, 621.400 ile birlikte faturalandırılmaz.</t>
  </si>
  <si>
    <t>Prostatektomi, radikal</t>
  </si>
  <si>
    <t>619.500, 619.520, 619.530, 619.750, 621.090, 621.360, 621.380, 621.391, 621.390, 621.410 ile birlikte faturalandırılmaz.</t>
  </si>
  <si>
    <t>Prostatektomi, açık</t>
  </si>
  <si>
    <t>619.520, 619.530, 619.750, 621.090, 621.360, 621.380, 621.390, 621.400, 621.410 ile birlikte faturalandırılmaz.</t>
  </si>
  <si>
    <t>Prostatektomi, bipolar TUR</t>
  </si>
  <si>
    <t>619.520, 619.530, 619.750, 621.090, 621.360, 621.380, 621.391, 621.400, 621.410 ile birlikte faturalandırılmaz.</t>
  </si>
  <si>
    <t>Prostatektomi, unipolar TUR</t>
  </si>
  <si>
    <t>619.520, 619.530, 619.750, 621.090, 621.360, 621.390, 621.391, 621.400, 621.410  ile birlikte faturalandırılmaz.</t>
  </si>
  <si>
    <t>Prostata TUNA</t>
  </si>
  <si>
    <t>Prostata termoterapi</t>
  </si>
  <si>
    <t>619520, 619530, 619750, 621090, 621380, 621390, 621391, 621400, 621410 ile birlikte faturalandırılmaz</t>
  </si>
  <si>
    <t xml:space="preserve">Prostata lazer  tedavisi </t>
  </si>
  <si>
    <t>Prostat masajı, her bir seans</t>
  </si>
  <si>
    <t>Prostat kanserinde laparoskopik lenfadenektomi, iki taraf</t>
  </si>
  <si>
    <t>803.540 ile birlikte faturalandırılmaz.</t>
  </si>
  <si>
    <t>Prostat iğne biyopsisi, ultrason kılavuzluğunda, çoklu</t>
  </si>
  <si>
    <t>Prostat iğne biyopsisi, çoklu</t>
  </si>
  <si>
    <t>Prostat apsesinin perineal drenajı</t>
  </si>
  <si>
    <t>PROSTAT</t>
  </si>
  <si>
    <t>Spongio-kavernozal şant (Priapismus)</t>
  </si>
  <si>
    <t>Safeno-kavernozal şant (Priapismus)</t>
  </si>
  <si>
    <t>621.180, 621.190, 621.220 ile birlikte faturalandırılmaz.</t>
  </si>
  <si>
    <t>Rejyonel flep ile penis rekonstrüksiyonu ve penil protez implantasyonu</t>
  </si>
  <si>
    <t>Radikal penektomi</t>
  </si>
  <si>
    <t>621.250 ile birlikte faturalandırılmaz.</t>
  </si>
  <si>
    <t>Peyronie plak eksizyonu, greft ile</t>
  </si>
  <si>
    <t>621.260 ile birlikte faturalandırılmaz.</t>
  </si>
  <si>
    <t>Peyronie plak eksizyonu</t>
  </si>
  <si>
    <t>Penis uzatma</t>
  </si>
  <si>
    <t>Penis replantasyonu</t>
  </si>
  <si>
    <t>621.210 ile birlikte faturalandırılmaz.</t>
  </si>
  <si>
    <t>Penis rekonstrüksiyonu, rejyonel flep ile</t>
  </si>
  <si>
    <t>621.220 ile birlikte faturalandırılmaz.</t>
  </si>
  <si>
    <t xml:space="preserve">Penis rekonstrüksiyonu, mikrocerrahi  gerektiren bir teknik ile </t>
  </si>
  <si>
    <t>Penil revaskülarizasyon</t>
  </si>
  <si>
    <t>621.180 ile birlikte faturalandırılmaz.</t>
  </si>
  <si>
    <t xml:space="preserve">Tek parçalı penil protez implantasyonu </t>
  </si>
  <si>
    <t>621.190 ile birlikte faturalandırılmaz.</t>
  </si>
  <si>
    <t xml:space="preserve">Çok parçalı penil protez implantasyonu </t>
  </si>
  <si>
    <t>621.160 ile birlikte faturalandırılmaz.</t>
  </si>
  <si>
    <t xml:space="preserve">Tek parçalı penil protezin çıkarılması </t>
  </si>
  <si>
    <t>621.170 ile birlikte faturalandırılmaz.</t>
  </si>
  <si>
    <t xml:space="preserve">Çok parçalı penil protezin çıkarılması </t>
  </si>
  <si>
    <t>Penil plikasyon</t>
  </si>
  <si>
    <t>Penil fraktür onarımı</t>
  </si>
  <si>
    <t>Penil dorsal ven ligasyonu</t>
  </si>
  <si>
    <t>Penektomi, parsiyel</t>
  </si>
  <si>
    <t>Parafimozis redüksiyonu</t>
  </si>
  <si>
    <t>Mikrocerrahi ile penis rekonstrüksiyonu ve penil implant yerleştirilmesi</t>
  </si>
  <si>
    <t>Üretradan yapılan endoskopik cerrahilerle ayrıca faturalandırılmaz.</t>
  </si>
  <si>
    <t>Meatotomi</t>
  </si>
  <si>
    <t>Korpus kavernozum drenajı (Priapismus)</t>
  </si>
  <si>
    <t>621070 ile birlikte faturalandırılmaz</t>
  </si>
  <si>
    <t>Sünnet</t>
  </si>
  <si>
    <t>621071 ile birlikte faturalandırılmaz</t>
  </si>
  <si>
    <t>Fimozis açılması</t>
  </si>
  <si>
    <t xml:space="preserve">Ekspoze olmuş penil implantın üzerinin örtülmesi </t>
  </si>
  <si>
    <t xml:space="preserve">Ekspoze olmuş penil implantın çıkarılması </t>
  </si>
  <si>
    <t>PENİS</t>
  </si>
  <si>
    <t>6.14.ERKEK GENİTAL SİSTEMİ CERRAHİSİ</t>
  </si>
  <si>
    <t>Freezing işlemi uygulanan embriyonun transferi</t>
  </si>
  <si>
    <t>İnvitro fertilizasyon (İVF)</t>
  </si>
  <si>
    <t>Vajinal rekonstrüksiyon (Mc Indoe)</t>
  </si>
  <si>
    <t>Tubaplasti</t>
  </si>
  <si>
    <t>Mikrocerrahi ile miyomektomi, her biri</t>
  </si>
  <si>
    <t>Metroplasti, her biri</t>
  </si>
  <si>
    <t>620.990 ile birlikte faturalandırılmaz.</t>
  </si>
  <si>
    <t>İnfertilitede laparoskopik cerrahi</t>
  </si>
  <si>
    <t>Obstetrik ve jinekolojik endikasyonlar için</t>
  </si>
  <si>
    <t>Laparoskopi, tanısal</t>
  </si>
  <si>
    <t>620.970 ile birlikte faturalandırılmaz.</t>
  </si>
  <si>
    <t>Histeroskopi, operatif</t>
  </si>
  <si>
    <t>620.050, 620.980 ile birlikte faturalandırılmaz.</t>
  </si>
  <si>
    <t>Histeroskopi, diyagnostik</t>
  </si>
  <si>
    <t>İNFERTİLİTE AMELİYATLARI</t>
  </si>
  <si>
    <t>William Dolores suspansiyon</t>
  </si>
  <si>
    <t>Geçirilmiş basit histerektomi sonrasında ve patoloji sonucunda kanser tespit edilmesi durumunda uygulanır. Lenf nodu diseksiyonu dahil.</t>
  </si>
  <si>
    <t>Radikal parametrektomi</t>
  </si>
  <si>
    <t>Pelvik veya paraaortik lenf nodu diseksiyonu hariç</t>
  </si>
  <si>
    <t>Wertheim ameliyatı (Radikal histerektomi)</t>
  </si>
  <si>
    <t>Vulvektomi</t>
  </si>
  <si>
    <t>Transobturator tape uygulaması</t>
  </si>
  <si>
    <t>Total pelvik rezeksiyon</t>
  </si>
  <si>
    <t>Sling operasyonu (IVS-TVT dahil)</t>
  </si>
  <si>
    <t>Shauta Emerichh operasyonu</t>
  </si>
  <si>
    <t>Sakrokolpopeksi</t>
  </si>
  <si>
    <t>Richardson kompozit operasyonu</t>
  </si>
  <si>
    <t>Rektovajinal fistül</t>
  </si>
  <si>
    <t>Raz operasyonu</t>
  </si>
  <si>
    <t>Radikal vulvektomi</t>
  </si>
  <si>
    <t>Radikal posterior rezeksiyon</t>
  </si>
  <si>
    <t>Radikal anterior rezeksiyon</t>
  </si>
  <si>
    <t>Promontofiksasyon</t>
  </si>
  <si>
    <t>Presakral nörektomi</t>
  </si>
  <si>
    <t>Vajinal sakrospinoz ligamentopeksi</t>
  </si>
  <si>
    <t>Postoperatif cuff prolapsus tamiri (Abdominal fasiyal suspansiyon ile kolpopleksi)</t>
  </si>
  <si>
    <t>Periaortik pelvik lenf diseksiyonu</t>
  </si>
  <si>
    <t>Pereyra operasyonu</t>
  </si>
  <si>
    <t>Sağ veya sol her biri</t>
  </si>
  <si>
    <t xml:space="preserve">Paravajinal onarım </t>
  </si>
  <si>
    <t>Marshall- Marchetti Kranz operasyonu</t>
  </si>
  <si>
    <t>Le Forte operasyonu (Kolpokleizis)</t>
  </si>
  <si>
    <t>Lash operasyonu</t>
  </si>
  <si>
    <t>Laparoskopik histerektomi</t>
  </si>
  <si>
    <t>Kuldoplasti</t>
  </si>
  <si>
    <t>Hipogastrik arter ligasyonu</t>
  </si>
  <si>
    <t>Double needle operasyonu</t>
  </si>
  <si>
    <t>Debulking ameliyatı</t>
  </si>
  <si>
    <t>Burch operasyonu</t>
  </si>
  <si>
    <t>Abdominal ve kombine entorosel tamiri</t>
  </si>
  <si>
    <t>ÖZELLİĞİ OLAN OPERASYONLAR</t>
  </si>
  <si>
    <t>Uterosakral ligamentin kısaltılması</t>
  </si>
  <si>
    <t>Uterus perforasyonunun / rüptürasyonunun onarımı</t>
  </si>
  <si>
    <t>620.660, 620.630 ile birlikte faturalandırılmaz.</t>
  </si>
  <si>
    <t>Subtotal histerektomi ve  salpingooforektomi (Tek taraf veya iki taraf)</t>
  </si>
  <si>
    <t>Subtotal histerektomi</t>
  </si>
  <si>
    <t xml:space="preserve">Sterilizasyon operasyonları </t>
  </si>
  <si>
    <t>Salpinjektomi (Tek taraf veya iki taraf)</t>
  </si>
  <si>
    <t>Salpingo-ooferektomi (Tek taraf veya iki taraf)</t>
  </si>
  <si>
    <t>Postpartum tüp ligasyonu</t>
  </si>
  <si>
    <t>Over Wedge rezeksiyon (Tek taraf veya iki taraf)</t>
  </si>
  <si>
    <t>Overyel  veya paraoveryel kist eksizyonu</t>
  </si>
  <si>
    <t>Over detorsiyonu</t>
  </si>
  <si>
    <t>Radyoterapi alacak hastalarda</t>
  </si>
  <si>
    <t>Over transpozisyonu</t>
  </si>
  <si>
    <t>Ooferektomi (Tek veya iki taraf)</t>
  </si>
  <si>
    <t>Myomektomi</t>
  </si>
  <si>
    <t>Tüp ligasyonu</t>
  </si>
  <si>
    <t>620.530 ile birlikte faturalandırılmaz.</t>
  </si>
  <si>
    <t>Histerektomi ile birlikte salpingo-ooferektomi, abdomial (TAH+USO veya TAH+BSO)</t>
  </si>
  <si>
    <t>Histerektomi, abdomial (TAH)</t>
  </si>
  <si>
    <t>Endometriyoma ve endometriyozis operasyonu</t>
  </si>
  <si>
    <t>Dış gebelik operasyonu</t>
  </si>
  <si>
    <t>Baldy Webster suspansiyon</t>
  </si>
  <si>
    <t>ABDOMİNAL OPERASYONLAR</t>
  </si>
  <si>
    <t>Vajina rekonstrüksiyonu, barsak segmenti transferi ile</t>
  </si>
  <si>
    <t>Vajina rekonstrüksiyonu, deri flepleri ile</t>
  </si>
  <si>
    <t>600.300 ile birlikte faturalandırılmaz.</t>
  </si>
  <si>
    <t xml:space="preserve">Vajina rekonstrüksiyonu, deri grefti ile </t>
  </si>
  <si>
    <t>Konjenital anomalilerde</t>
  </si>
  <si>
    <t>Labioplasti</t>
  </si>
  <si>
    <t>Klitoroplasti</t>
  </si>
  <si>
    <t>Vajinektomi</t>
  </si>
  <si>
    <t>Vajinal yolla enterosel tamiri</t>
  </si>
  <si>
    <t>620.419, 620.330 ile birlikte faturalandırılmaz.</t>
  </si>
  <si>
    <t>Vajinal histerektomi ve sistorektosel operasyonu</t>
  </si>
  <si>
    <t>620.419, 620.630 ile birlikte faturalandırılmaz.</t>
  </si>
  <si>
    <t xml:space="preserve">Vajinal histerektomi ve salpingoooferektomi (Tek veya iki taraf) </t>
  </si>
  <si>
    <t>620.419, 620.340 ile birlikte faturalandırılmaz.</t>
  </si>
  <si>
    <t>Vajinal histerektomi ve sistosel operasyonu</t>
  </si>
  <si>
    <t>620.419, 620.310, 620.330 ile birlikte faturalandırılmaz.</t>
  </si>
  <si>
    <t>Vajinal histerektomi rektosel operasyonu</t>
  </si>
  <si>
    <t>Vajinal histerektomi</t>
  </si>
  <si>
    <t>Vajene doğmuş myomun çıkarılması</t>
  </si>
  <si>
    <t>Vajen darlığının genişletilmesi, cerrahi</t>
  </si>
  <si>
    <t>Üretral kist operasyonu</t>
  </si>
  <si>
    <t>Üretral karunkül operasyonu</t>
  </si>
  <si>
    <t>Dilatasyon ve kürtaj (10 haftadan küçük)</t>
  </si>
  <si>
    <t>Tıbbi nedenli tahliye (10 hafta ve daha üstü)</t>
  </si>
  <si>
    <t>Stumdorf operasyonu</t>
  </si>
  <si>
    <t>Skinning vulvektomi</t>
  </si>
  <si>
    <t>Sistosel operasyonu</t>
  </si>
  <si>
    <t>Sistorektosel operasyonu</t>
  </si>
  <si>
    <t xml:space="preserve">Servikosakropeksi </t>
  </si>
  <si>
    <t>Servikal stump çıkarılması</t>
  </si>
  <si>
    <t>Rektosel</t>
  </si>
  <si>
    <t>Perinoplasti</t>
  </si>
  <si>
    <t>Pelvis apsesinin vajinal yolla drenajı</t>
  </si>
  <si>
    <t>Mancherster-Fothergill operasyonu</t>
  </si>
  <si>
    <t>LEEP operasyonu</t>
  </si>
  <si>
    <t>Konizasyon operasyonu</t>
  </si>
  <si>
    <t>Birden fazla faturalandırılmaz.</t>
  </si>
  <si>
    <t>Kondilom koterizasyonu</t>
  </si>
  <si>
    <t>Kolposkopi</t>
  </si>
  <si>
    <t>Gartner veya inklüzyon kisti eksizyonu</t>
  </si>
  <si>
    <t xml:space="preserve">Bartholin kisti koterizasyonu, gümüş nitrat ile </t>
  </si>
  <si>
    <t>Bartholin apse drenajı</t>
  </si>
  <si>
    <t>Anal sfinkter yetmezliği operasyonu</t>
  </si>
  <si>
    <t>VAJİNAL OPERASYONLAR</t>
  </si>
  <si>
    <t>Vulvar koterizasyon</t>
  </si>
  <si>
    <t>Vajinadan yabancı cisim çıkarılması</t>
  </si>
  <si>
    <t>Düşükler dahil</t>
  </si>
  <si>
    <t>Terapötik küretaj, teşhis ve tedavi amaçlı</t>
  </si>
  <si>
    <t>Servikal polipektomi ve tanısal küretaj</t>
  </si>
  <si>
    <t>Servikal polip çıkarılması</t>
  </si>
  <si>
    <t>Smear testi sonuç belgesi ile faturalandırılır.</t>
  </si>
  <si>
    <t>Servikal koterizasyon</t>
  </si>
  <si>
    <t>Servikal biyopsi ve tanısal küretaj</t>
  </si>
  <si>
    <t>Servikal biyopsi</t>
  </si>
  <si>
    <t>Bumm küretaj</t>
  </si>
  <si>
    <t>Labiyal füzyon açılması</t>
  </si>
  <si>
    <t>Kriyoterapi, jinekoloji</t>
  </si>
  <si>
    <t>Kolpotomi</t>
  </si>
  <si>
    <t>İmperfore himen açılması</t>
  </si>
  <si>
    <t>620.970 ile birlikte faturalandırılmaz. Tanı amacıyla yapılan tüm küretajlar.</t>
  </si>
  <si>
    <t>Endometriyal biyopsi</t>
  </si>
  <si>
    <t>Eksfoliatif sitoloji (Smear alınması)</t>
  </si>
  <si>
    <t>Douglas ponksiyonu</t>
  </si>
  <si>
    <t>Bartholin kisti çıkarılması</t>
  </si>
  <si>
    <t>JİNEKOLOJİ</t>
  </si>
  <si>
    <t>McDonald-Schirodkar</t>
  </si>
  <si>
    <t>Korion villus alınması</t>
  </si>
  <si>
    <t>İntrauterin transfüzyon</t>
  </si>
  <si>
    <t>İntrauterin cerrahi</t>
  </si>
  <si>
    <t>Her bir fetüs için, perinatoloji ünitesinde uygulandığında.</t>
  </si>
  <si>
    <t>Fetosid</t>
  </si>
  <si>
    <t>Fetal kan numunesi (Kordosentez)</t>
  </si>
  <si>
    <t>Amniyosentez</t>
  </si>
  <si>
    <t>Amniyoinfüzyon</t>
  </si>
  <si>
    <t>GEBELİKTE TEŞHİS VE TEDAVİ İÇİN YAPILAN GİRİŞİMLER</t>
  </si>
  <si>
    <t>Sezaryen</t>
  </si>
  <si>
    <t>Sezaryen (Çoğul gebelik)</t>
  </si>
  <si>
    <t>Normal vajinal ilk doğum (Çoğul gebelik)</t>
  </si>
  <si>
    <t>Normal vajinal doğum (Çoğul gebelik)</t>
  </si>
  <si>
    <t>Suda vajinal doğum</t>
  </si>
  <si>
    <t>Epidural anestezi ile vajinal doğum (Çoğul gebelik)</t>
  </si>
  <si>
    <t>Epidural anestezi ile vajinal doğum</t>
  </si>
  <si>
    <t>Normal vajinal doğum (İlk doğum)</t>
  </si>
  <si>
    <t>Normal vajinal doğum</t>
  </si>
  <si>
    <t>Müdahaleli vajinal ilk doğum (Çoğul gebelik)</t>
  </si>
  <si>
    <t>Müdahaleli vajinal doğum (Çoğul gebelik)</t>
  </si>
  <si>
    <t>Müdahaleli vajinal doğum (İlk doğum)</t>
  </si>
  <si>
    <t>Müdahaleli vajinal doğum</t>
  </si>
  <si>
    <t>Bebeğe yapılan işlemler ayrıca faturalandırılır. Bu başlık altındaki işlemler birlikte faturalandırılmaz.</t>
  </si>
  <si>
    <t>DOĞUM İŞLEM PUANLARI</t>
  </si>
  <si>
    <t>6.13.KADIN GENİTAL VE ÜREME SİSTEMİ UYGULAMALARI</t>
  </si>
  <si>
    <t>Üretrovajinal fistül operasyonu</t>
  </si>
  <si>
    <t>Üretrostomi</t>
  </si>
  <si>
    <t>Üretroplastiler, hipospadias-epispadias dışı</t>
  </si>
  <si>
    <t>Üretroplasti, transpubik</t>
  </si>
  <si>
    <t>Üretroplasti, flep ile</t>
  </si>
  <si>
    <t>Üretroplasti</t>
  </si>
  <si>
    <t>Üretrolizis</t>
  </si>
  <si>
    <t xml:space="preserve">Üretrolitotomi, açık </t>
  </si>
  <si>
    <t>Üretrektomi</t>
  </si>
  <si>
    <t>Üretral kordi onarımı</t>
  </si>
  <si>
    <t>Üretral instilasyon</t>
  </si>
  <si>
    <t>Üretral fistül onarımı</t>
  </si>
  <si>
    <t>Üretral divertikülektomi</t>
  </si>
  <si>
    <t>Üretral balon dilatasyonu ve/veya stent yerleştirilmesi</t>
  </si>
  <si>
    <t>619.530 ile birlikte faturalandırılmaz.</t>
  </si>
  <si>
    <t>Üretra veya mesaneden taş veya  yabancı cisim çıkarılması</t>
  </si>
  <si>
    <t>Üretra dilatasyonu</t>
  </si>
  <si>
    <t>Üretra yaralanmalarında transpubik onarım</t>
  </si>
  <si>
    <t>Retropubik üretropeksi ve sling ameliyatları</t>
  </si>
  <si>
    <t>Rail-road kateterizasyon (Travmatik üretra ruptüründe)</t>
  </si>
  <si>
    <t>Distal üretra yaralanmalarında primer onarım</t>
  </si>
  <si>
    <t>Posterior üretral valv rezeksiyonu</t>
  </si>
  <si>
    <t>619.750 ile birlikte faturalandırılmaz.</t>
  </si>
  <si>
    <t>İnternal üretrotomi</t>
  </si>
  <si>
    <t>Hipospadias onarımı, perineal</t>
  </si>
  <si>
    <t>Hipospadias onarımı, penoskrotal</t>
  </si>
  <si>
    <t>Hipospadias onarımı, distal</t>
  </si>
  <si>
    <t>Epispadias onarımı</t>
  </si>
  <si>
    <t>ÜRETRA</t>
  </si>
  <si>
    <t>Vezikoüreteral reflüde subüreterik enjeksiyon, tek taraf</t>
  </si>
  <si>
    <t>Vezikoüreteral reflüde subüreterik enjeksiyon, iki taraf</t>
  </si>
  <si>
    <t>Vezikostomi kapatılması</t>
  </si>
  <si>
    <t>Vezikostomi</t>
  </si>
  <si>
    <t>Vezikovajinal fistül onarımı</t>
  </si>
  <si>
    <t>Vezikoservikal fistül onarımı</t>
  </si>
  <si>
    <t>Vezikorektal  fistül onarımı</t>
  </si>
  <si>
    <t>Vezikoplasti</t>
  </si>
  <si>
    <t>Travmatik mesane rüptüründe onarım</t>
  </si>
  <si>
    <t>Sistoüretroskopi</t>
  </si>
  <si>
    <t>Sistostomi, perkütan</t>
  </si>
  <si>
    <t>Sistostomi, açık</t>
  </si>
  <si>
    <t>619150, 619160, 619390, 619400, 619410, 619430, 619440, 619510, 619520, 619760 ile birlikte faturalandırılmaz.</t>
  </si>
  <si>
    <t xml:space="preserve">Sistoskopi, tanısal </t>
  </si>
  <si>
    <t>619.410, 619.530 ile birlikte faturalandırılmaz.</t>
  </si>
  <si>
    <t>Sistoskopi ve mesaneden "punch" biyopsi</t>
  </si>
  <si>
    <t>Sistolitotomi, endoskopik</t>
  </si>
  <si>
    <t>Sistolitotomi, açık cerrahi</t>
  </si>
  <si>
    <t>Prostatektomi ve kadında histerektomi, bilateral ooferektomi ve vajen cuff'ı çıkarılması dahil. Yapılması durumunda pelvik lenf nodu diseksiyonu işleme dahildir.</t>
  </si>
  <si>
    <t>Sistektomi, total</t>
  </si>
  <si>
    <t>Sistektomi, parsiyel</t>
  </si>
  <si>
    <t>Sistektomi, basit</t>
  </si>
  <si>
    <t>Sakral implant yerleştirilmesi</t>
  </si>
  <si>
    <t>Barsak ameliyatı dahil</t>
  </si>
  <si>
    <t>Mitrofanof veya Monti prosedürü</t>
  </si>
  <si>
    <t>Mesanenin prekanseröz lezyonlarında fulgurasyon</t>
  </si>
  <si>
    <t>Mesane tümöründe lazerle tedavi</t>
  </si>
  <si>
    <t>Mesane tümörü rezeksiyonu, cerrahi</t>
  </si>
  <si>
    <t>619.520, 619.530 ile birlikte faturalandırılmaz.</t>
  </si>
  <si>
    <t>Mesane tümörü (TUR) biyopsisi</t>
  </si>
  <si>
    <t>Mesane tümörü (TUR) (≥ 3 cm)</t>
  </si>
  <si>
    <t>Mesane tümörü (TUR) (&lt; 3 cm)</t>
  </si>
  <si>
    <t>Mesane ponksiyonu, suprapubik</t>
  </si>
  <si>
    <t>Mesane perforasyon onarımı</t>
  </si>
  <si>
    <t>Mesane divertikülü eksizyonu</t>
  </si>
  <si>
    <t>Mesane boynuna inkontinansta madde enjeksiyonu</t>
  </si>
  <si>
    <t>621.420 ile birlikte faturalandırılmaz.</t>
  </si>
  <si>
    <t>Mesane boynu rezeksiyonu</t>
  </si>
  <si>
    <t>Mesane suspansiyonu, laparoskopik</t>
  </si>
  <si>
    <t>Divertikülektomi</t>
  </si>
  <si>
    <t xml:space="preserve">Barsaktan mesane substitüsyonları </t>
  </si>
  <si>
    <t>Ekstrofi vezikalis, üretroplasti</t>
  </si>
  <si>
    <t>Ekstrofi vezikalis, primer onarım</t>
  </si>
  <si>
    <t>Ekstrofi vezikalis, mesane boynu onarımı</t>
  </si>
  <si>
    <t>Barsak ameliyatı işlem puanı dahildir.</t>
  </si>
  <si>
    <t>Augmentasyon sistoplasti</t>
  </si>
  <si>
    <t>Artifisyel sfinkter çıkartılması</t>
  </si>
  <si>
    <t xml:space="preserve">Artifisyel sfinkter takılması </t>
  </si>
  <si>
    <t>MESANE</t>
  </si>
  <si>
    <t>Üriner diversiyon, üreterosigmoidostomi</t>
  </si>
  <si>
    <t>Üriner diversiyon, üreterokutanöz anastomoz</t>
  </si>
  <si>
    <t xml:space="preserve">Üriner diversiyon, kontinan </t>
  </si>
  <si>
    <t>Üriner diversiyon, ileal loop</t>
  </si>
  <si>
    <t>Üreteroüreterostomi</t>
  </si>
  <si>
    <t>Üreterostomi</t>
  </si>
  <si>
    <t xml:space="preserve">Üreterosigmoidostomi </t>
  </si>
  <si>
    <t>Üreterosel, endoskopik tedavi</t>
  </si>
  <si>
    <t>Üreterosel, açık eksizyonel tedavi</t>
  </si>
  <si>
    <t>Üreterosel eksizyonu veya insizyonu</t>
  </si>
  <si>
    <t>Lazer, koterizasyon, rezeksiyon ve üreterorenoskopi işleme dahildir.</t>
  </si>
  <si>
    <t>Üreterorenoskopi, tümör tedavisi</t>
  </si>
  <si>
    <t>618.990, 619.120 ile birlikte faturalandırılmaz.</t>
  </si>
  <si>
    <t>Üreterorenoskopi, tanısal</t>
  </si>
  <si>
    <t>619.130 ile birlikte faturalandırılmaz.</t>
  </si>
  <si>
    <t>Üreterorenoskopi, biyopsi</t>
  </si>
  <si>
    <t>Üreteroplasti, megaüreterde</t>
  </si>
  <si>
    <t>Üreteroplasti</t>
  </si>
  <si>
    <t>619.080 ile birlite faturalandırılmaz.
Aynı faturada birden fazla kodlanmaz.</t>
  </si>
  <si>
    <t>Üreteroneosistostomi, tek taraf</t>
  </si>
  <si>
    <t>619.090 ile birlite faturalandırılmaz.
Aynı faturada birden fazla kodlanmaz.</t>
  </si>
  <si>
    <t>Üreteroneosistostomi, iki taraf</t>
  </si>
  <si>
    <t>619.060 ile birlite faturalandırılmaz.
Aynı faturada birden fazla kodlanmaz.</t>
  </si>
  <si>
    <t>Üreterolizis</t>
  </si>
  <si>
    <t>Üreterolitotomi</t>
  </si>
  <si>
    <t>Üreterokütaneostomi kapatılması</t>
  </si>
  <si>
    <t>Üreterokütaneostomi</t>
  </si>
  <si>
    <t>Üreterokalisiyel anastamoz</t>
  </si>
  <si>
    <t>Üreterektomi</t>
  </si>
  <si>
    <t>618.910 ile faturalandırılmaz.Endoskopi dahil</t>
  </si>
  <si>
    <t>Üretere basket konulması, transüreterolitotomi</t>
  </si>
  <si>
    <t>Barsak cerrahisi dahil</t>
  </si>
  <si>
    <t>Üreteral substitüsyonlar (İleal üreter)</t>
  </si>
  <si>
    <t xml:space="preserve">619.130 ile birlikte faturalandırılmaz.Sistoskopi ayrıca faturalandırılmaz. </t>
  </si>
  <si>
    <t>Üreteral stent çıkarılması</t>
  </si>
  <si>
    <t xml:space="preserve">Double J harici kalıcı üreteral stent yerleştirilmesi </t>
  </si>
  <si>
    <t>Üreteral balon dilatasyonu</t>
  </si>
  <si>
    <t>Endoskopi dahil</t>
  </si>
  <si>
    <t>Üreteral  J Stent yerleştirilmesi</t>
  </si>
  <si>
    <t>Üreter tümöründe üreterektomi ve anastomoz</t>
  </si>
  <si>
    <t>Urakus kist ve fistül eksizyonu</t>
  </si>
  <si>
    <t>Transüreteroüreterostomi</t>
  </si>
  <si>
    <t>Retrograd üreteral kateterizasyon</t>
  </si>
  <si>
    <t xml:space="preserve">618.960, 618.970, 618.980, 619.010, 619.560 ve 621.090 ile birlikte faturalandırılmaz. </t>
  </si>
  <si>
    <t>Endoskopik üreter taşı tedavisi</t>
  </si>
  <si>
    <t>ÜRETER</t>
  </si>
  <si>
    <t xml:space="preserve">Travmatik böbrek rüptüründe onarım </t>
  </si>
  <si>
    <t>Retrograd pyelografi, endoskopi dahil</t>
  </si>
  <si>
    <t>Renal rüptür onarımı</t>
  </si>
  <si>
    <t>Renal kist eksizyonu, laparoskopik</t>
  </si>
  <si>
    <t>Wilm’s tümörü çıkarılması</t>
  </si>
  <si>
    <t>Renal arter plastik operasyonu</t>
  </si>
  <si>
    <t>Piyelostomi</t>
  </si>
  <si>
    <t>618.830 ve 619.070 ile birlikte faturalandırılmaz.</t>
  </si>
  <si>
    <t>Piyeloplasti</t>
  </si>
  <si>
    <t>Piyelolitotomi</t>
  </si>
  <si>
    <t>Perirenal apse drenajı, cerrahi</t>
  </si>
  <si>
    <t>Nefrovezikal stent yerleştirilmesi, subkütan</t>
  </si>
  <si>
    <t>Nefroüreterektomi ve parsiyel sistektomi</t>
  </si>
  <si>
    <t>Nefroüreterektomi</t>
  </si>
  <si>
    <t>Nefrostomi, açık cerrahi</t>
  </si>
  <si>
    <t>Nefrostomi kapatılması</t>
  </si>
  <si>
    <t>Nefropyelolitotomi</t>
  </si>
  <si>
    <t>Nefropeksi</t>
  </si>
  <si>
    <t>Nefrolitotomi, perkütan</t>
  </si>
  <si>
    <t>Nefrolitotomi, anatrofik</t>
  </si>
  <si>
    <t>Nefrolitotomi</t>
  </si>
  <si>
    <t>Nefrokütanöz fistül onarımı</t>
  </si>
  <si>
    <t>Nefrektomi, subkapsüler</t>
  </si>
  <si>
    <t>Nefrektomi, radikal</t>
  </si>
  <si>
    <t>Nefrektomi, parsiyel</t>
  </si>
  <si>
    <t>Nefrektomi, canlı donör</t>
  </si>
  <si>
    <t>Nefrektomi, basit</t>
  </si>
  <si>
    <t>Laparoskopik nefrektomi</t>
  </si>
  <si>
    <t xml:space="preserve">SUT'un 2.4.4.A maddesine bakınız. İşlem puanlarına, tedavi sırasında yapılan tetkik, tahlil ve röntgen için kullanılan ilaç ve her türlü malzeme bedeli dâhil olup, bunlar için ayrıca bir ödeme yapılmayacaktır. </t>
  </si>
  <si>
    <t>ESWL 3. seans</t>
  </si>
  <si>
    <t>ESWL 2. seans</t>
  </si>
  <si>
    <t>ESWL 1. seans</t>
  </si>
  <si>
    <t>Endopyelotomi</t>
  </si>
  <si>
    <t>Böbrek tümörü perkütan rezeksiyonu</t>
  </si>
  <si>
    <t>Böbrek transplantasyonu</t>
  </si>
  <si>
    <t>Böbrek kisti rezeksiyonu</t>
  </si>
  <si>
    <t>Böbrek biyopsisi, açık cerrahi</t>
  </si>
  <si>
    <t>Atnalı böbrek revizyonu, istmektomi</t>
  </si>
  <si>
    <t>BÖBREK</t>
  </si>
  <si>
    <t>6.12.ÜRİNER SİSTEM CERRAHİSİ</t>
  </si>
  <si>
    <t>Nöroblastom eksizyonu</t>
  </si>
  <si>
    <t xml:space="preserve">Sürrenalektomi lomber, ekstra peritoneal, tek taraf </t>
  </si>
  <si>
    <t>Sürrenalektomi transperitoneal, tek taraf, laparoskopik</t>
  </si>
  <si>
    <t>Sürrenalektomi transperitoneal, tek taraf</t>
  </si>
  <si>
    <t>Paratiroidektomi, hiperplazi veya kanser için</t>
  </si>
  <si>
    <t>Paratiroidektomi, adenom için</t>
  </si>
  <si>
    <t>Paratiroid kas implantasyonu, otogreft</t>
  </si>
  <si>
    <t xml:space="preserve">Tiroidektomi (Tamamlayıcı, total) </t>
  </si>
  <si>
    <t xml:space="preserve">Tiroidektomi (Tek taraf total ve karşı taraf subtotal) </t>
  </si>
  <si>
    <t>Tiroidektomi total, iki taraf</t>
  </si>
  <si>
    <t>Tiroidektomi total, tek taraf</t>
  </si>
  <si>
    <t>Tiroidektomi subtotal, iki taraf</t>
  </si>
  <si>
    <t>Tiroidektomi subtotal, tek taraf</t>
  </si>
  <si>
    <t>Tiroid biyopsisi, cerrahi</t>
  </si>
  <si>
    <t>Sternal split veya total sternotomi</t>
  </si>
  <si>
    <t>Substernal tiroidektomi, intratorasik</t>
  </si>
  <si>
    <t>618.420 ile birlikte faturalandırılmaz.</t>
  </si>
  <si>
    <t>Timektomi,  maksimal</t>
  </si>
  <si>
    <t>618.430 ile birlikte faturalandırılmaz.</t>
  </si>
  <si>
    <t>Timektomi,  basit</t>
  </si>
  <si>
    <t>6.11.ENDOKRİN SİSTEM CERRAHİSİ</t>
  </si>
  <si>
    <t>Miringotomi dahil. 618.360 ile birlikte faturalandırılmaz.</t>
  </si>
  <si>
    <t>Ventilasyon tüpü uygulaması, tek taraf</t>
  </si>
  <si>
    <t>618.010, 618.021 ile birlikte faturalandırılmaz.
Mastoidektomi ve kemikçik zincir onarımı dahil</t>
  </si>
  <si>
    <t xml:space="preserve">Timpanoplasti </t>
  </si>
  <si>
    <t>Temporal kemik rezeksiyonu</t>
  </si>
  <si>
    <t>TCA, patch, fat plasti vb</t>
  </si>
  <si>
    <t>Koterizasyon ile kulak perforasyonu onarımı</t>
  </si>
  <si>
    <t>Stapedektomi</t>
  </si>
  <si>
    <t>618.021 ile birlikte faturalandırılmaz.</t>
  </si>
  <si>
    <t>Radikal veya çoklu modifiye radikal mastoidektomi</t>
  </si>
  <si>
    <t>Petröz apeks rezeksiyonu ve radikal mastoidektomi</t>
  </si>
  <si>
    <t>Miringotomi dahil</t>
  </si>
  <si>
    <t xml:space="preserve">İntratimpanik enjeksiyon </t>
  </si>
  <si>
    <t>Miringotomi</t>
  </si>
  <si>
    <t xml:space="preserve">618.021, 618.090, 618.100, 618.190, 618.250, 618.390, 618.391 ve 618.410 ile birlikte faturalandırılmaz. </t>
  </si>
  <si>
    <t>Miringoplasti</t>
  </si>
  <si>
    <t>Mikrotia onarımı için kıkırdak çatı hazırlanması-yerleştirilmesi</t>
  </si>
  <si>
    <t>Mikrotia onarımı için  posterior sulkus oluşturulması</t>
  </si>
  <si>
    <t xml:space="preserve">Mikrotia onarımı  için lobül transpozisyonu </t>
  </si>
  <si>
    <t>Dış kulak yolu kapatılması</t>
  </si>
  <si>
    <t>Meatoplasti, stenozlarda</t>
  </si>
  <si>
    <t>Mastoidektomi kavitesi debritmanı</t>
  </si>
  <si>
    <t>Makrotia düzeltilmesi</t>
  </si>
  <si>
    <t>Labirentektomi, transkanal</t>
  </si>
  <si>
    <t>618.010, 618.380, 618.410 ile birlikte faturalandırılmaz.</t>
  </si>
  <si>
    <t>Labirentektomi, mastoidektomi ile</t>
  </si>
  <si>
    <t xml:space="preserve">618.090, 618.100, 618.190, 618.340 ile birlikte faturalandırılmaz. </t>
  </si>
  <si>
    <t>Labirentektomi (TALK operasyonu)</t>
  </si>
  <si>
    <t xml:space="preserve">Kulak rekonstrüksiyonu, tek aşamalı </t>
  </si>
  <si>
    <t>Kulak kepçesinde yerleşik tümörler için tam kat rezeksiyon ve primer sütür</t>
  </si>
  <si>
    <t>Kulak kepçesi replantasyonu</t>
  </si>
  <si>
    <t>Kriptotia  düzeltilmesi</t>
  </si>
  <si>
    <t>618.021, 618.090, 618.100, 618.200, 618.201, 618.202, 618.250, 618.340, 618.410 ile birlikte faturalandırılmaz. Üçüncü basamak sağlık hizmeti sunucularınca faturalandırılır.</t>
  </si>
  <si>
    <t xml:space="preserve">İşitsel beyin sapı implantı yerleştirilmesi </t>
  </si>
  <si>
    <t>618.021, 618.090, 618.100, 618200, 618202, 618203, 618.250, 618.340, 618.410 ile birlikte faturalandırılmaz. Üçüncü basamak sağlık hizmeti sunucularınca faturalandırılır.</t>
  </si>
  <si>
    <t xml:space="preserve">Orta kulağa implante edilebilir işitme cihazları yerleştirilmesi </t>
  </si>
  <si>
    <t>Koklear implant yerleştirilmesi</t>
  </si>
  <si>
    <t xml:space="preserve">18 yaşını doldurmuş kişiler için üç ruh sağlığı ve hastalıkları uzman hekimince "major ruhsal sorunlara neden olduğunun" belirtildiği sağlık kurulu raporu gerekir. </t>
  </si>
  <si>
    <t>Kepçe kulak  onarımı</t>
  </si>
  <si>
    <t>Kemik iletimi işitme dekompresyonu</t>
  </si>
  <si>
    <t>Yaklaşım için kullanılan tüm girişimler dahil</t>
  </si>
  <si>
    <t>İnfratemporal fossa tip C cerrahisi</t>
  </si>
  <si>
    <t>İnfratemporal fossa tip B cerrahisi</t>
  </si>
  <si>
    <t>İnfratemporal fossa tip A cerrahisi</t>
  </si>
  <si>
    <t>İki loblu kulak memesinin onarımı</t>
  </si>
  <si>
    <t>Glomus tümör eksizyonu, transmeatal yaklaşım ile</t>
  </si>
  <si>
    <t>Mastoidektomi dahil</t>
  </si>
  <si>
    <t>Glomus tümör eksizyonu, transmastoid yaklaşım ile</t>
  </si>
  <si>
    <t>Glomus tümör eksizyonu, genişletilmiş eksternal yaklaşım ile</t>
  </si>
  <si>
    <t>618.010, 618.380 ile birlikte faturalandırılmaz.</t>
  </si>
  <si>
    <t>Fasiyal sinir sütürü</t>
  </si>
  <si>
    <t>Fasiyal sinir dekompresyonu</t>
  </si>
  <si>
    <t xml:space="preserve">618.090, 618.190, 618.250, 618.340 ile birlikte faturalandırılmaz. </t>
  </si>
  <si>
    <t>Endolenfatik sak operasyonu, şant olmaksızın</t>
  </si>
  <si>
    <t xml:space="preserve">618.190, 618.250, 618.340 ile birlikte faturalandırılmaz. </t>
  </si>
  <si>
    <t>Endolenfatik sak operasyonu, şant ile</t>
  </si>
  <si>
    <t>Diğer bir kulak bölgesi cerrahisi ile birlikte faturalandırılmaz.</t>
  </si>
  <si>
    <t>Eksploratis timpanotomi</t>
  </si>
  <si>
    <t>Dış kulak yolu, yabancı cisim çıkarılması, cerrahi</t>
  </si>
  <si>
    <t>Dış kulak yolu, yabancı cisim çıkarılması</t>
  </si>
  <si>
    <t>618.010 ile birlikte faturalandırılmaz.</t>
  </si>
  <si>
    <t>Dış kulak yolu, malign kısımların radikal eksizyonu</t>
  </si>
  <si>
    <t>Dış kulak yolu, ekzositoz eksizyonu</t>
  </si>
  <si>
    <t>Dış kulak yolu biyopsisi</t>
  </si>
  <si>
    <t>Dış kulak yolu atrezisi</t>
  </si>
  <si>
    <t>618.010, 618.410 ile birlikte faturalandırılmaz.</t>
  </si>
  <si>
    <t>Canal Wall Down timpanoplasti</t>
  </si>
  <si>
    <t>Buşon, lavaj ve manüplasyon</t>
  </si>
  <si>
    <t>Basit mastoidektomi</t>
  </si>
  <si>
    <t>Aurikula eksizyonu, total</t>
  </si>
  <si>
    <t>Aurikula eksizyonu, basit</t>
  </si>
  <si>
    <t>Aurikula apse, hematom drenajı</t>
  </si>
  <si>
    <t>Aural polip eksizyonu</t>
  </si>
  <si>
    <t>Ampute kulak kepçesinin kompozit greft olarak sütüre edilmesi</t>
  </si>
  <si>
    <t>6.10.KULAK VE KULAK BÖLGESİNİN CERRAHİSİ</t>
  </si>
  <si>
    <t>Fasiya lata, duramater v.b.</t>
  </si>
  <si>
    <t xml:space="preserve">Stafilom tashihi </t>
  </si>
  <si>
    <t>Sr90 Göz Aplikasyonu</t>
  </si>
  <si>
    <t>Enükleasyon sonrası geç dönem</t>
  </si>
  <si>
    <t>Soket revizyonu</t>
  </si>
  <si>
    <t>Retrobulber ve peribulber enjeksiyon</t>
  </si>
  <si>
    <t>Radyoaktif plak uygulaması</t>
  </si>
  <si>
    <t>Radyoaktif plak çıkarılması</t>
  </si>
  <si>
    <t>Protez yapılması</t>
  </si>
  <si>
    <t>Orbitotomi</t>
  </si>
  <si>
    <t>Orbita dekompresyon operasyonu</t>
  </si>
  <si>
    <t>Optik sinir dekompresyon operasyonu</t>
  </si>
  <si>
    <t>Mobil implantlı enükleasyon</t>
  </si>
  <si>
    <t>Mobil hidroksiapatit implantı</t>
  </si>
  <si>
    <t>İntraorbital yabancı cisimlerin çıkarılması</t>
  </si>
  <si>
    <t>İntraorbital tümör</t>
  </si>
  <si>
    <t>Hidroksiapatit implant için peg takılması</t>
  </si>
  <si>
    <t>Enükleasyon veya evisserasyon</t>
  </si>
  <si>
    <t>Ekzoftalmus için orbital dekompresyon, iki taraf</t>
  </si>
  <si>
    <t>Ekzanterasyon ve ikincil iyileşmeye bırakmak</t>
  </si>
  <si>
    <t>Ekzanterasyon ve temporal kas flebi ile birlikte deri grefti</t>
  </si>
  <si>
    <t>600.300 , 600.330 , 600.360 , 600.370 ile birlikte faturalandırılmazz.</t>
  </si>
  <si>
    <t>Ekzanterasyon ve deri grefti</t>
  </si>
  <si>
    <t>600.300 , 600.330 , 600.370,  600.440, 600.450 ile birlikte faturalandırılmaz.</t>
  </si>
  <si>
    <t>Ekzanterasyon ve alın flebi ile birlikte deri grefti</t>
  </si>
  <si>
    <t>600.300 , 600.330 , 600.360 , 600.370 ile birlikte faturalandırılmaz.</t>
  </si>
  <si>
    <t xml:space="preserve">Deri veya mukoza grefti kullanarak soket  onarımı </t>
  </si>
  <si>
    <t>ORBİTA-OKULER ONKOLOJİ</t>
  </si>
  <si>
    <t>Ekvatoryel kriyoterapi</t>
  </si>
  <si>
    <t>İntravitreal ponksiyon ve/veya enjeksiyon</t>
  </si>
  <si>
    <t>Silikon yağı çıkarılması</t>
  </si>
  <si>
    <t>Makula dejenerasyonu için fotodinamik tedavi</t>
  </si>
  <si>
    <t>Sörklaj dahil</t>
  </si>
  <si>
    <t>Dekolman ameliyatları, sörklaj, lokal</t>
  </si>
  <si>
    <t>Dekolman ameliyatları, kriyo aplikasyonu</t>
  </si>
  <si>
    <t>Sadece üçüncü basamak sağlık hizmeti sunucuları tarafından faturalandırılır</t>
  </si>
  <si>
    <t>Pnömatik retinopeksi</t>
  </si>
  <si>
    <t>Başka bir vitroretinal cerrahi işlem ile birlikte faturalandırılmaz.</t>
  </si>
  <si>
    <t>Prematüre retinopatisinde vitroretinal cerrahi</t>
  </si>
  <si>
    <t>Vitroretinal cerrahi, tüm işlemler</t>
  </si>
  <si>
    <t>Vitrektomi, pars plana</t>
  </si>
  <si>
    <t>Vitrektomi, anterior</t>
  </si>
  <si>
    <t>En fazla beş günde bir adet faturalandırılır.</t>
  </si>
  <si>
    <t>Yeni doğan fundoskopik inceleme</t>
  </si>
  <si>
    <t>Genel anestezi işlem puanı hariç.</t>
  </si>
  <si>
    <t>Prematüre retinopatisinde lazer tedavisi</t>
  </si>
  <si>
    <t>Beş seansın üzerinde sağlık kurulu raporu ile tıbbi gerekçe belirtilmelidir.Her bir göz için.</t>
  </si>
  <si>
    <t>Fotokoagülasyon, her bir seans</t>
  </si>
  <si>
    <t>RETİNA-VİTREUS</t>
  </si>
  <si>
    <t>Viskokanalostomi</t>
  </si>
  <si>
    <t>Trabekülektomi</t>
  </si>
  <si>
    <t>Siklokrioterapi</t>
  </si>
  <si>
    <t>Siklofotokoagülasyon</t>
  </si>
  <si>
    <t>Siklodiyaliz</t>
  </si>
  <si>
    <t>Seton ameliyatı (Tüp, molteno vb.)</t>
  </si>
  <si>
    <t>Lazer gonyoplasti, trabeküloplasti</t>
  </si>
  <si>
    <t>Gonyotomi, trabekülotomi</t>
  </si>
  <si>
    <t>Glokomla kombine katarakt ameliyatları</t>
  </si>
  <si>
    <t>Ankiste bleb revizyonu</t>
  </si>
  <si>
    <t>GLOKOM</t>
  </si>
  <si>
    <t>Vitreus Wick sendromunda YAG lazer uygulaması</t>
  </si>
  <si>
    <t>Travmatik paralitik midriyazis için pupillaplasti</t>
  </si>
  <si>
    <t>Skleral fiksasyon ile sekonder intraoküler lens implantasyonu</t>
  </si>
  <si>
    <t>Sineşiotomi</t>
  </si>
  <si>
    <t>Pupilloplasti</t>
  </si>
  <si>
    <t>Periferik iridektomi</t>
  </si>
  <si>
    <t>Parsplana lensektomi ve intraoküler lens implantasyonu</t>
  </si>
  <si>
    <t>Parsplana lensektomi</t>
  </si>
  <si>
    <t xml:space="preserve">Ön kamaradan silikon alınması </t>
  </si>
  <si>
    <t>Ön kamara veya sulkusa sekonder intraoküler lens implantasyonu</t>
  </si>
  <si>
    <t>617.330, 617.340, 617.380, 617.390, 617420, 617.450, 617.470, 617.510 ile  birlikte faturalandırılmaz.</t>
  </si>
  <si>
    <t>İntraoküler lens (IOL) çıkarılması</t>
  </si>
  <si>
    <t>İntraoküler lens (IOL) repozisyonu işlemi</t>
  </si>
  <si>
    <t>Lens ekstraksiyonu, intrakapsüler</t>
  </si>
  <si>
    <t>Lens ekstraksiyonu, ekstrakapsüler</t>
  </si>
  <si>
    <t>Lens ekstraksiyonu ve intraoküler lens implantasyonu</t>
  </si>
  <si>
    <t>Lazer kapsülotomi-sineşiotomi</t>
  </si>
  <si>
    <t>Üçüncü basamak sağlık hizmeti sunucularınca faturalandırılır.</t>
  </si>
  <si>
    <t>Lazer iridotomi</t>
  </si>
  <si>
    <t>Kapsül içine sekonder intraoküler lens implantasyonu</t>
  </si>
  <si>
    <t>Kapsül germe halkası yerleştirilmesi</t>
  </si>
  <si>
    <t>Aynı faturada aynı göz için bir defadan fazla kodlanmaz.</t>
  </si>
  <si>
    <t xml:space="preserve">İridodiyaliz düzeltilmesi, 6 saat kadranından çok </t>
  </si>
  <si>
    <t>İridodiyaliz düzeltilmesi, 4-6 saat kadranı kadar</t>
  </si>
  <si>
    <t>İridodiyaliz düzeltilmesi, 3 saat kadranı kadar</t>
  </si>
  <si>
    <t xml:space="preserve"> 617.340 ve 617.341 ile birlikte faturalandırılmaz.</t>
  </si>
  <si>
    <t>Femtosaniye lazer ile katarakt cerrahisi</t>
  </si>
  <si>
    <t xml:space="preserve"> 617.340 ve 617.342 ile birlikte faturalandırılmaz.</t>
  </si>
  <si>
    <t>Kataraktta fakoemilsifikasyon ve intraoküler lens  implantasyonu (Multifokal, astigmatik veya torik, multifokal ve torik)</t>
  </si>
  <si>
    <t xml:space="preserve"> 617.341 ve 617.342 ile birlikte faturalandırılmaz.</t>
  </si>
  <si>
    <t>Fakoemülsüfikasyon ve intraoküler lens implantasyonu</t>
  </si>
  <si>
    <t>Aynı göz için 617.300, 617.310, 617.320 ile birlikte faturalandırılmaz.</t>
  </si>
  <si>
    <t>Dissizyon-lens aspirasyonu ve ön vitrektomi ile birlikte intraoküler lens implantasyonu</t>
  </si>
  <si>
    <t>Aynı göz için 617.300, 617.310, 617.330 ile birlikte faturalandırılmaz.</t>
  </si>
  <si>
    <t>Dissizyon-lens aspirasyonu ile birlikte ön vitrektomi</t>
  </si>
  <si>
    <t>Aynı göz için 617.300, 617.320, 617.330 ile birlikte faturalandırılmaz.</t>
  </si>
  <si>
    <t>Dissizyon-lens aspirasyonu</t>
  </si>
  <si>
    <t>Aynı göz için 617.310, 617.320, 617.330 ile birlikte faturalandırılmaz.</t>
  </si>
  <si>
    <t>Dissizyon veya kapsülektomi</t>
  </si>
  <si>
    <t>Açı revizyonu</t>
  </si>
  <si>
    <t>İRİS VE LENS İLE İLGİLİ İŞLEMLER</t>
  </si>
  <si>
    <t>Astigmatik keratotomi</t>
  </si>
  <si>
    <t>Radyal keratotomi</t>
  </si>
  <si>
    <t>LASIK, LASEK</t>
  </si>
  <si>
    <t>Fotoretraktif keratoplasti (PRK), eximer lazer ile</t>
  </si>
  <si>
    <t>Yüksek miyopide negatif lens implantasyonu</t>
  </si>
  <si>
    <t>Şeffaf lens ekstraksiyonu</t>
  </si>
  <si>
    <t xml:space="preserve">Bilateral -5D ve üzeri miyop olup, iki göz arasında en az 3D anizometropi olan olgularda,  bilateral +3D ve üzeri hipermetrop olup iki göz arasında en az 3D anizometropi  olan olgularda, bir gözü emetrop olup diğer gözünde 3D ve üzeri refraktif bozukluk olan olgularda, iki göz arasında 4D ve üzeri sferik fark olan olgularda sağlık  kurulu raporu ile faturalandırılır. </t>
  </si>
  <si>
    <t>REFRAKTİF CERRAHİ</t>
  </si>
  <si>
    <t>Günde bir defadan fazla faturalandırılmaz</t>
  </si>
  <si>
    <t>Subkonjonktival ve subtenon enjeksiyon</t>
  </si>
  <si>
    <t>Otogreftli Pterjium ameliyatı</t>
  </si>
  <si>
    <t>Pterjium ameliyatı</t>
  </si>
  <si>
    <t>Ön kamara lavajı</t>
  </si>
  <si>
    <t>Ön kamara ile birlikte vitreus ponksiyon veya enjeksiyonu, tanısal</t>
  </si>
  <si>
    <t>Ön kamara ponksiyonu ve/veya enjeksiyonu, tanısal</t>
  </si>
  <si>
    <t>Limbal kök hücre transplantasyonu</t>
  </si>
  <si>
    <t>Korneal-Skleral sütür alınması</t>
  </si>
  <si>
    <t>Korneal debritman</t>
  </si>
  <si>
    <t>Korneadan yabancı cisim çıkarılması</t>
  </si>
  <si>
    <t>Kornea kesisi sütüre edilmesi</t>
  </si>
  <si>
    <t>Kornea hazırlanması, transplantasyon için</t>
  </si>
  <si>
    <t>Konkresyon küretajı</t>
  </si>
  <si>
    <t>Konjonktivadan yabancı cisim çıkarılması</t>
  </si>
  <si>
    <t>Konjonktiva kesisi sütürasyonu</t>
  </si>
  <si>
    <t>Konjonktivadan kist ve tümör çıkarılması</t>
  </si>
  <si>
    <t>Konjonktiva plastiği, greft ile</t>
  </si>
  <si>
    <t>Konjonktiva örtmesi</t>
  </si>
  <si>
    <t>Topografi ve pakimetre ile tanı konulmuş keratokonus veya postlasik ektazide Sağlık Bakanlığına bağlı üçüncü basamak sağlık hizmeti sunucularınca faturalandırılır.</t>
  </si>
  <si>
    <t>İntrakorneal halka uygulaması</t>
  </si>
  <si>
    <t>Korneal Cross-Linking uygulaması</t>
  </si>
  <si>
    <t>Keratoprotez uygulaması</t>
  </si>
  <si>
    <t>Keratoplasti</t>
  </si>
  <si>
    <t>İntraoküler yabancı cisimlerin çıkarılması</t>
  </si>
  <si>
    <t>Fototerapötik keratektomi (PTK)</t>
  </si>
  <si>
    <t>Delici göz yaralanmaları tamiri</t>
  </si>
  <si>
    <t>Amnion zarı ile yüzey rekonstrüksiyonu</t>
  </si>
  <si>
    <t>KONJONKTİVA-KORNEA-KONTAKT LENS-ÖNSEGMENT</t>
  </si>
  <si>
    <t>Nistagmus cerrahisi, her iki gözde tüm horizontal kaslara geriletme</t>
  </si>
  <si>
    <t>Faden ameliyatı</t>
  </si>
  <si>
    <t>Ayarlanabilir sütür, şaşılık</t>
  </si>
  <si>
    <t>Adele transpozisyonu</t>
  </si>
  <si>
    <t>EMG eşliğinde her bir kas için</t>
  </si>
  <si>
    <t>Botulinium toksini enjeksiyonu</t>
  </si>
  <si>
    <t>Tenotomi, myotomi, şaşılıkta</t>
  </si>
  <si>
    <t>Her iki gözde birer rektusa geriletme ve/veya rezeksiyon</t>
  </si>
  <si>
    <t xml:space="preserve">Rektuslara geriletme ve rezeksiyon, aynı göz </t>
  </si>
  <si>
    <t>Rektuslara geriletme veya rezeksiyon, her biri</t>
  </si>
  <si>
    <t>ŞAŞILIK VE PEDİYATRİK OFTALMOLOJİ</t>
  </si>
  <si>
    <t>Tüp implantlı konjonktival rinostomi</t>
  </si>
  <si>
    <t>Punktumda keseye kadar olan probink ve dilatasyonu kapsar</t>
  </si>
  <si>
    <t>Punktum açılması, dilatasyonu, lavajı</t>
  </si>
  <si>
    <t>Çocuk yaş grubunda anestezi ile yapılan sondalama</t>
  </si>
  <si>
    <t xml:space="preserve">Nazolakrimal kanal oklüzyonuna girişim-probing </t>
  </si>
  <si>
    <t xml:space="preserve">Üçüncü basamak sağlık hizmeti sunucuları veya Sağlık Bakanlığı’na bağlı sağlık hizmeti sunucularınca yapılması halinde ödenir. </t>
  </si>
  <si>
    <t xml:space="preserve">   Nazolakrimal balon uygulamaları</t>
  </si>
  <si>
    <t>Nazal mukoza ve cilt infiltrasyon anestezisi</t>
  </si>
  <si>
    <t>Lakrimal tıkaç yerleştirilmesi</t>
  </si>
  <si>
    <t>Kese flegmonu drenajı</t>
  </si>
  <si>
    <t>Kese ablasyonu</t>
  </si>
  <si>
    <t>Kanalikül kesisi reperasyonu</t>
  </si>
  <si>
    <t>Göz yaşı yolları entübasyonu ve alt konka kırılması</t>
  </si>
  <si>
    <t>Göz yaşı yolları entübasyonu</t>
  </si>
  <si>
    <t>Dakriosistorinostomi (DSR), endonazal</t>
  </si>
  <si>
    <t>Dakriosistorinostomi (DSR), eksternal</t>
  </si>
  <si>
    <t>Alt konka kırılması</t>
  </si>
  <si>
    <t>GÖZYAŞI DRENAJ YOLLARİ İLE İLGİLİ İŞLEMLER</t>
  </si>
  <si>
    <t xml:space="preserve">Telekantüs onarımı </t>
  </si>
  <si>
    <t>Tarsorafi</t>
  </si>
  <si>
    <t>Saçlı derinin kompozit greft olarak kullanıldığı  kaş rekonstrüksiyonu</t>
  </si>
  <si>
    <t>Saçlı deriden ada flep yardımı ile kaş rekonstrüksiyonu</t>
  </si>
  <si>
    <t>Rejional oküler anestezi</t>
  </si>
  <si>
    <t>Levator prosedürleri, pitozis</t>
  </si>
  <si>
    <t>Kemodenervasyon</t>
  </si>
  <si>
    <t>Kapakta kist ve şalazyon ameliyatı</t>
  </si>
  <si>
    <t>Kapaklara kriyo aplikasyonu</t>
  </si>
  <si>
    <t>Kapak veya konjonktiva biyopsisi</t>
  </si>
  <si>
    <t>Kapak tümörü ameliyatı</t>
  </si>
  <si>
    <t>Kapak rekonstrüksiyonu, greft veya flep ile</t>
  </si>
  <si>
    <t>Kapak kesisi sütüre edilmesi, kirpikli kenar, kaş veya tars onarımı</t>
  </si>
  <si>
    <t>Kapak kesisi sütürasyonu, 1 cm'ye kadar</t>
  </si>
  <si>
    <t xml:space="preserve">Kapak kesisi sütürasyonu, 1 cm'den fazla </t>
  </si>
  <si>
    <t>Kantoplasti</t>
  </si>
  <si>
    <t>Fasiyal paralizi tedavisinde</t>
  </si>
  <si>
    <t xml:space="preserve">Göz kapağına altın implantasyonu </t>
  </si>
  <si>
    <t xml:space="preserve">Göz kapağı tam kat defektlerinin  rekonstrüksiyonu </t>
  </si>
  <si>
    <t>Göz kapağı deri defektlerinin rekonstrüksiyonu</t>
  </si>
  <si>
    <t>Görüş alanına engel yaratan psödopitoz tedavisi</t>
  </si>
  <si>
    <t>Frontale asma teknikleri, pitozis</t>
  </si>
  <si>
    <t xml:space="preserve">Epikantus  onarımı </t>
  </si>
  <si>
    <t>Entropiyum için cerrahi girişim</t>
  </si>
  <si>
    <t>Ektropiyum için cerrahi girişim</t>
  </si>
  <si>
    <t>Her bir kapak kenarı için</t>
  </si>
  <si>
    <t>Distikiyaziste uygulanan elektroliz ameliyatı</t>
  </si>
  <si>
    <t>Dermoid  kist  eksizyonu</t>
  </si>
  <si>
    <t xml:space="preserve">Blefaroplasti, her bir göz kapağı için </t>
  </si>
  <si>
    <t>Ayarlanabilir sütür, pitozis</t>
  </si>
  <si>
    <t>PERİOKÜLER BÖLGENİN CERRAHİ GİRİŞİMLERİ</t>
  </si>
  <si>
    <t>İşlem puanları tek göz içindir</t>
  </si>
  <si>
    <t xml:space="preserve">6.9.GÖZ VE ADNEKSLERİ </t>
  </si>
  <si>
    <t>Dijital sempatektomi</t>
  </si>
  <si>
    <t>P616441 işlemine ilaveten faturalandırılır.</t>
  </si>
  <si>
    <t>Motor veya mikst sinir  onarımı, greft ile, ilave her bir sinir</t>
  </si>
  <si>
    <t>P616440 işlemine ilaveten faturalandırılır.</t>
  </si>
  <si>
    <t>Dijital  veya diğer saf duyu sinir onarımı, greft ile, ilave her bir sinir</t>
  </si>
  <si>
    <t xml:space="preserve">Motor veya mikst sinir  onarımı,greft ile,tek bir sinir  </t>
  </si>
  <si>
    <t xml:space="preserve">Dijital veya diğer saf duyu sinir  onarımı, greft ile,tek bir sinir </t>
  </si>
  <si>
    <t>Motor veya mikst sinir onarımı,tek bir sinir</t>
  </si>
  <si>
    <t xml:space="preserve">Dijital  veya diğer saf duyu sinir onarımı,tek bir sinir    </t>
  </si>
  <si>
    <t>MİKRO CERRAHİ</t>
  </si>
  <si>
    <t>Kraniyal sinirlerin mikrovasküler dekompresyon</t>
  </si>
  <si>
    <t>Tarsal tünel sendromu dekompresyon ameliyatı</t>
  </si>
  <si>
    <t>Meralgia parestetika dekompresyon ameliyatı</t>
  </si>
  <si>
    <t xml:space="preserve">Nervus radialis posterior interosseous kompresyon sendromu, dekompresyon cerrahisi </t>
  </si>
  <si>
    <t>Supraskapüler sinir kompresyon sendromu ve dekompresyon cerrahisi</t>
  </si>
  <si>
    <t>Nervus ulnaris transpozisyonu</t>
  </si>
  <si>
    <t>Nervus medianusun dekompresyonu</t>
  </si>
  <si>
    <t>Travmatik, nöroma eksizyonu, nörolizis ve basit nörorafi dahil</t>
  </si>
  <si>
    <t>Her türlü periferik sinir eksplorasyonu, tek bir sinir</t>
  </si>
  <si>
    <t xml:space="preserve">Lomber pleksus eksplorasyonları </t>
  </si>
  <si>
    <t>P616330, P616430, P616440, P616450, P616431, P616441, P616451 ile birlikte fatura edilemez. Fotoğraf ile belgelenmelidir</t>
  </si>
  <si>
    <t>Brakiyal pleksus Erb Palsi rekonstrüksiyonu(Greft veya sinir transferleri ile 4 sinir ve üzeri)</t>
  </si>
  <si>
    <t>Brakiyal pleksus Erb Palsi rekonstrüksiyonu(Greft veya sinir transferleri ile 3 sinire kadar)</t>
  </si>
  <si>
    <t xml:space="preserve">Brakiyal pleksus eksplorasyonları </t>
  </si>
  <si>
    <t>Sinir için torasik çıkım sendromu ameliyatları</t>
  </si>
  <si>
    <t>Sinir grefti alınması</t>
  </si>
  <si>
    <t>PERİFERİK SİNİR CERRAHİSİ</t>
  </si>
  <si>
    <t>Torakal sempatektomi, iki taraf</t>
  </si>
  <si>
    <t>Torakal sempatektomi, tek taraf</t>
  </si>
  <si>
    <t xml:space="preserve">Periferik arter sklerizasyonu </t>
  </si>
  <si>
    <t>Sempatektomi servikal, iki taraf</t>
  </si>
  <si>
    <t>Sempatektomi servikal, tek taraf</t>
  </si>
  <si>
    <t>Sempatektomi lomber, iki taraf</t>
  </si>
  <si>
    <t>Sempatektomi lomber, tek taraf</t>
  </si>
  <si>
    <t>Sempatektomi aksiller, tek taraf</t>
  </si>
  <si>
    <t>Nöroliz</t>
  </si>
  <si>
    <t>ÜST EKSTREMİTE</t>
  </si>
  <si>
    <t>Yumuşak doku suspansiyonu</t>
  </si>
  <si>
    <t xml:space="preserve">Mikronörovasküler teknik ile kas transferi  </t>
  </si>
  <si>
    <t>Hipoglossal sinir transpozisyonu</t>
  </si>
  <si>
    <t>Fasiyal sinirin greftle onarımı</t>
  </si>
  <si>
    <t>Fasiyal sinir onarımı</t>
  </si>
  <si>
    <t xml:space="preserve">Kas transpozisyonu veya greft ile düzeltme </t>
  </si>
  <si>
    <t xml:space="preserve">Fasiya veya tendon grefti  ile askı ameliyatları </t>
  </si>
  <si>
    <t>Yalnızca deriye müdahale ile statik onarımlar</t>
  </si>
  <si>
    <t>FASİYAL PARALİZİNİN  TEDAVİSİNE YÖNELİK İŞLEMLER</t>
  </si>
  <si>
    <t>Transoral odontoidektomi</t>
  </si>
  <si>
    <t>Enblok spondilektomi</t>
  </si>
  <si>
    <t xml:space="preserve">Total omurga rezeksiyonu </t>
  </si>
  <si>
    <t xml:space="preserve">Torakal laminoplasti, tek omurga </t>
  </si>
  <si>
    <t>615.970 ile birlikte faturalandırılmaz.</t>
  </si>
  <si>
    <t xml:space="preserve">Torakal laminektomi, tek omurga   </t>
  </si>
  <si>
    <t xml:space="preserve">Torakal hemilaminektomi - laminotomi, tek omurga </t>
  </si>
  <si>
    <t xml:space="preserve">Servikal veya torakal parsiyel korpektomi, tek omurga  </t>
  </si>
  <si>
    <t xml:space="preserve">Servikal laminoplasti, tek omurga </t>
  </si>
  <si>
    <t xml:space="preserve">Servikal laminektomi, tek omurga  </t>
  </si>
  <si>
    <t xml:space="preserve">Servikal, torakal veya lomber korpektomi, tek omurga </t>
  </si>
  <si>
    <t xml:space="preserve">Servikal hemilaminektomi - laminotomi, tek omurga </t>
  </si>
  <si>
    <t xml:space="preserve">Lomber parsiyel korpektomi, tek omurga  </t>
  </si>
  <si>
    <t>Lomber laminoplasti, tek omurga</t>
  </si>
  <si>
    <t>615.900, 615.910 ile birlikte faturalandırılmaz.</t>
  </si>
  <si>
    <t>Lomber laminektomi, tek omurga</t>
  </si>
  <si>
    <t>Lomber hemilaminektomi - laminotomi, parsiyel /total, tek omurga</t>
  </si>
  <si>
    <t xml:space="preserve">Kraniyovertebral junction anomalisi ameliyatları veya dekompresyon </t>
  </si>
  <si>
    <t xml:space="preserve">EKSİZYON VE DEKOMPRESYON    </t>
  </si>
  <si>
    <t>Transsakral girişimle kamera eşliğinde lomber epidural adezyolizis</t>
  </si>
  <si>
    <t>Minimal invaziv foraminoplasti tek taraflı/çift taraflı</t>
  </si>
  <si>
    <t>Torakal transtorasik disk eksizyonu</t>
  </si>
  <si>
    <t>Torakal kostatransversektomi ile disk eksizyonu</t>
  </si>
  <si>
    <t xml:space="preserve">Torakal disk eksizyonu, nüks                                                               </t>
  </si>
  <si>
    <t>Minimal invaziv teknik ile</t>
  </si>
  <si>
    <t>İnterbody füzyon ameliyatı ( ekstrem lateral, direkt lateral)</t>
  </si>
  <si>
    <t xml:space="preserve">616.100, 616.110 ile birlikte faturalandırılmaz.Klasik, laminotomi veya laminektomi ile </t>
  </si>
  <si>
    <t xml:space="preserve">Torakal disk eksizyonu </t>
  </si>
  <si>
    <t>Anteriyor yaklaşım ile servikal diskektomi, nüks</t>
  </si>
  <si>
    <t>Tek mesafe disk</t>
  </si>
  <si>
    <t>Servikal laminektomi ve disk boşaltılması</t>
  </si>
  <si>
    <t>Servikal ve diğer omurlar</t>
  </si>
  <si>
    <t xml:space="preserve">Anteriyor yaklaşım ve mikrocerrahi ile servikal diskektomi ve intervertebral greft-kafes-disk protezi uygulaması, tek mesafe  </t>
  </si>
  <si>
    <t>Posterior yaklaşım ile servikal diskektomi, nüks</t>
  </si>
  <si>
    <t>Anteriyor yaklaşım ve mikrocerrahi ile servikal diskektomi ,tek mesafe</t>
  </si>
  <si>
    <t>Klasik, laminotomi ile birlikte</t>
  </si>
  <si>
    <t xml:space="preserve">Lomber mikrocerrahi ile  iki taraflı diskektomi, tek seviye  </t>
  </si>
  <si>
    <t xml:space="preserve">Lomber mikrocerrahi ile diskektomi, tek seviye </t>
  </si>
  <si>
    <t>615.900, 616.020 ile birlikte faturalandırılmaz.</t>
  </si>
  <si>
    <t>Lomber laminektomi ve tek taraf diskektomi</t>
  </si>
  <si>
    <t>615.910, 616.020 ile birlikte faturalandırılmaz.</t>
  </si>
  <si>
    <t>Lomber laminektomi ve  iki taraflı diskektomi</t>
  </si>
  <si>
    <t>Transsakral girişimle kamera eşliğinde lomber epidural diskoplasti</t>
  </si>
  <si>
    <t>Klasik, laminotomi ile birlikte. 615.880 ile birlikte faturalandırılmaz.</t>
  </si>
  <si>
    <t>Lomber diskektomi, tek seviye, iki taraf</t>
  </si>
  <si>
    <t xml:space="preserve">Lomber diskektomi, nüks </t>
  </si>
  <si>
    <t xml:space="preserve">Lomber diskektomi, tek seviye </t>
  </si>
  <si>
    <t>DİSK CERRAHİSİ</t>
  </si>
  <si>
    <t>616.110 ile birlikte faturalandırılmaz.Korpektomi veya laminaplasti ile yapılmışsa ilave edilir, laminektomi dahil</t>
  </si>
  <si>
    <t>Torakal spinal kord AVM eksizyonu</t>
  </si>
  <si>
    <t xml:space="preserve">Torakal intramedüller tümör eksizyonu </t>
  </si>
  <si>
    <t>Torakal intradural ekstramedüller tümör eksizyonu</t>
  </si>
  <si>
    <t xml:space="preserve">Servikal anterior oblik korpektomi tek omurga </t>
  </si>
  <si>
    <t>616.020, 616.070, 616.110 ile birlikte faturalandırılmaz. Laminaplasti ile yapılmışsa ilave edilir, laminektomi dahil</t>
  </si>
  <si>
    <t>Spinal syringomyeli drenajı eksizyonu</t>
  </si>
  <si>
    <t>616.070 ile birlikte faturalandırılmaz.Korpektomi veya laminaplasti ile yapılmışsa ilave edilir, laminektomi dahil</t>
  </si>
  <si>
    <t>Servikal spinal kord AVM eksizyonu</t>
  </si>
  <si>
    <t>Servikal intramedüller tümör eksizyonu</t>
  </si>
  <si>
    <t>Servikal intradural ekstramedüller tümör eksizyonu</t>
  </si>
  <si>
    <t>616.020 ile birlikte faturalandırılmaz.Korpektomi veya laminaplasti ile yapılmışsa ilave edilir, laminektomi dahil</t>
  </si>
  <si>
    <t>Lomber spinal kord AVM eksizyonu</t>
  </si>
  <si>
    <t>Lomber intradural tümör eksizyonu</t>
  </si>
  <si>
    <t xml:space="preserve">İntradural, intramedüller vertebra apsesi drenajı </t>
  </si>
  <si>
    <t>Diskografi tek seviye</t>
  </si>
  <si>
    <t>İNTRADURAL İNTRAMEDÜLLER SPİNAL CERRAHİ</t>
  </si>
  <si>
    <t>Sakrokoksigeal teratom eksizyonu</t>
  </si>
  <si>
    <t>Diestematomyeli, lipomyelomeningosel, dermal sinüs, kısa filum terminale</t>
  </si>
  <si>
    <t>Spinal disrafizm, kapalı ameliyatları</t>
  </si>
  <si>
    <t>Spinal meningomyelosel eksizyonu</t>
  </si>
  <si>
    <t>Spinal meningosel eksizyonu</t>
  </si>
  <si>
    <t>KONJENİTAL SPİNAL CERRAHİ</t>
  </si>
  <si>
    <t>Vagal stimülatör takılması</t>
  </si>
  <si>
    <t>Serebral lobektomi total, mediyal veya lateral</t>
  </si>
  <si>
    <t>Subpial insizyon</t>
  </si>
  <si>
    <t>Selektif amigdalohipokampektomi</t>
  </si>
  <si>
    <t>Korpus kallozotomi</t>
  </si>
  <si>
    <t>Hemisferektomi</t>
  </si>
  <si>
    <t>Hemidekortikasyon</t>
  </si>
  <si>
    <t>Ekstratemporal rezeksiyonlar</t>
  </si>
  <si>
    <t>EPİLEPSİ AMELİYATLARI</t>
  </si>
  <si>
    <t xml:space="preserve">Transsfenoidal hipofizektomi </t>
  </si>
  <si>
    <t>Serebral by-pass ameliyatları</t>
  </si>
  <si>
    <t xml:space="preserve">Uyanık kraniyotomi ile tümör eksizyonu </t>
  </si>
  <si>
    <t xml:space="preserve">Subdural /epidural abse ameliyatları </t>
  </si>
  <si>
    <t xml:space="preserve">Mikrocerrahi kist fenestrasyonu </t>
  </si>
  <si>
    <t xml:space="preserve">Kavernom ameliyatları </t>
  </si>
  <si>
    <t xml:space="preserve">Kavernöz sinus tümör cerrahisi </t>
  </si>
  <si>
    <t xml:space="preserve">Petroklival bölge tümör cerrahisi </t>
  </si>
  <si>
    <t>Sellar ve parasellar tümörleri cerrahisi</t>
  </si>
  <si>
    <t>Posteriyor fossa tümörleri cerrahisi</t>
  </si>
  <si>
    <t>Pineal kitle ameliyatları</t>
  </si>
  <si>
    <t>Parasagital (İnterhemisferik), tentoriyel açıklık vb.yerleşimli tümörlerin cerrahisi</t>
  </si>
  <si>
    <t>Lateral ventrikül içi tümörleri cerrahisi</t>
  </si>
  <si>
    <t>Köşe tümörleri cerrahisi</t>
  </si>
  <si>
    <t>Konveksite tümörleri cerrahisi</t>
  </si>
  <si>
    <t>Servikal ve kraniyal yaklaşım ile</t>
  </si>
  <si>
    <t>Karotikokavernöz fistül veya anevrizması</t>
  </si>
  <si>
    <t>Karotid endarterektomi</t>
  </si>
  <si>
    <t xml:space="preserve">Kaide tümörleri </t>
  </si>
  <si>
    <t>İntraserebral hematom boşaltılması, kraniyotomi ile</t>
  </si>
  <si>
    <t>İntraserebral hematom boşaltılması, Burr Hole ile</t>
  </si>
  <si>
    <t>İntraorbital tümör eksizyonu, kraniyotomi ile</t>
  </si>
  <si>
    <t>Glial tümör eksizyonu, lobektomi ilavesiyle</t>
  </si>
  <si>
    <t>Glial tümör eksizyonu, mikroşirürjikal teknikle</t>
  </si>
  <si>
    <t>Glial tümör eksizyonu</t>
  </si>
  <si>
    <t>Beyin intraparankimal kist hidatik çıkarılması</t>
  </si>
  <si>
    <t>Beyin apsesi cerrahisi, kraniyotomi ile</t>
  </si>
  <si>
    <t>Beyin apsesi, Burr Hole ile aspirasyon</t>
  </si>
  <si>
    <t xml:space="preserve">Arteriyovenöz malformasyon ameliyatları </t>
  </si>
  <si>
    <t xml:space="preserve">Anevrizma ameliyatları, tek  </t>
  </si>
  <si>
    <t xml:space="preserve">Anevrizma ameliyatları, ayrı keside çoklu  </t>
  </si>
  <si>
    <t xml:space="preserve">Anevrizma ameliyatları, aynı keside çoklu  </t>
  </si>
  <si>
    <t>3. ventrikül içi tümörleri</t>
  </si>
  <si>
    <t>KİTLE VE VASKÜLER AMELİYATLAR</t>
  </si>
  <si>
    <t>Duraplasti, fasiya lata grefti ile</t>
  </si>
  <si>
    <t xml:space="preserve">Duraplasti, diğer greftler (Sentetik vb) ile  </t>
  </si>
  <si>
    <t>Duraplasti, galeal greft ile</t>
  </si>
  <si>
    <t>Depresyon fraktürü, komplike</t>
  </si>
  <si>
    <t>Depresyon fraktürü, basit</t>
  </si>
  <si>
    <t>615.290 ile birlikte faturalandırılmaz.</t>
  </si>
  <si>
    <t>Subdural hematomun Burr Hole ile drenajı, iki taraf</t>
  </si>
  <si>
    <t>615.300 ile birlikte faturalandırılmaz.
Aynı faturada bir defadan fazla kodlanmaz.</t>
  </si>
  <si>
    <t>Subdural hematomun Burr Hole ile drenajı, tek taraf</t>
  </si>
  <si>
    <t>615.270 ile birlikte faturalandırılmaz.</t>
  </si>
  <si>
    <t>Subdural hematomun kraniyotomi ile drenajı, iki taraf</t>
  </si>
  <si>
    <t>615.280 ile birlikte faturalandırılmaz.
Aynı faturada bir defadan fazla kodlanmaz.</t>
  </si>
  <si>
    <t>Subdural hematomun kraniyotomi ile drenajı, tek taraf</t>
  </si>
  <si>
    <t>Epidural hematom drenajı, kraniyotomi ile</t>
  </si>
  <si>
    <t>Epidural hematom drenajı, kraniyektomi ile</t>
  </si>
  <si>
    <t>Burr Hole eksplorasyonu, her bir ilave için</t>
  </si>
  <si>
    <t>Burr Hole eksplorasyonu, tek</t>
  </si>
  <si>
    <t>KAFA TRAVMA AMELİYATLARI</t>
  </si>
  <si>
    <t>Endoskopik akuaduktoplasti</t>
  </si>
  <si>
    <t>Endoskopik tümör biyopsisi</t>
  </si>
  <si>
    <t xml:space="preserve">Syringomyeli şantları </t>
  </si>
  <si>
    <t xml:space="preserve">Eksternal ventriküler veya lomber drenaj seti uygulanması </t>
  </si>
  <si>
    <t xml:space="preserve">Kisto-peritoneal şant takılması </t>
  </si>
  <si>
    <t>Chiari malformasyonu dekompresyon+duraplasti</t>
  </si>
  <si>
    <t xml:space="preserve">Dekompresif Kraniektomi </t>
  </si>
  <si>
    <t>Kafa kaidesinde dura onarımı, kraniyotomi ile</t>
  </si>
  <si>
    <t>BOS fistülü ameliyatları, transsfenoidal yolla</t>
  </si>
  <si>
    <t>BOS fistülünün kraniyotomi ile ameliyatları, transkraniyal yolla</t>
  </si>
  <si>
    <t xml:space="preserve">Hidrosefali şant ameliyatları </t>
  </si>
  <si>
    <t>KRANİYAL CERRAHİLER</t>
  </si>
  <si>
    <t>Vestibüler nörotomi</t>
  </si>
  <si>
    <t>Trigeminal nörektomi</t>
  </si>
  <si>
    <t>Stereotaktik singulotomi-kapsulotomi</t>
  </si>
  <si>
    <t>615.110 ile birlikte faturalandırılmaz.
Aynı faturada bir defadan fazla kodlanmaz.</t>
  </si>
  <si>
    <t>Stereotaktik pallidotomi, tek taraf</t>
  </si>
  <si>
    <t>615.120 ile birlikte faturalandırılmaz.
Aynı faturada bir defadan fazla kodlanmaz.</t>
  </si>
  <si>
    <t>Stereotaktik pallidotomi, iki taraf</t>
  </si>
  <si>
    <t>615.050 ile birlikte faturalandırılmaz.</t>
  </si>
  <si>
    <t>Stereotaktik kraniyotomi</t>
  </si>
  <si>
    <t>Stereotaktik kateterizasyon</t>
  </si>
  <si>
    <t>615.070 ile birlikte faturalandırılmaz.
Aynı faturada bir defadan fazla kodlanmaz.</t>
  </si>
  <si>
    <t>Stereotaktik talamotomi, tek taraf</t>
  </si>
  <si>
    <t>615.080 ile birlikte faturalandırılmaz.
Aynı faturada bir defadan fazla kodlanmaz.</t>
  </si>
  <si>
    <t>Stereotaktik talamotomi, iki taraf</t>
  </si>
  <si>
    <t>Radyoaktif seed ücreti hariç</t>
  </si>
  <si>
    <t xml:space="preserve">Stereotaktik brakiterapi </t>
  </si>
  <si>
    <t>615.100 ile birlikte faturalandırılmaz.</t>
  </si>
  <si>
    <t>Stereotaktik biyopsi</t>
  </si>
  <si>
    <t>Selektif dorsal rizotomi</t>
  </si>
  <si>
    <t>BT hariç</t>
  </si>
  <si>
    <t xml:space="preserve">Perkütan traktotomi </t>
  </si>
  <si>
    <t>Perkütan sempatik blokaj</t>
  </si>
  <si>
    <t xml:space="preserve">Perkütan kordotomi </t>
  </si>
  <si>
    <t>Perkütan foramen ovale gasser gangliyonu RF termokoagülasyonu</t>
  </si>
  <si>
    <t>Nöronavigasyonla kitle rezeksiyonu</t>
  </si>
  <si>
    <t>Mikrovasküler dekompresyon</t>
  </si>
  <si>
    <t>Mikroelektrot kayıtla nörostimülatör implantasyonu</t>
  </si>
  <si>
    <t>Mikroelektrot kayıt eşliğinde talamotomi, tek taraf</t>
  </si>
  <si>
    <t>Mikroelektrot kayıt eşliğinde talamotomi, iki taraf</t>
  </si>
  <si>
    <t>Mikroelektrot kayıt eşliğinde pallidotomi, tek taraf</t>
  </si>
  <si>
    <t>Mikroelektrot kayıt eşliğinde pallidotomi, iki taraf</t>
  </si>
  <si>
    <t>Ameliyat ve elektrot ücretine ek olarak faturalandırılır.</t>
  </si>
  <si>
    <t xml:space="preserve">Mikroelektrot kayıt </t>
  </si>
  <si>
    <t>Tüm denervasyon uygulamaları dahil</t>
  </si>
  <si>
    <t>Faset denervasyonu</t>
  </si>
  <si>
    <t>Eksternal radyoşirürji</t>
  </si>
  <si>
    <t>Dorsal kolon stimülasyonu</t>
  </si>
  <si>
    <t>Derin beyin nörostimülatörü implantasyonu, tek taraf</t>
  </si>
  <si>
    <t>Derin beyin nörostimülatörü implantasyonu, iki taraf</t>
  </si>
  <si>
    <t>Baklofen pompa implantasyonu</t>
  </si>
  <si>
    <t>Laminektomi birimine ek olarak</t>
  </si>
  <si>
    <t xml:space="preserve">Açık kordotomi </t>
  </si>
  <si>
    <t>STEREOTAKTİK VE FONKSİYONEL NÖROŞİRÜRJİKAL AMELİYATLAR</t>
  </si>
  <si>
    <t xml:space="preserve">Dekompresyon ameliyatı (AICA) </t>
  </si>
  <si>
    <t>Vestibüler nörektomi, retrosigmoid-retrolabirenter</t>
  </si>
  <si>
    <t>RETRO LABİRENTER VE RETROSİGMOİD YAKLAŞIMLAR</t>
  </si>
  <si>
    <t>Akustik tümör eksizyonu</t>
  </si>
  <si>
    <t>Temporal kemik tümör eksizyonu</t>
  </si>
  <si>
    <t>BOS fistüllerinin onarımı</t>
  </si>
  <si>
    <t>MAI dekompresyonu</t>
  </si>
  <si>
    <t>Vestibüler nörektomi, transkanal</t>
  </si>
  <si>
    <t>ORTA KAFA ÇUKURU YAKLAŞIMLARI</t>
  </si>
  <si>
    <t>Ameliyat işlem puanına ek faturalandırılır.</t>
  </si>
  <si>
    <t xml:space="preserve">Elektrokortikografi </t>
  </si>
  <si>
    <t>Kortikal stimülasyon</t>
  </si>
  <si>
    <t>Uzun süreli video EEG amaçlı derin elektrot konması için  cerrahi girişim</t>
  </si>
  <si>
    <t>PEG elektrot</t>
  </si>
  <si>
    <t xml:space="preserve">Uzun süreli video EEG amaçlı Foramen ovale elektrotu için cerrahi girişim </t>
  </si>
  <si>
    <t>Uzun süreli video EEG için subdural elektrot konması için cerrahi girişim</t>
  </si>
  <si>
    <t>Eksternal lomber drenaj sistemi yerleştirilmesi</t>
  </si>
  <si>
    <t>İntrakraniyal basınç monitörizasyon kateteri yerleştirilmesi</t>
  </si>
  <si>
    <t>Eksternal ventriküler drenaj sistemi yerleştirilmesi</t>
  </si>
  <si>
    <t>Ventriküler ponksiyon</t>
  </si>
  <si>
    <t>Subdural ponksiyon ve efüzyon aspirasyonu</t>
  </si>
  <si>
    <t>ELEKTROFİZYOLOJİK TESTLER İÇİN CERRAHİ</t>
  </si>
  <si>
    <t>6.8.SİNİR SİSTEMİ CERRAHİSİ</t>
  </si>
  <si>
    <t>Modüler tümör protezi ile rekonstrüksiyon</t>
  </si>
  <si>
    <t>Prostetik Rekonstrüksiyonlar</t>
  </si>
  <si>
    <t>Segmental greft ile rekonstrüksiyon</t>
  </si>
  <si>
    <t>Rezeksiyon artrodezi, orta eklem</t>
  </si>
  <si>
    <t>Rezeksiyon artrodezi, küçük eklem</t>
  </si>
  <si>
    <t>Rezeksiyon artrodezi, büyük eklem</t>
  </si>
  <si>
    <t>Masif allogreft ile rekonstrüksiyon</t>
  </si>
  <si>
    <t>Kısmi eklem transplantasyonu</t>
  </si>
  <si>
    <t xml:space="preserve">Kemik kaydırma yöntemi ile rekonstrüksiyon </t>
  </si>
  <si>
    <t>Kemik defektlerinin yonga greft ile doldurulması</t>
  </si>
  <si>
    <t>Eklem transplantasyonu, total</t>
  </si>
  <si>
    <t>Alınış işlemi ayrı faturalandırılır.</t>
  </si>
  <si>
    <t xml:space="preserve">Damarlı kemik transplantasyonu </t>
  </si>
  <si>
    <t>Biyolojik Rekonstrüksiyonlar</t>
  </si>
  <si>
    <t>REKONSTRÜKSİYONLAR</t>
  </si>
  <si>
    <t>Tümör rezeksiyon protezi ile total büyük kemik ve/veya eklem artroplastisi</t>
  </si>
  <si>
    <t>Tümör rezeksiyon protezi ile dirsek artroplastisi</t>
  </si>
  <si>
    <t>Tümör rezeksiyon protezi ile omuz artroplastisi</t>
  </si>
  <si>
    <t>Tümör rezeksiyon protezi ile kalça artroplastisi</t>
  </si>
  <si>
    <t>Tümör rezeksiyon protezi ile diz artroplastisi</t>
  </si>
  <si>
    <t>Total kapalı eklem rezeksiyonu, orta eklem</t>
  </si>
  <si>
    <t>Total kapalı eklem rezeksiyonu, büyük eklem</t>
  </si>
  <si>
    <t>Pelvis veya vertebralarda</t>
  </si>
  <si>
    <t>Spine malign kemik tümörünin geniş veya radikal rezeksiyonu</t>
  </si>
  <si>
    <t>Spine benign kemik tümörü veya kistinin küretaj veya rezeksiyonu</t>
  </si>
  <si>
    <t>Orta kemik benign tümörü veya kistinin küretaj veya rezeksiyonu</t>
  </si>
  <si>
    <t>Orta kemik malign tümörünün geniş veya radikal rezeksiyonu</t>
  </si>
  <si>
    <t>Malign yumuşak doku tümörü rezeksiyonu, yüzeyel</t>
  </si>
  <si>
    <t>Malign yumuşak doku tümörü rezeksiyonu, pelvis içi</t>
  </si>
  <si>
    <t>Damar, sinir, kemik veya eklem tutumlu</t>
  </si>
  <si>
    <t xml:space="preserve">Malign yumuşak doku tümörü rezeksiyonu, kompleks </t>
  </si>
  <si>
    <t>Malign yumuşak doku tümörü rezeksiyonu, derin</t>
  </si>
  <si>
    <t>Küçük kemik malign tümörünün geniş veya radikal rezeksiyonu</t>
  </si>
  <si>
    <t>Küçük kemik benign tümörü veya kistinin küretaj veya rezeksiyonu</t>
  </si>
  <si>
    <t>Büyük kemik benign tümörü veya kistinin küretaj veya rezeksiyonu</t>
  </si>
  <si>
    <t>Büyük kemik malign tümörünün geniş veya radikal rezeksiyonu</t>
  </si>
  <si>
    <t>Benign yumuşak doku tümörü, yüzeyel</t>
  </si>
  <si>
    <t>Benign yumuşak doku tümörü, pelvis içi</t>
  </si>
  <si>
    <t xml:space="preserve">Benign yumuşak doku tümörü, kompleks </t>
  </si>
  <si>
    <t>Benign yumuşak doku tümörü, derin</t>
  </si>
  <si>
    <t>Rezeksiyonlar</t>
  </si>
  <si>
    <t>Yumuşak doku tümörü trokar veya iğne biyopsisi, pelvis içi</t>
  </si>
  <si>
    <t>Yumuşak doku tümörü açık biyopsisi, pelvis içi</t>
  </si>
  <si>
    <t xml:space="preserve">Kapalı kemik biyopsisi </t>
  </si>
  <si>
    <t>Kemik tümörü açık biyopsisi, (orta/küçük kemik)</t>
  </si>
  <si>
    <t xml:space="preserve">Kemik tümörü açık biyopsisi (büyük kemik) </t>
  </si>
  <si>
    <t>Örnekleme Yöntemi</t>
  </si>
  <si>
    <t xml:space="preserve">ORTOPEDİK ONKOLOJİ </t>
  </si>
  <si>
    <t>Küçük kemik uzatma/Deformite Düzeltme Cerrahisi</t>
  </si>
  <si>
    <t>Orta kemik uzatma/Deformite Düzeltme Cerrahisi</t>
  </si>
  <si>
    <t>Büyük kemik uzatma/ Deformite Düzeltme Cerrahisi</t>
  </si>
  <si>
    <t>KEMİK UZATMA/ DEFORMİTE DÜZELTME CERRAHİSİ</t>
  </si>
  <si>
    <t>Küçük eklem kontraktürünün eksternal fiksatör ile açılması</t>
  </si>
  <si>
    <t>Büyük eklem kontraktürünün eksternal fiksatör ile açılması</t>
  </si>
  <si>
    <t>EKSTERNAL FİKSATÖR İLE EKLEM KONTRAKTÜRÜ AÇILMASI</t>
  </si>
  <si>
    <t>Hemikondrodiastazis, büyük kemik</t>
  </si>
  <si>
    <t>Küçük kemik kallo-hemikallotazis ile deformite düzeltilmesi</t>
  </si>
  <si>
    <t>Orta kemik kallo-hemikallotazis ile deformite düzeltilmesi</t>
  </si>
  <si>
    <t>Büyük kemik kallo-hemikallotazis ile deformite düzeltilmesi</t>
  </si>
  <si>
    <t>HEMİKALLOTAZİS-KALLOTAZİS İLE DEFORMİTE DÜZELTİLMESİ</t>
  </si>
  <si>
    <t>Orta kemik psödoartrozu</t>
  </si>
  <si>
    <t>2 cm’den fazla</t>
  </si>
  <si>
    <t xml:space="preserve">Orta kemik defektli psödoartrozu </t>
  </si>
  <si>
    <t>Küçük kemik psödoartrozu</t>
  </si>
  <si>
    <t>1 cm’den fazla</t>
  </si>
  <si>
    <t xml:space="preserve">Kemik-kemik defektli psödoartrozu </t>
  </si>
  <si>
    <t>Büyük kemik psödoartrozu</t>
  </si>
  <si>
    <t>3 cm’den fazla</t>
  </si>
  <si>
    <t xml:space="preserve">Büyük kemik defektli psödoartrozu </t>
  </si>
  <si>
    <t>Büyük kemik bifokal</t>
  </si>
  <si>
    <t xml:space="preserve">EKSTERNAL FİKSATÖR TEDAVİLERİ </t>
  </si>
  <si>
    <t>Beyin cerrahisi, Radyoloji veya Ortopedi ve Travmatoloji uzman hekimlerince uygulandığında faturalandırılır.</t>
  </si>
  <si>
    <t>Perkütan omurga tümör ablasyon tedavisi</t>
  </si>
  <si>
    <t>Diğer işlemlere ilave faturalandırılır.</t>
  </si>
  <si>
    <t xml:space="preserve">Spondilolistezis cerrahi redüksiyon </t>
  </si>
  <si>
    <t>Skopide faset eklem görüntüsü eklenmelidir.
Tüm blokaj uygulamaları dahil</t>
  </si>
  <si>
    <t>Faset eklem blokajı</t>
  </si>
  <si>
    <t>Kifoplasti, her seviye için</t>
  </si>
  <si>
    <t>En fazla 2 seviye faturalandırılır.</t>
  </si>
  <si>
    <t xml:space="preserve">Vertebroplasti, tek seviye </t>
  </si>
  <si>
    <t>Sakrektomi, total</t>
  </si>
  <si>
    <t>Sakrektomi, parsiyel</t>
  </si>
  <si>
    <t>Spondilolizis pars kırık onarımı</t>
  </si>
  <si>
    <t>Vertebral segment rezeksiyonu, cisim ve posteriyor elemanlar dahil</t>
  </si>
  <si>
    <t>Kifektomi</t>
  </si>
  <si>
    <t>DİĞER İŞLEMLER</t>
  </si>
  <si>
    <t>Allogreft, otogreft, cage, çimento dahil</t>
  </si>
  <si>
    <t>Vertebra defektlerine,  strüktürel, strut greft veya prostetik materyal yerleştirilmesi</t>
  </si>
  <si>
    <t>Translaminer faset eklem vida fiksasyonu, tek seviye</t>
  </si>
  <si>
    <t>Spinöz proseslerin tellenmesi ile internal spinal fiksasyon</t>
  </si>
  <si>
    <t xml:space="preserve">Posteriyor segmental olmayan enstrümantasyon </t>
  </si>
  <si>
    <t>Aynı faturada bir defadan fazla kodlanamaz.</t>
  </si>
  <si>
    <t>Posteriyor segmental enstrümantasyon; 7 veya daha fazla vertebra segmenti</t>
  </si>
  <si>
    <t>Posteriyor segmental enstrümantasyon; 2 ila 6 vertebra segmenti</t>
  </si>
  <si>
    <t>Perkütan veya açık</t>
  </si>
  <si>
    <t xml:space="preserve">Posteriyor sakroiliyak  fiksasyon </t>
  </si>
  <si>
    <t>Servikal 0-2 vertebralarda</t>
  </si>
  <si>
    <t>Posteriyor oksipitoservikal enstrümantasyon</t>
  </si>
  <si>
    <t>Posteriyor C1-C2 enstrümantasyonu+ vida rod+ transartiküler vida + lamina, spinöz proses telleme</t>
  </si>
  <si>
    <t>Enstrumantasyonun alt ucunun pelvik kemik yapılara tespiti</t>
  </si>
  <si>
    <t>Pelvik fiksasyon, sakrum dışında</t>
  </si>
  <si>
    <t xml:space="preserve">Stabilizasyon veya traksiyon amaçlı
</t>
  </si>
  <si>
    <t xml:space="preserve">Halo fiksasyon uygulanması </t>
  </si>
  <si>
    <t>Enstrümantasyon çıkarılması, 6 seviyeye kadar</t>
  </si>
  <si>
    <t>Enstrümantasyon çıkarılması, 6 seviyeden fazla</t>
  </si>
  <si>
    <t>Crutchfield takılması</t>
  </si>
  <si>
    <t>Anteriyor sakroiliyak fiksasyon</t>
  </si>
  <si>
    <t>Tek veya iki vida ile</t>
  </si>
  <si>
    <t xml:space="preserve">Anteriyor odontoid fiksasyonu </t>
  </si>
  <si>
    <t>Anteriyor enstrümantasyon; 4 veya daha fazla vertebra segmenti</t>
  </si>
  <si>
    <t>Anteriyor enstrümantasyon; 3 vertebra segmentine kadar</t>
  </si>
  <si>
    <t>SPİNAL ENSTRÜMANTASYON</t>
  </si>
  <si>
    <t>Spinal füzyon eksplorasyonu</t>
  </si>
  <si>
    <t>İnterbody veya transforaminal interbody tekniği</t>
  </si>
  <si>
    <t>Artrodez posteriyor, her disk aralığı</t>
  </si>
  <si>
    <t>İnterbody veya transforaminal interbody tekniği ile 
Aynı faturada 1 defadan fazla kodlanmaz.
İlave aralıklar 613.900 kodu üzerinden faturalandırılır.</t>
  </si>
  <si>
    <t>Artrodez posteriyor, tek disk aralığı</t>
  </si>
  <si>
    <t>Artrodez posteriyor, 8 veya daha fazla vertebral segment</t>
  </si>
  <si>
    <t>Artrodez posteriyor, 7 vertebral segmente kadar</t>
  </si>
  <si>
    <t>Posterior-posterolateral veya lateral transvers yaklaşım, torakal, lomber</t>
  </si>
  <si>
    <t>Kifotik deformite için vaskülarize kosta ile greftleme</t>
  </si>
  <si>
    <t>Kifotik deformite için anteriyor trikortikal strut greftleme</t>
  </si>
  <si>
    <t>Artrodez anteriyor, 4 veya daha fazla vertebral segment</t>
  </si>
  <si>
    <t>Artrodez anteriyor, 3 vertebral segmente kadar</t>
  </si>
  <si>
    <t>Anterior veya anterolateral yaklaşım, torakal-lomber-sakral</t>
  </si>
  <si>
    <t>C2 altı vertebralar</t>
  </si>
  <si>
    <t>Her ek vertebra  için artrodez, posteriyor-posterolateral teknik ile</t>
  </si>
  <si>
    <t>Tek seviye C2 altı vertebralar</t>
  </si>
  <si>
    <t>Servikal artrodez, posteriyor-posterolateral teknik ile</t>
  </si>
  <si>
    <t>C1-C2 vertebra</t>
  </si>
  <si>
    <t>Atlas-aksis artrodez, posteriyor teknik ile</t>
  </si>
  <si>
    <t>Oksiput-C2 vertebra</t>
  </si>
  <si>
    <t>Kraniyoservikal artrodez, posteriyor teknik ile</t>
  </si>
  <si>
    <t xml:space="preserve">Posterior posterolateral veya lateral transvers yaklaşım, servikal </t>
  </si>
  <si>
    <t>C2 altı tüm vertebralar</t>
  </si>
  <si>
    <t xml:space="preserve">Her ek vertebra segmenti için anteriyor artrodez, interbody tekniği ile </t>
  </si>
  <si>
    <t>C2 altı tüm vertebralar için tek seviye</t>
  </si>
  <si>
    <t>Anteriyor artrodez, interbody tekniği ile</t>
  </si>
  <si>
    <t>Clivus, C1-C2 vertebra odontoid proses eksizyonu yapılarak veya yapılmadan</t>
  </si>
  <si>
    <t>Anteriyor artrodez, transoral veya ekstraoral yolla</t>
  </si>
  <si>
    <t>Nonvaskülarize fibular strut greft alınması</t>
  </si>
  <si>
    <t>Otogreft alınması (İliyak kanat)</t>
  </si>
  <si>
    <t>Artrodez</t>
  </si>
  <si>
    <t>Torakal ve/veya lomber vertebrada</t>
  </si>
  <si>
    <t>Vertebra kırığı veya çıkığı tek seviye, anteriyor dekompresyon- enstrümentasyon ve füzyon (4 seviyeye kadar) ile birlikte posteriyor enstrümentasyon ve füzyon</t>
  </si>
  <si>
    <t xml:space="preserve">Torakal ve/veya lomber vertebrada
Anteriyor dekompresyon ve füzyon dahil </t>
  </si>
  <si>
    <t>Vertebra kırık veya çıkığı tek seviye,  anteriyor yaklaşımla enstrümentasyon 4 seviyeden fazla</t>
  </si>
  <si>
    <t>Vertebra kırık veya çıkığı tek seviye, enstrümentasyon 4 seviyeye kadar, anteriyor yaklaşımla</t>
  </si>
  <si>
    <t xml:space="preserve">Torakal ve/veya lomber vertebrada
Posteriyor dekompresyon ve füzyon dahil </t>
  </si>
  <si>
    <t>Vertebra kırık veya çıkığı tek seviye, posteriyor yaklaşımla enstrümentasyon 4 seviyeden fazla</t>
  </si>
  <si>
    <t>Vertebra kırık veya çıkığı tek seviye, posteriyor yaklaşımla enstrümentasyon 4 seviyeye kadar</t>
  </si>
  <si>
    <t>Alçı veya breys, gerektiren ve içeren</t>
  </si>
  <si>
    <t>Vertebra kırıklarının kapalı tedavisi, manipülasyon veya traksiyonla</t>
  </si>
  <si>
    <t>Vertebra kırıklarının redüksiyonu, manipülasyon veya traksiyonsuz</t>
  </si>
  <si>
    <t>Omurga Kırık ve Çıkıklarının Tedavisi</t>
  </si>
  <si>
    <t>Konkav veya konveks kosta osteotomisi, her seviye için</t>
  </si>
  <si>
    <t>Spinal osteotomi, tek vertebra segmenti, anteriyor yaklaşım ile</t>
  </si>
  <si>
    <t xml:space="preserve">Posteriyor elemanlar ve anterior korpusu da içeren osteotomiler </t>
  </si>
  <si>
    <t xml:space="preserve">Posteriyor elemanların osteotomisi, tek vertebra segmenti </t>
  </si>
  <si>
    <t>Osteotomi</t>
  </si>
  <si>
    <t>613.600 , 614.020, 614.030, 614.040, 614.050, 614.060, 614.090, 616.060 ile birlikte faturalandırılmaz.</t>
  </si>
  <si>
    <t>Posteriyor girişim ile vertebra apse drenajı ve posteriyor enstrümentasyon</t>
  </si>
  <si>
    <t>613.600 , 614.090, 616.060  ile birlikte faturalandırılmaz.</t>
  </si>
  <si>
    <t>Posteriyor girişim ile vertebra apse drenajı ve korpektomi ile birlikte strut greftleme</t>
  </si>
  <si>
    <t>Posteriyor girişim ile vertebra apse drenajı</t>
  </si>
  <si>
    <t>613.560 , 614.020, 614.030, 614.040, 614.050, 614.060, 614.090, 616.060 ile birlikte faturalandırılmaz.</t>
  </si>
  <si>
    <t>Anteriyor girişim ile vertebra apse drenajı ve posteriyor enstrümentasyon</t>
  </si>
  <si>
    <t>613.560 , 613.920 , 613.930, 614.090, 616.060 ile birlikte faturalandırılmaz.</t>
  </si>
  <si>
    <t>Anteriyor girişim ile vertebra apse drenajı ve anteriyor enstrümentasyon</t>
  </si>
  <si>
    <t>613.560, 614.090,  616.060 ile birlikte faturalandırılmaz.</t>
  </si>
  <si>
    <t>Anteriyor girişim ile vertebra apse drenajı ve korpektomi ile birlikte strut greftleme</t>
  </si>
  <si>
    <t>Torakotomi, laparatomi dahil</t>
  </si>
  <si>
    <t>Anteriyor girişim ile vertebra apse drenajı</t>
  </si>
  <si>
    <t>Vertebra Enfeksiyonları</t>
  </si>
  <si>
    <t>Faset denervasyonu dahil</t>
  </si>
  <si>
    <t xml:space="preserve">OMURGA CERRAHİSİ </t>
  </si>
  <si>
    <t xml:space="preserve">Tenotomi, iliyopsoas, açık </t>
  </si>
  <si>
    <t>Tenotomi, kalça addüktörleri, açık</t>
  </si>
  <si>
    <t>Tenotomi, kalça addüktörleri, kapalı, subkütan</t>
  </si>
  <si>
    <t xml:space="preserve">PELVİS VE KALÇA EKLEMİ </t>
  </si>
  <si>
    <t>Vertikal talus ameliyatları</t>
  </si>
  <si>
    <t>Trokanter majör transferi</t>
  </si>
  <si>
    <t>Üçlü artrodez</t>
  </si>
  <si>
    <t>Shelf osteotomisi</t>
  </si>
  <si>
    <t>Plantar fasiya ve addüktör tendonların gevşetilmesi</t>
  </si>
  <si>
    <t>PEV manüplasyon dahil alçı</t>
  </si>
  <si>
    <t>Osteoklazi</t>
  </si>
  <si>
    <t xml:space="preserve">Gelişimsel kalça çıkığında üçlü pelvik osteotomiler (Steel vb.) </t>
  </si>
  <si>
    <t>611.190, 611.290 işlemleri ile birlikte faturalandırılmaz.Açık redüksiyon ile pelvik ve femoral osteotomiler dahil.</t>
  </si>
  <si>
    <t xml:space="preserve">Gelişimsel kalça çıkığı, radikal redüksiyon </t>
  </si>
  <si>
    <t>611.190, 611.290 işlemleri ile birlikte faturalandırılmaz.
Ganz vb.</t>
  </si>
  <si>
    <t>Gelişimsel kalça çıkığında periasetabular osteotomiler</t>
  </si>
  <si>
    <t>611.190, 611.290 işlemleri ile birlikte faturalandırılmaz.
Açık redüksiyon dahil</t>
  </si>
  <si>
    <t xml:space="preserve">Gelişimsel kalça çıkığında pelvik osteotomiler </t>
  </si>
  <si>
    <t>610.880 , 610.650 , 610.660 ile birlikte faturalandırılmaz.</t>
  </si>
  <si>
    <t>Gelişimsel kalça çıkığı kapalı redüksiyonu ve pelvipedal alçı</t>
  </si>
  <si>
    <t xml:space="preserve">Gelişimsel kalça çıkığı, açık redüksiyon </t>
  </si>
  <si>
    <t>Chiari osteotomisi</t>
  </si>
  <si>
    <t>Ayak posteromediyal gevşetme</t>
  </si>
  <si>
    <t>Ayak komplet subtalar gevşetme</t>
  </si>
  <si>
    <t>613.350 ile birlikte faturalandırılmaz.</t>
  </si>
  <si>
    <t>Aşiloplasti ve posteriyor kapsül gevşetmesi</t>
  </si>
  <si>
    <t xml:space="preserve">Aşiloplasti </t>
  </si>
  <si>
    <t xml:space="preserve">PEDİYATRİK ORTOPEDİ </t>
  </si>
  <si>
    <t>Küçük eklem habitüel çıkık onarımı</t>
  </si>
  <si>
    <t>Orta eklem habitüel çıkık onarımı</t>
  </si>
  <si>
    <t>Büyük eklem habitüel çıkık onarımı</t>
  </si>
  <si>
    <t xml:space="preserve">TEKRARLAYAN ÇIKIKLARDA REKONSTRÜKSİYON </t>
  </si>
  <si>
    <t xml:space="preserve">613.140, 613.220  ile birlikte faturalandırılmaz. </t>
  </si>
  <si>
    <t xml:space="preserve">Sinovektomi, küçük-orta eklem </t>
  </si>
  <si>
    <t xml:space="preserve">613.030 ile birlikte faturalandırılmaz. </t>
  </si>
  <si>
    <t xml:space="preserve">Sinovektomi, büyük eklem </t>
  </si>
  <si>
    <t xml:space="preserve">613.020 ile birlikte faturalandırılmaz. </t>
  </si>
  <si>
    <t>Septik artrit orta eklem cerrahisi</t>
  </si>
  <si>
    <t xml:space="preserve">613.140 ile birlikte faturalandırılmaz. </t>
  </si>
  <si>
    <t>Septik artrit küçük eklem cerrahisi</t>
  </si>
  <si>
    <t>613.030 ile birlikte faturalandırılmaz.</t>
  </si>
  <si>
    <t>Septik artrit büyük eklem cerrahisi</t>
  </si>
  <si>
    <t>Bankart onarımı, omuz</t>
  </si>
  <si>
    <t>Rotator kılıf onarımı</t>
  </si>
  <si>
    <t>Patella proksimal dizilim cerrahisi</t>
  </si>
  <si>
    <t>Patella distal realinman</t>
  </si>
  <si>
    <t>Patella distal ve proksimal dizilim cerrahisi</t>
  </si>
  <si>
    <t>Orta eklem debritmanı</t>
  </si>
  <si>
    <t>612650, 612651 ile birlikte faturalandırılmaz.</t>
  </si>
  <si>
    <t>Ön çapraz bağ rekonstrüksiyon revizyonu, diz</t>
  </si>
  <si>
    <t>Ön çapraz bağ rekonstrüksiyonu</t>
  </si>
  <si>
    <t>Mozaikplasti</t>
  </si>
  <si>
    <t>Menisküs transplantasyonu</t>
  </si>
  <si>
    <t>Menisküs onarımı</t>
  </si>
  <si>
    <t>Menisküs kisti eksizyonu</t>
  </si>
  <si>
    <t>Menisektomi</t>
  </si>
  <si>
    <t>Küçük eklem ligament rekonstrüksiyonu</t>
  </si>
  <si>
    <t>Küçük eklem debritmanı</t>
  </si>
  <si>
    <t>Korakoakrominal ligament rekonstrüksiyonu</t>
  </si>
  <si>
    <t>Drill ve mikro kırık dahil</t>
  </si>
  <si>
    <t xml:space="preserve">Kondral debritman </t>
  </si>
  <si>
    <t>Patellar tendon, hamstring, fasiya lata</t>
  </si>
  <si>
    <t xml:space="preserve">Greft alınması </t>
  </si>
  <si>
    <t>Eminensiya kırık fiksasyonu</t>
  </si>
  <si>
    <t>Eklem ponksiyonu ve ilaç verme</t>
  </si>
  <si>
    <t>Diz iç yan bağ rekonstrüksiyonu</t>
  </si>
  <si>
    <t>Sadece diz çıkığında</t>
  </si>
  <si>
    <t>Diz iç yan bağ primer onarımı</t>
  </si>
  <si>
    <t>Diz dış yan bağ rekonstrüksiyonu</t>
  </si>
  <si>
    <t xml:space="preserve">Diz dış yan bağ primer onarımı </t>
  </si>
  <si>
    <t>Dirsek kollateral ligament rekonstrüksiyonu</t>
  </si>
  <si>
    <t>Yara evantrasyonunda revizyon</t>
  </si>
  <si>
    <t>613.140 , 613.220 ile birlikte faturalandırılmaz.</t>
  </si>
  <si>
    <t>Büyük eklem debritmanı</t>
  </si>
  <si>
    <t>Ayak bileği kollateral ligament rekonstrüksiyonu</t>
  </si>
  <si>
    <t>Ayak bileği kollateral ligament primer onarımı</t>
  </si>
  <si>
    <t>Arka çapraz bağ rekonstrüksiyonu,revizyonu, diz</t>
  </si>
  <si>
    <t>Arka çapraz bağ rekonstrüksiyonu</t>
  </si>
  <si>
    <t>Akromiyoplasti</t>
  </si>
  <si>
    <t>Akromiyoklaviküler eklem rezeksiyonu</t>
  </si>
  <si>
    <t>Kalça kontrollü çıkık ile labrum tamir veya rekonstrüksiyonu</t>
  </si>
  <si>
    <t>Hücresiz matriks/skafold ile kıkırdak tamiri, açık</t>
  </si>
  <si>
    <t>Otolog Kondrosit implantasyonu cerrahisi, açık</t>
  </si>
  <si>
    <t xml:space="preserve">EKLEM AÇIK CERRAHİ </t>
  </si>
  <si>
    <t xml:space="preserve">Artroskopik Triangüler fibrokartilaj kompleks (TFCC) onarımı </t>
  </si>
  <si>
    <t>Artroskopik Triangüler fibrokartilaj kompleks (TFCC) debritmanı</t>
  </si>
  <si>
    <t>Artroskopik radius başı rezeksiyonu</t>
  </si>
  <si>
    <t xml:space="preserve">Dirsek Ve  El Bileği Artroskopisi  </t>
  </si>
  <si>
    <t>612.920 ile birlikte faturalandırılmaz.Bursektomi dahil</t>
  </si>
  <si>
    <t>Artroskopik akromiyoklaviküler eklem rezeksiyonu</t>
  </si>
  <si>
    <t>Artroskopik akromiyoplasti, omuz</t>
  </si>
  <si>
    <t>Artroskopik bursoskopi ve bursektomi, omuz</t>
  </si>
  <si>
    <t>Debritman dahil. En fazla 4 adet ankor ayrıca faturalandırılır.</t>
  </si>
  <si>
    <t>Artroskopik rotator kılıf onarımı , omuz</t>
  </si>
  <si>
    <t>Artroskopik rotator kılıf debritmanı, omuz</t>
  </si>
  <si>
    <t>En fazla 3 adet ankor ayrıca faturalandırılır.</t>
  </si>
  <si>
    <t>Artroskopik bankart onarımı, omuz</t>
  </si>
  <si>
    <t>Artroskopik kapsüler kaydırma, omuz</t>
  </si>
  <si>
    <t>SLAP: Süperior labrum anteroposterior lezyonu,  ankor ile.
En fazla 2 adet ankor ayrıca faturalandırılır.</t>
  </si>
  <si>
    <t>Artroskopik SLAP onarımı, omuz</t>
  </si>
  <si>
    <t xml:space="preserve">Omuz Artroskopisi </t>
  </si>
  <si>
    <t>Girişimsel ayak bileği artroskopisi</t>
  </si>
  <si>
    <t>AYAK BİLEĞİ ARTROSKOPİSİ</t>
  </si>
  <si>
    <t>612.650, 612.651 ile birlikte faturalandırılmaz.</t>
  </si>
  <si>
    <t>Artroskopik arka çapraz bağ rekonstrüksiyon revizyonu, diz</t>
  </si>
  <si>
    <t>Artroskopik arka çapraz bağ rekonstrüksiyonu, diz</t>
  </si>
  <si>
    <t>Artroskopik ön çapraz bağ rekonstrüksiyon revizyonu, diz</t>
  </si>
  <si>
    <t>Artroskopik ön çapraz bağ rekonstrüksiyonu, diz</t>
  </si>
  <si>
    <t>612.650, 612.651,612750,612865 ile birlikte faturalandırılmaz.</t>
  </si>
  <si>
    <t>Artroskopik eklem içi kırık fiksasyonu</t>
  </si>
  <si>
    <t>Artroskopik lateral gevşetme ve mediyal plikasyon, diz</t>
  </si>
  <si>
    <t>Artroskopik menisküs transplantasyonu, diz</t>
  </si>
  <si>
    <t>Artroskopik menisküs onarımı, diz</t>
  </si>
  <si>
    <t xml:space="preserve">Diz Artroskopisi </t>
  </si>
  <si>
    <t>612750, 612650, 612651  ile birlikte faturalandırılmaz.</t>
  </si>
  <si>
    <t>Artroskopik kalça ekleminde labrum tamiri</t>
  </si>
  <si>
    <t>Girişimsel kalça artroskopisi</t>
  </si>
  <si>
    <t>KALÇA ARTROSKOPİSİ</t>
  </si>
  <si>
    <t>612650, 612651, 612710, 612720, 612730,  612760, 612770,  612810, 612820, 612830, 612840, 612850, 612860, 612870, 612880, 612890, 612900, 612910, 612920, 612930, 612940, 612950, 612960, 612970,612750,612865 ile birlikte faturalandırılmaz.</t>
  </si>
  <si>
    <t>Artroskopik artrodez</t>
  </si>
  <si>
    <t xml:space="preserve">Artroskopik hücresiz matriks/skafold ile kıkırdak tamiri </t>
  </si>
  <si>
    <t xml:space="preserve">Artroskopik otolog kondrosit implantasyonu </t>
  </si>
  <si>
    <t>612650, 612651, 612710, 612720, 612740, 612760, 612770 , 612810 , 612820 , 612830 , 612840 , 612850 ,612860, 612870, 612880, 612890, 612900, 612910, 612920, 612930, 612940, 612950, 612960, 612970,612750,612865 ile birlikte faturalandırılmaz.</t>
  </si>
  <si>
    <t>Artroskopik eklem kıkırdağı debritmanı ile birlikte drill ya da mikrokırık</t>
  </si>
  <si>
    <t>612650, 612651,612750,612865 ile birlikte faturalandırılmaz.</t>
  </si>
  <si>
    <t>Artroskopik Osteo Kondritis Dissekans (OCD) fiksasyonu</t>
  </si>
  <si>
    <t>Artroskopik mozaikplasti</t>
  </si>
  <si>
    <t>612650, 612710, 612720, 612730, 612740, 612760, 612770, 612810, 612820, 612830, 612840, 612850, 612860, 612870, 612880, 612890, 612900, 612910, 612920, 612930, 612940, 612950, 612960, 612970, 612750, 612751, 612731,612732, 612865, ile birlikte faturalandırılmaz</t>
  </si>
  <si>
    <t>Girişimsel artroskopi</t>
  </si>
  <si>
    <t>Aynı seansta aynı bölgeye yapılması halinde 612.651, 612. 710 , 612.720 , 612.730 , 612.740 , 612.760 , 612.770 ,  612.810 , 612.820 , 612.830 , 612.840 , 612.850 , 612.860 , 612.870 , 612.880 , 612.890 , 612.900 , 612.910 , 612.920 , 612.930 , 612.940 , 612.950 , 612.960 , 612.970,612750, 612751, 612731,612732, 612865,   ile birlikte faturalandırılmaz.</t>
  </si>
  <si>
    <t xml:space="preserve">Artroskopi, tanısal </t>
  </si>
  <si>
    <t>ARTROSKOPİLER</t>
  </si>
  <si>
    <t>Küçük kemik osteomyelit tedavisi</t>
  </si>
  <si>
    <t>Orta kemik osteomyelit tedavisi</t>
  </si>
  <si>
    <t>Büyük kemik osteomyelit tedavisi</t>
  </si>
  <si>
    <t>Drenaj, sekestrektomi, dekortikasyon, fenestrasyon v.b.</t>
  </si>
  <si>
    <t xml:space="preserve">OSTEOMYELİT </t>
  </si>
  <si>
    <t>Küçük eklem artrodezi</t>
  </si>
  <si>
    <t>Orta eklem artrodezi</t>
  </si>
  <si>
    <t>Büyük eklem artrodezi</t>
  </si>
  <si>
    <t xml:space="preserve">ARTRODEZLER </t>
  </si>
  <si>
    <t>Unikompartmantal diz artroplastisi</t>
  </si>
  <si>
    <t>Orta eklem ve küçük eklem protezleri, primer</t>
  </si>
  <si>
    <t>Orta eklem rezeksiyon, interpozisyon artroplastisi</t>
  </si>
  <si>
    <t>Omuz ters (reverse) artroplastisi</t>
  </si>
  <si>
    <t>Omuz total artroplastisi</t>
  </si>
  <si>
    <t>Omuz artroplastisi revizyonu</t>
  </si>
  <si>
    <t>Omuz artroplastisi çıkartılması</t>
  </si>
  <si>
    <t>Küçük eklem rezeksiyon, interpozisyon artroplastisi</t>
  </si>
  <si>
    <t>Kısaltma ve/veya asetabular greft ile yapılan kalça artroplastisi</t>
  </si>
  <si>
    <t>613030, 613140, 613220 ile birlikte faturalandırılamaz. Debritman dahil</t>
  </si>
  <si>
    <t>Kalça total protezin çıkarılması</t>
  </si>
  <si>
    <t xml:space="preserve">Kalçadan hemiartroplasti protezi çıkartılması </t>
  </si>
  <si>
    <t>612.470, 612.471, 612.472, 612.480 ile birlikte faturalandırılmaz.</t>
  </si>
  <si>
    <t>Kalça revizyon artroplastisi, total, her iki komponent allogreft veya metal kafesler kullanarak</t>
  </si>
  <si>
    <t>612.470, 612.471, 612.472, 612.490 ile birlikte faturalandırılmaz.</t>
  </si>
  <si>
    <t>Kalça revizyon artroplastisi, total</t>
  </si>
  <si>
    <t>612.470, 612.471, 612.480, 612.490 ile birlikte faturalandırılmaz.</t>
  </si>
  <si>
    <t xml:space="preserve">Kalça femoral sistem revizyonu, parsiyel </t>
  </si>
  <si>
    <t>612.470, 612.472, 612.480, 612.490 ile birlikte faturalandırılmaz.</t>
  </si>
  <si>
    <t>Kalça asetebular revizyonu, parsiyel</t>
  </si>
  <si>
    <t>612.471, 612.472, 612.480, 612.490 ile birlikte faturalandırılmaz.</t>
  </si>
  <si>
    <t>Kalça artroplastisi, asetebular liner değiştirilmesi, total</t>
  </si>
  <si>
    <t>Diz artroplastisi, total, polietilen değiştirme</t>
  </si>
  <si>
    <t>Orta/küçük eklem yüzey artroplastisi</t>
  </si>
  <si>
    <t>Büyük eklem yüzey artroplastisi</t>
  </si>
  <si>
    <t>Tibiyal veya femoral komponent</t>
  </si>
  <si>
    <t xml:space="preserve">Diz revizyon artroplastisi, parsiyel </t>
  </si>
  <si>
    <t xml:space="preserve">Diz revizyon artroplastisi, total </t>
  </si>
  <si>
    <t>Diz artroplastisi, total protez çıkarma</t>
  </si>
  <si>
    <t>30 dereceden fazla fleksiyon veya varus kontraktürü/ artrodez sonrası/ valgus diz/ 30 dereceden az eklem hareket açıklığı olan vakalarda, protez hariç</t>
  </si>
  <si>
    <t>Diz artroplastisi, total, komplex</t>
  </si>
  <si>
    <t>Diz artroplastisi, total</t>
  </si>
  <si>
    <t>612.400 ile faturalandırılmaz. Bu kod dirsek artroplastisinin çıkarılmasını da içermektedir.</t>
  </si>
  <si>
    <t>Dirsek artroplastisi, total, 10 dereceden az hareketli dirsekte veya 20 dereceden fazla kemik deformitesi varsa</t>
  </si>
  <si>
    <t>Dirsek artroplastisi, total</t>
  </si>
  <si>
    <t>Dirsek artroplastisi revizyonu, total</t>
  </si>
  <si>
    <t>Dirsek artroplastisi çıkartma, total</t>
  </si>
  <si>
    <t>Core-dekompresyon ve vaskülarize greft</t>
  </si>
  <si>
    <t>Core-dekompresyon ve greftleme</t>
  </si>
  <si>
    <t xml:space="preserve">Büyük trokanterin osteomisi ve transferi </t>
  </si>
  <si>
    <t>Artrodez sonrası, protrüzyon,kısaltma ve/veya asetabular greft gereken olgular</t>
  </si>
  <si>
    <t xml:space="preserve">Kalça eklemi total protezleri, kompleks </t>
  </si>
  <si>
    <t>Kalça eklemi total protezleri, primer</t>
  </si>
  <si>
    <t>Büyük eklem rezeksiyon interpozisyon artroplastisi</t>
  </si>
  <si>
    <t>Büyük eklem parsiyel protezleri, primer</t>
  </si>
  <si>
    <t>Basit Core-dekompresyon ameliyatı</t>
  </si>
  <si>
    <t>612.280 ile birlikte faturalandırılmaz.</t>
  </si>
  <si>
    <t>Ayak bileği artroplastisi, total, çıkartma</t>
  </si>
  <si>
    <t>Ayak bileği artroplastisi, total</t>
  </si>
  <si>
    <t>Ayak bileği artroplastisi revizyonu, total</t>
  </si>
  <si>
    <t>612.275 ile birlikte faturalandırılmaz.</t>
  </si>
  <si>
    <t>El bileği artroplastisi, total, çıkartma</t>
  </si>
  <si>
    <t>El bileği artroplastisi, total</t>
  </si>
  <si>
    <t>El  bileği artroplastisi revizyonu, total</t>
  </si>
  <si>
    <t>Antibiyotikli imalat spacer uygulanması, ameliyathanede</t>
  </si>
  <si>
    <t>Antibiyotikli hazır spacer uygulanması</t>
  </si>
  <si>
    <t xml:space="preserve">ARTROPLASTİLER </t>
  </si>
  <si>
    <t>Yüksek skapula rekonstrüksiyonu</t>
  </si>
  <si>
    <t>Ulnar agenezi cerrahi tedavileri</t>
  </si>
  <si>
    <t>Yarık el, ağır tip</t>
  </si>
  <si>
    <t>Yarık el, basit tip</t>
  </si>
  <si>
    <t>Sindaktili düzeltilmesi, komplike</t>
  </si>
  <si>
    <t>Sindaktili düzeltilmesi, basit</t>
  </si>
  <si>
    <t>Radial club hand cerrahi tedavileri</t>
  </si>
  <si>
    <t>Polidaktili eksizyonu, komplike</t>
  </si>
  <si>
    <t>Polidaktili eksizyonu, basit</t>
  </si>
  <si>
    <t>Makrodaktili cerrahi tedavileri</t>
  </si>
  <si>
    <t>Konjenital orta eklem çıkığı rekonstrüksiyonu</t>
  </si>
  <si>
    <t>Konjenital küçük eklem çıkığı rekonstrüksiyonu</t>
  </si>
  <si>
    <t>Konjenital büyük eklem çıkığı rekonstrüksiyonu</t>
  </si>
  <si>
    <t xml:space="preserve">KONJENİTAL ANOMALİLER </t>
  </si>
  <si>
    <t>Yumuşak doku sinovektomileri</t>
  </si>
  <si>
    <t>Yerleşik düğme iliği deformitesi onarımı</t>
  </si>
  <si>
    <t>Volkmann iskemik kontraktürü cerrahisi</t>
  </si>
  <si>
    <t>Vasküler saplı ada flebi</t>
  </si>
  <si>
    <t xml:space="preserve">612.650 ile birlikte faturalandırılmaz.
Endoskopi dahil.  </t>
  </si>
  <si>
    <t>Tuzak nöropati, cerrahi tedavi 
(Kübital ve tarsal tünel vb.)</t>
  </si>
  <si>
    <t>Topuk defektleri için ters akımlı sural flep</t>
  </si>
  <si>
    <t>Topuk defektleri için  lateral kalkaneal flep</t>
  </si>
  <si>
    <t>Tırnak yatak revizyonu, her biri</t>
  </si>
  <si>
    <t>Tırnak çekilmesi, her biri</t>
  </si>
  <si>
    <t>Tetik parmak cerrahi tedavisi</t>
  </si>
  <si>
    <t>Tenotomi, myotomi</t>
  </si>
  <si>
    <t>612.030 ile birlikte faturalandırılmaz.</t>
  </si>
  <si>
    <t>Tenoplasti myoplasti, fasiya gevşetilmesi, çok</t>
  </si>
  <si>
    <t>612.020 ile birlikte faturalandırılmaz.</t>
  </si>
  <si>
    <t>Tenoplasti myoplasti, fasiya gevşetilmesi, tek</t>
  </si>
  <si>
    <t>Tenoliz</t>
  </si>
  <si>
    <t xml:space="preserve">Tenodezler </t>
  </si>
  <si>
    <t>611.980 işlemine ilave olarak faturalandırılır.</t>
  </si>
  <si>
    <t xml:space="preserve">Tendon transferi, ilave her tendon için </t>
  </si>
  <si>
    <t>Tendon transferi, tek tendon</t>
  </si>
  <si>
    <t>Tendon protezi uygulanması</t>
  </si>
  <si>
    <t>611.951, 611.952 işlemlerine ilave olarak faturalandırılır.</t>
  </si>
  <si>
    <t xml:space="preserve">Tendon onarımı, ilave her tendon için </t>
  </si>
  <si>
    <t>Aşil/patellar/quadriceps tendon onarımı, tek bir tendon için</t>
  </si>
  <si>
    <t>Ekstensör tendon onarımı, tek bir tendon için</t>
  </si>
  <si>
    <t>Fleksör tendon onarımı, tek bir tendon için</t>
  </si>
  <si>
    <t>Tendon grefti ile onarım, tek bir tendon için</t>
  </si>
  <si>
    <t>Servikal kosta ve diğer torasik çıkış sendromu girişimleri</t>
  </si>
  <si>
    <t>Kemik, kas ve ayaktan ele nakiller</t>
  </si>
  <si>
    <t xml:space="preserve">Serbest doku nakilleri </t>
  </si>
  <si>
    <t>Rhizotomi</t>
  </si>
  <si>
    <t>Pulley sistemi  kaybının onarımı</t>
  </si>
  <si>
    <t>Pulley rekonstrüksiyonu</t>
  </si>
  <si>
    <t xml:space="preserve">Pollisizasyon </t>
  </si>
  <si>
    <t>PEV rekurrens yumuşak doku ameliyatı</t>
  </si>
  <si>
    <t>Pediküllü kas ve kemik nakli</t>
  </si>
  <si>
    <t>Parmak ucu amputasyonlarında lokal flep uygulamaları</t>
  </si>
  <si>
    <t>611.840 işlemine ilave olarak faturalandırılır.</t>
  </si>
  <si>
    <t>Parmak replantasyonu, ilave her parmak için</t>
  </si>
  <si>
    <t>Mikro cerrahi, MP ekleme kadar olan replantasyonlar parmak replantasyonu olarak kabul edilir.</t>
  </si>
  <si>
    <t>Parmak replantasyonu, tek bir parmak</t>
  </si>
  <si>
    <t>MP eklemden el ve/ veya ayak bileği arası olan replantasyonlar minör replantasyon olarak kabul edilir.</t>
  </si>
  <si>
    <t>Minör replantasyonlar</t>
  </si>
  <si>
    <t>Mallet finger cerrahisi</t>
  </si>
  <si>
    <t>El bileği, ayak bileği veya üstü replantasyonlar majör replantasyon olarak kabul edilir.</t>
  </si>
  <si>
    <t>Majör replantasyonlar</t>
  </si>
  <si>
    <t>Kontraktür açılması, orta eklem</t>
  </si>
  <si>
    <t>Kontraktür açılması, küçük eklem</t>
  </si>
  <si>
    <t>Kontraktür açılması, büyük eklem</t>
  </si>
  <si>
    <t>Karpal kemik rezeksiyonları</t>
  </si>
  <si>
    <t>Karpal instabilite cerrahisi</t>
  </si>
  <si>
    <t>İnguinal ve subpektoral lambo</t>
  </si>
  <si>
    <t>Heterotopik revaskülarize uzvun ortotopik transplantasyonu</t>
  </si>
  <si>
    <t>Bunyonektomi dahil</t>
  </si>
  <si>
    <t xml:space="preserve">Halluks valgus yumuşak doku ameliyatları </t>
  </si>
  <si>
    <t>Güdük kapatılması</t>
  </si>
  <si>
    <t>Ganglion eksizyonu, küçük eklem</t>
  </si>
  <si>
    <t>Ganglion eksizyonu, büyük eklem</t>
  </si>
  <si>
    <t>Flep ayrılması</t>
  </si>
  <si>
    <t xml:space="preserve">El bileği ganglion eksizyonu </t>
  </si>
  <si>
    <t>Eklem faresi çıkartılması</t>
  </si>
  <si>
    <t xml:space="preserve">Dupuytren cerrahisi, kompleks, birden fazla parmak </t>
  </si>
  <si>
    <t xml:space="preserve">Dupuytren cerrahisi, basit, avuç içinde sınırlı, tek parmak </t>
  </si>
  <si>
    <t>Distal Radio-Ulnar Eklem (DRUE) operasyonları</t>
  </si>
  <si>
    <t>Eski ampute edilmiş ekstremitelerde güdük onarımı</t>
  </si>
  <si>
    <t xml:space="preserve">Çekiç parmak için kapalı redüksiyon </t>
  </si>
  <si>
    <t>Çekiç parmak için açık redüksiyon</t>
  </si>
  <si>
    <t>Butonier deformitesi, "swan neck" deformitesi cerrahisi</t>
  </si>
  <si>
    <t xml:space="preserve">Bu kod halluks valgus cerrahisinde birinci metatarsın osteotomisini ve ayrıca gerekli olduğu durumlarda internal fiksasyonunu içermektedir. </t>
  </si>
  <si>
    <t>Bunion-Bunionette eksizyonu</t>
  </si>
  <si>
    <t>Botulinium toksini uygulama yüzeyel kas, her bir kas için</t>
  </si>
  <si>
    <t>Genel anestezi altında</t>
  </si>
  <si>
    <t>Botulinium toksini uygulama derin kas, her bir kas için</t>
  </si>
  <si>
    <t>Baş parmak veya parmak rekonstrüksiyonu</t>
  </si>
  <si>
    <t>Ayaktan ele parmak nakli</t>
  </si>
  <si>
    <t>Ampute uzvun heterotopik revaskülarizasyonu</t>
  </si>
  <si>
    <t xml:space="preserve">Kemiğe müdahale halinde </t>
  </si>
  <si>
    <t>Ampute parmak için güdük onarımı</t>
  </si>
  <si>
    <t>Akut düğme iliği deformitesi için santralizasyon</t>
  </si>
  <si>
    <t>Kıkırdak/Osteoartiküler kemik grefti alınması</t>
  </si>
  <si>
    <t>Kemik grefti alınması</t>
  </si>
  <si>
    <t>Plastik cerrahi flepler başlığı altındaki listeden 600.650-660-670-680 hariç, greftler başlığı altındaki listeden 600.360, 600.400 hariç, deri ve deri altı başlığındaki listeden 600.250-600.290 a kadar olan tüm işlemler el ve mikrocerrahi kapsamına dahildir.</t>
  </si>
  <si>
    <t>EL VE MİKROCERRAHİ, EKSTREMİTE  CERRAHİSİ</t>
  </si>
  <si>
    <t>Yumuşak doku laserasyonu, yabancı cisim çıkarılması</t>
  </si>
  <si>
    <t>Yumuşak doku laserasyonu, skopi eşliğinde yabancı cisim çıkarılması</t>
  </si>
  <si>
    <t>Yumuşak doku laserasyonu, tek kompartman fasiyatomisi</t>
  </si>
  <si>
    <t>Yumuşak doku laserasyonu, fasiyatomi kapatma</t>
  </si>
  <si>
    <t>Tendon kılıfı, eklem içi , derin adele içi</t>
  </si>
  <si>
    <t xml:space="preserve">Yumuşak doku laserasyonu, derin yabancı cisimler </t>
  </si>
  <si>
    <t>Yumuşak doku laserasyonu, cilt grefti ile fasiyotomi kapatılması</t>
  </si>
  <si>
    <t>YUMUŞAK DOKU LASERASYONU CERRAHİSİ</t>
  </si>
  <si>
    <t>612.010 ile birlikte faturalandırılmaz.</t>
  </si>
  <si>
    <t>Küçük kemik implant çıkarma</t>
  </si>
  <si>
    <t>612.010 ile birlikte faturalandırılmaz.Malleolden veya epikondilden implant çıkarma</t>
  </si>
  <si>
    <t>Orta kemik implant çıkarma</t>
  </si>
  <si>
    <t>Büyük kemik sinir eksplorasyonu gerektiren implantların çıkartılması</t>
  </si>
  <si>
    <t>Büyük kemik implant çıkarma</t>
  </si>
  <si>
    <t>Eksternal fiksatör çıkarma</t>
  </si>
  <si>
    <t>Pin çıkarma</t>
  </si>
  <si>
    <t xml:space="preserve">İMPLANT ÇIKARMA </t>
  </si>
  <si>
    <t>Küçük kemik osteotomi ve fiksasyon</t>
  </si>
  <si>
    <t>Orta kemik osteotomi ve fiksasyon</t>
  </si>
  <si>
    <t>Büyük kemik osteotomi ve  fiksasyon</t>
  </si>
  <si>
    <t xml:space="preserve">OSTEOTOMİLER  </t>
  </si>
  <si>
    <t>Hemipelvektomi, internal</t>
  </si>
  <si>
    <t>Hemipelvektomi, eksternal</t>
  </si>
  <si>
    <t>Hindquarter amputasyon amputasyonu, dezartikülasyonu</t>
  </si>
  <si>
    <t>Kalça dezartikülasyonu amputasyonu, dezartikülasyonu</t>
  </si>
  <si>
    <t>Küçük kemik ve eklem amputasyonu, dezartikülasyonu</t>
  </si>
  <si>
    <t>Orta kemik ve eklem amputasyonu, dezartikülasyonu</t>
  </si>
  <si>
    <t>Büyük kemik ve eklem amputasyonu, dezartikülasyonu</t>
  </si>
  <si>
    <t xml:space="preserve">AMPUTASYON, DEZARTİKÜLASYON </t>
  </si>
  <si>
    <t>Çıkık, gecikmiş olgularda (3 hafta ve üzeri ) ilave edilecek puan</t>
  </si>
  <si>
    <t>Büyük eklem kırıklı çıkık veya  sinir eksplorasyonlu  çıkık cerrahisi</t>
  </si>
  <si>
    <t>Büyük eklem çıkığı açık redüksiyon</t>
  </si>
  <si>
    <t>Aynı anatomik alan için 611.170 ile birlikte faturalandırılmaz.</t>
  </si>
  <si>
    <t>Orta eklem kırıklı çıkık açık redüksiyon ve fiksasyon</t>
  </si>
  <si>
    <t>Orta eklem çıkığı açık redüksiyon</t>
  </si>
  <si>
    <t>Aynı anatomik alan için 611.150 ile birlikte faturalandırılmaz.</t>
  </si>
  <si>
    <t>Küçük eklem kırıklı çıkığı açık redüksiyon ve fiksasyon</t>
  </si>
  <si>
    <t>Küçük eklem çıkığı açık redüksiyon</t>
  </si>
  <si>
    <t xml:space="preserve">ÇIKIKLARIN CERRAHİ TEDAVİSİ  </t>
  </si>
  <si>
    <t>Perkütan pinleme dahil</t>
  </si>
  <si>
    <t>Trimalleolar kırık cerrahi tedavisi</t>
  </si>
  <si>
    <t>Birden fazla duvar ve/veya kolon kırığı (açık redüksiyon+fiksasyon)</t>
  </si>
  <si>
    <t>Pelvis/Asetabulum kırığı, kompleks</t>
  </si>
  <si>
    <t>Tek duvar ve/veya tek kolon kırığı açık redüksiyon+fiksasyon</t>
  </si>
  <si>
    <t xml:space="preserve">Pelvis/Asetabulum kırığı, basit </t>
  </si>
  <si>
    <t>Tek malleol veya epikondil kırığı cerrahi tedavisi</t>
  </si>
  <si>
    <t>Önkol çift kemik kırığı</t>
  </si>
  <si>
    <t>Perkütan pinleme ve enstrüman çıkarma dahil</t>
  </si>
  <si>
    <t>Orta kemik psödoartrozu cerrahi tedavisi</t>
  </si>
  <si>
    <t>Orta kemik parçalı kırıkları cerrahi tedavisi</t>
  </si>
  <si>
    <t>Orta kemik kırıkları cerrahi tedavisi</t>
  </si>
  <si>
    <t>Küçük kemik psödoartrozu cerrahi tedavisi</t>
  </si>
  <si>
    <t>Küçük kemik parçalı kırıkları cerrahi tedavisi</t>
  </si>
  <si>
    <t>Küçük kemik kırıkları cerrahi tedavisi</t>
  </si>
  <si>
    <t>Büyük kemik psödoartrozu cerrahi tedavisi</t>
  </si>
  <si>
    <t>Minimal invaziv, sirküler fiksatör, perkütan pinleme dahil</t>
  </si>
  <si>
    <t>Büyük kemik parçalı kırıkları cerrahisi, kapalı IMN</t>
  </si>
  <si>
    <t>Plak, tel, unilateral eksternal fiksatör, perkütan pinleme dahil
(Plak, tel, unilateral eksternal fiksatör, perkütan pin hariç)</t>
  </si>
  <si>
    <t>Büyük kemik eklem içi kırıkları cerrahi tedavisi,açık</t>
  </si>
  <si>
    <t>Plak, tel, unilateral eksternal fiksatör, perkütan pinleme dahil</t>
  </si>
  <si>
    <t>Büyük kemik parçalı kırıkları cerrahisi, açık IMN</t>
  </si>
  <si>
    <t xml:space="preserve">Büyük kemik kırıkları cerrahisi ve damar sinir eksplorasyonu </t>
  </si>
  <si>
    <t>Büyük kemik kırıkları cerrahisi, kapalı IMN</t>
  </si>
  <si>
    <t>Büyük kemik kırıkları cerrahi tedavisi, açık IMN</t>
  </si>
  <si>
    <t>Bimalleolar kırık cerrahi tedavisi</t>
  </si>
  <si>
    <t>1-10 cm arası</t>
  </si>
  <si>
    <t>Açık kırıklarda, debritman dahil kapatılması, orta</t>
  </si>
  <si>
    <t>10 cm'den büyük</t>
  </si>
  <si>
    <t>Açık kırıklarda, debritman dahil kapatılması, büyük</t>
  </si>
  <si>
    <t>1 cm'ye kadar</t>
  </si>
  <si>
    <t>Açık kırıklarda kapalı kırık haline getirme, küçük</t>
  </si>
  <si>
    <t xml:space="preserve">KIRIKLARIN CERRAHİ TEDAVİSİ </t>
  </si>
  <si>
    <t xml:space="preserve">Büyük eklemin anestezi altında mobilizasyonu </t>
  </si>
  <si>
    <t xml:space="preserve">Orta eklemin anestezi altında mobilizasyonu </t>
  </si>
  <si>
    <t xml:space="preserve">Küçük eklemin anestezi altında mobilizasyonu </t>
  </si>
  <si>
    <t xml:space="preserve">ANESTEZİ ALTINDA EKLEM MOBİLİZASYONU </t>
  </si>
  <si>
    <t>610.640 , 610.650 , 610.660 , 610.670 , 610.690 , 610.700 , 610.710 , 610.730 , 610.750 , 610.770 , 610.790 , 610.800 ile birlikte  faturalandırılmaz. Alçı, sargı dahil</t>
  </si>
  <si>
    <t>Büyük kemik kırığı kapalı redüksiyonu</t>
  </si>
  <si>
    <t>Orta kemik kırığı kapalı redüksiyonu</t>
  </si>
  <si>
    <t>Küçük kemik kırığı kapalı redüksiyonu</t>
  </si>
  <si>
    <t xml:space="preserve">KIRIKLARIN KAPALI REDÜKSİYONU </t>
  </si>
  <si>
    <t>Büyük eklem çıkığı kapalı redüksiyonu</t>
  </si>
  <si>
    <t>Orta eklem çıkığı kapalı redüksiyonu (Bakıcı dirseği dahil)</t>
  </si>
  <si>
    <t>610.640 , 610.650 , 610.660 , 610.670 , 610.690 , 610.700 , 610.710 , 610.730 , 610.750 , 610.770 , 610.790 , 610.800 ile birlikte  faturalandırılmaz.Alçı, sargı dahil</t>
  </si>
  <si>
    <t>Küçük eklem çıkığı kapalı redüksiyonu</t>
  </si>
  <si>
    <t xml:space="preserve">ÇIKIKLARIN KAPALI REDÜKSİYONU </t>
  </si>
  <si>
    <t>Halo-femoral veya halo traksiyon</t>
  </si>
  <si>
    <t>Cilt traksiyonu uygulanması</t>
  </si>
  <si>
    <t>İskelet traksiyonu geçilmesi</t>
  </si>
  <si>
    <t xml:space="preserve">TRAKSİYON </t>
  </si>
  <si>
    <t>Ekstrakorporal şok dalgası, toplam tedavi</t>
  </si>
  <si>
    <t>ESWT</t>
  </si>
  <si>
    <t>610.800 ile birlikte faturalandırılmaz.</t>
  </si>
  <si>
    <t>U ateli veya atel + velpeau</t>
  </si>
  <si>
    <t>610.810 ilebirlikte faturalandırılmaz.</t>
  </si>
  <si>
    <t>Velpeau (Kol gövde) Bandajı</t>
  </si>
  <si>
    <t>Jones bandajı dahil</t>
  </si>
  <si>
    <t>Sekiz bandajı</t>
  </si>
  <si>
    <t>Alçı çıkarma</t>
  </si>
  <si>
    <t>PTB alçısı</t>
  </si>
  <si>
    <t>Cast-brace</t>
  </si>
  <si>
    <t>Parmak ateli (Alüminyum) veya alçısı</t>
  </si>
  <si>
    <t>Uzun bacak atel (Diz üstü)</t>
  </si>
  <si>
    <t>Uzun bacak alçı (Dizüstü)</t>
  </si>
  <si>
    <t>Kısa bacak atel (Dizaltı)</t>
  </si>
  <si>
    <t>Kısa bacak alçı (Diz altı)</t>
  </si>
  <si>
    <t>Uzun kol atel (Dirsek üstü)</t>
  </si>
  <si>
    <t>Uzun kol alçı (Dirsek üstü)</t>
  </si>
  <si>
    <t>Kısa kol atel (Dirsek altı)</t>
  </si>
  <si>
    <t>Kısa kol alçı (Dirsek altı)</t>
  </si>
  <si>
    <t>Pelvipedal alçı (10 yaş üstü )</t>
  </si>
  <si>
    <t>Pelvipedal alçı (10 yaş altı)</t>
  </si>
  <si>
    <t>Torakobrakial</t>
  </si>
  <si>
    <t xml:space="preserve">Gövde-ekstremite alçısı </t>
  </si>
  <si>
    <t xml:space="preserve">Gövde alçısı (Minerva) </t>
  </si>
  <si>
    <t>ALÇI  ve ATELLER</t>
  </si>
  <si>
    <t>6.7.KEMİK VE EKLEM HASTALIKLARI CERRAHİSİ</t>
  </si>
  <si>
    <t>600.640 ile birlikte faturalandırılmaz.</t>
  </si>
  <si>
    <t>Pilonidal sinüs eksizyonu</t>
  </si>
  <si>
    <t>Anal transpozisyon operasyonu</t>
  </si>
  <si>
    <t>Sfinkterotomi ile anüsten yabancı cisim çıkarma</t>
  </si>
  <si>
    <t xml:space="preserve">610.490 ile birlikte faturalandırılmaz.Hipertrofik cilt plisi eksizyonu dahildir. </t>
  </si>
  <si>
    <t>Sfinkterotomi</t>
  </si>
  <si>
    <t>Sfinkteroplasti, komplet perine yırtıklarında veya inkontinansta</t>
  </si>
  <si>
    <t>Perineoplasti</t>
  </si>
  <si>
    <t>Perianal sinüs eksizyonu</t>
  </si>
  <si>
    <t>610.490, 610.610, 610.530, 610.531, 610.532 ile birlikte faturalandırılmaz. Hipertrofik cilt plisi eksizyonu dahil</t>
  </si>
  <si>
    <t>Anal fistülde ilerletici flep</t>
  </si>
  <si>
    <t>610570 ile birlikte faturalandırılmaz.</t>
  </si>
  <si>
    <t xml:space="preserve">Anal fistülde seton uygulaması </t>
  </si>
  <si>
    <t>Perianal fistülotomi veya fistülektomi</t>
  </si>
  <si>
    <t>Perianal apse drenajı</t>
  </si>
  <si>
    <t>İnkontinans tedavisinde kas transpozisyonu</t>
  </si>
  <si>
    <t>İnfrared ile hemoroid tedavisi</t>
  </si>
  <si>
    <t xml:space="preserve">610.490, 610.610, 610.530, 610.531 ile birlikte faturalandırılmaz. Grade 3 veya 4 hemoroidde veya rektal mukozal prolapsusta faturalandırılır. </t>
  </si>
  <si>
    <t xml:space="preserve">Hemoroidopeksi  </t>
  </si>
  <si>
    <t xml:space="preserve">610.490, 610.610 ile birlikte birlikte faturalandırılmaz. </t>
  </si>
  <si>
    <t>Hemoroidektomi, sfinkterotomi</t>
  </si>
  <si>
    <t>Tüm pakeler fiyata dahildir.</t>
  </si>
  <si>
    <t>Hemoroidektomi</t>
  </si>
  <si>
    <t>Hemoroidde sklerozan madde ile tedavi, her biri</t>
  </si>
  <si>
    <t>Hemoroidde lastik band ligasyonu</t>
  </si>
  <si>
    <t>Hemoroidde elektrokoagülasyon</t>
  </si>
  <si>
    <t>610.610 ile birlikte faturalandırılmaz.</t>
  </si>
  <si>
    <t>Fissürektomi</t>
  </si>
  <si>
    <t>Anoplasti</t>
  </si>
  <si>
    <t>Anal ve perineal bening lezyonların lokal eksizyonu</t>
  </si>
  <si>
    <t>Anal stenozda ilerletici flep</t>
  </si>
  <si>
    <t>Anal stenozda dilatasyon</t>
  </si>
  <si>
    <t>ANÜS</t>
  </si>
  <si>
    <t xml:space="preserve">Transanal rektal prolapsus tamiri </t>
  </si>
  <si>
    <t>Rektal prolapsusta transabdominal onarım, laparoskopik</t>
  </si>
  <si>
    <t>Rektal prolapsusta transabdominal onarım</t>
  </si>
  <si>
    <t xml:space="preserve">Rektal prolapsusta sörklaj veya Tiersch ameliyatı </t>
  </si>
  <si>
    <t xml:space="preserve">Rektal prolapsusta sakroperineal onarım </t>
  </si>
  <si>
    <t>610.290 ile birlikte faturalandırılmaz.</t>
  </si>
  <si>
    <t>Low anterior rezeksiyon, laparoskopik</t>
  </si>
  <si>
    <t>Low anterior rezeksiyon</t>
  </si>
  <si>
    <t>Rektum tümöründe lokal terapötik işlemler</t>
  </si>
  <si>
    <t>Rektum tümöründe abdominosakral rezeksiyon</t>
  </si>
  <si>
    <t>Rektosigmoid tümörlerde anteriyor rezeksiyon</t>
  </si>
  <si>
    <t>Rektal tuşe ile yabancı cisim veya dışkı taşı çıkarılması</t>
  </si>
  <si>
    <t>Rektal Myektomi- Hirschsprung Hst</t>
  </si>
  <si>
    <t>Rektal polip eksizyonu, anal yolla</t>
  </si>
  <si>
    <t>Perirektal enjeksiyon, rektal prolapsusta</t>
  </si>
  <si>
    <t>Abdominoperineal rezeksiyon</t>
  </si>
  <si>
    <t>Abdominoperineal rezeksiyon, laparoskopik</t>
  </si>
  <si>
    <t xml:space="preserve">REKTUM </t>
  </si>
  <si>
    <t>Preoperatif mekanik temizlik amacıyla yüksek sulu lavman</t>
  </si>
  <si>
    <t>Total barsak irrigasyonu</t>
  </si>
  <si>
    <t>Sigmoid volvulus redüksiyonu</t>
  </si>
  <si>
    <t>Kolotomi ile polip veya yabancı cisim çıkarılması</t>
  </si>
  <si>
    <t> Hartmann kapatılması</t>
  </si>
  <si>
    <t>Kolostomi kapatılması</t>
  </si>
  <si>
    <t>Kolostomi bakımı</t>
  </si>
  <si>
    <t>Mevcut kolostominin revize edilmesi</t>
  </si>
  <si>
    <t>Kolostomi revizyonu</t>
  </si>
  <si>
    <t>Kolektomi operasyonlarıyla birlikte faturalandırılmaz.</t>
  </si>
  <si>
    <t>Kolostomi açılması</t>
  </si>
  <si>
    <t>Kolonda detorsiyon ve peksi operasyonları</t>
  </si>
  <si>
    <t>Kolon Pull-through, sakroperineal yaklaşımla</t>
  </si>
  <si>
    <t>Kolon Pull-through, sakroabdominoperineal yaklaşımla</t>
  </si>
  <si>
    <t>610.080 ile birlikte faturalandırılmaz.</t>
  </si>
  <si>
    <t>Kolon Pull-through, abdominoperineal veya perineal  yaklaşımla</t>
  </si>
  <si>
    <t xml:space="preserve">Kolon perforasyonunda primer sütür </t>
  </si>
  <si>
    <t>Kolon invajinasyonunda manüel redüksiyon</t>
  </si>
  <si>
    <t>Kolon duplikasyonu total eksizyonu</t>
  </si>
  <si>
    <t>Kolokütanöz fistül kapatılması</t>
  </si>
  <si>
    <t>Kolektomi total ve terminal ileostomi, laparoskopik</t>
  </si>
  <si>
    <t>Kolektomi total ve terminal ileostomi</t>
  </si>
  <si>
    <t>Kolektomi total ve ileoanal anastomoz, laparoskopik</t>
  </si>
  <si>
    <t>Kolektomi total ve ileoanal anastomoz</t>
  </si>
  <si>
    <t>Kolektomi total ve ileal poş yapılması, laparoskopik</t>
  </si>
  <si>
    <t>Kolektomi subtotal ve ileoproktostomi, laparoskopik</t>
  </si>
  <si>
    <t>Kolektomi subtotal ve ileoproktostomi</t>
  </si>
  <si>
    <t>Kolektomi subtotal</t>
  </si>
  <si>
    <t>Segmenter kolon rezeksiyonu, laparoskopik</t>
  </si>
  <si>
    <t xml:space="preserve">Segmenter kolon rezeksiyonu </t>
  </si>
  <si>
    <t>Hemikolektomi, sağ veya sol, laparoskopik</t>
  </si>
  <si>
    <t>Hemikolektomi, sağ veya sol</t>
  </si>
  <si>
    <t>KOLON</t>
  </si>
  <si>
    <t>Appendektomi, laparoskopik</t>
  </si>
  <si>
    <t>Akut apendisit, perfore veya periapendiküler apse drenajı ile birlikte. Bu endikasyonlar dışında herhangi bir cerrahi işleme ek olarak yapıldığında faturalandırılmaz.</t>
  </si>
  <si>
    <t>Appendektomi</t>
  </si>
  <si>
    <t>APPENDİKS</t>
  </si>
  <si>
    <t>Meckel divertikülü eksizyonu</t>
  </si>
  <si>
    <t>Midgut volvulus (Orta barsak) düzeltilmesi</t>
  </si>
  <si>
    <t>Laparatomi, ileusta</t>
  </si>
  <si>
    <t>Brid ileusta bridektomi, laparoskopik</t>
  </si>
  <si>
    <t>Brid ileusta laparatomi  ve bridektomi</t>
  </si>
  <si>
    <t>Ladd bantı eksizyonu, malrotasyonlarda</t>
  </si>
  <si>
    <t>Jejunum, ileum enterotomi veya enterostomi</t>
  </si>
  <si>
    <t>Jejunum, ileum enterostomi kapatılması</t>
  </si>
  <si>
    <t>Striktüroplasti</t>
  </si>
  <si>
    <t>Jejunum veya ileum rezeksiyonu, segmenter, laparoskopik</t>
  </si>
  <si>
    <t>Jejunum veya ileum rezeksiyonu, segmenter</t>
  </si>
  <si>
    <t>Jejunum veya ileum rezeksiyonu, subtotal</t>
  </si>
  <si>
    <t>Jejunum veya ileum duplikasyonları, total eksizyon</t>
  </si>
  <si>
    <t>İnvajinasyonda manüel redüksiyon</t>
  </si>
  <si>
    <t>İnvajinasyon rezeksiyonu</t>
  </si>
  <si>
    <t>İnce barsak transplantasyonu</t>
  </si>
  <si>
    <t>İnce barsak perforasyonunda primer sütür</t>
  </si>
  <si>
    <t>Gastrointestinal fistül ameliyatları, internal</t>
  </si>
  <si>
    <t xml:space="preserve">Gastrointestinal diversiyonlar </t>
  </si>
  <si>
    <t>Enterokütan fistül ameliyatları</t>
  </si>
  <si>
    <t xml:space="preserve">Bilier intestinal diversiyonlar </t>
  </si>
  <si>
    <t>Beslenme jejunotomisi, laparoskopik</t>
  </si>
  <si>
    <t xml:space="preserve">Beslenme jejunotomisi </t>
  </si>
  <si>
    <t xml:space="preserve">Konjenital atrezi düzeltilmesi, jejunal ve ileal </t>
  </si>
  <si>
    <t>JEJUNUM VEYA İLEUM</t>
  </si>
  <si>
    <t>Trunkal vagotomi ve drenaj</t>
  </si>
  <si>
    <t>Yüksek selektif vagotomi</t>
  </si>
  <si>
    <t>Selektif vagotomi ve drenaj</t>
  </si>
  <si>
    <t>Selektif vagotomi ve antrektomi</t>
  </si>
  <si>
    <t xml:space="preserve">Gastroduodenal arter ligasyonu veya duodenotomi ile birlikte arter ligasyonu </t>
  </si>
  <si>
    <t>Piloromyotomi, hipertrofik pilor stenozunda</t>
  </si>
  <si>
    <t>Peptik ülsere bağlı perforasyonlarda primer onarım, trunkal vagotomi ve drenaj</t>
  </si>
  <si>
    <t xml:space="preserve">Peptik ülsere bağlı veya travmatik gastroduodenal  perforasyonlarda primer onarım, laparoskopik </t>
  </si>
  <si>
    <t>Peptik ülsere bağlı veya travmatik gastroduodenal  perforasyonlarda primer onarım</t>
  </si>
  <si>
    <t xml:space="preserve">Nüks ülser, dumping veya reflu gastritte rezeksiyon </t>
  </si>
  <si>
    <t>BMI ≥ 40 kg/m2 olan kişilerde. 
Tıbbi endikasyonun endokrinoloji uzman hekiminin de yer aldığı sağlık kurulu raporu ile belgelenmesi halinde faturalandırılır.Sağlık kurulu raporu düzenlendiği sağlık hizmeti sunucusunda geçerlidir. Sağlık kurulu, hizmeti veren sağlık hizmeti sunucusunda görevli hekimlerden oluşur.</t>
  </si>
  <si>
    <t>Duedenal switch-biliopankreatik diversiyon</t>
  </si>
  <si>
    <t>BMI ≥ 40 kg/m2 olan kişilerde. Tıbbi endikasyonun endokrinoloji uzman hekiminin de yer aldığı sağlık kurulu raporu ile belgelenmesi halinde faturalandırılır.Sağlık kurulu raporu düzenlendiği sağlık hizmeti sunucusunda geçerlidir. Sağlık kurulu, hizmeti veren sağlık hizmeti sunucusunda görevli hekimlerden oluşur.</t>
  </si>
  <si>
    <t>Obezite, banding</t>
  </si>
  <si>
    <t xml:space="preserve">Obezite, sleeve </t>
  </si>
  <si>
    <t>BMI ≥ 40 kg/m2 olan kişilerde. Tıbbi endikasyonun endokrinoloji uzman hekiminin de yer aldığı sağlık kurulu raporu ile belgelenmesi halinde faturalandırılır. Sağlık kurulu raporu düzenlendiği sağlık hizmeti sunucusunda geçerlidir. Sağlık kurulu, hizmeti veren sağlık hizmeti sunucusunda görevli hekimlerden oluşur.</t>
  </si>
  <si>
    <t xml:space="preserve">Obezite, by-pass </t>
  </si>
  <si>
    <t>Mideden benign tümör eksizyonu</t>
  </si>
  <si>
    <t>Midede wedge rezeksiyon, laparoskopik</t>
  </si>
  <si>
    <t>Midede wedge rezeksiyon</t>
  </si>
  <si>
    <t>Mide divertikülü eksizyonu</t>
  </si>
  <si>
    <t>Gastrotomi veya gastrostomi, cerrahi</t>
  </si>
  <si>
    <t>Gastropeksi, mide volvulusunda</t>
  </si>
  <si>
    <t>Gastroenterostomi</t>
  </si>
  <si>
    <t>Gastrektomi subtotal, laparoskopik</t>
  </si>
  <si>
    <t>Gastrektomi subtotal</t>
  </si>
  <si>
    <t>Gastrektomi radikal, total, laparoskopik</t>
  </si>
  <si>
    <t>Gastrektomi radikal, subtotal</t>
  </si>
  <si>
    <t>607.960 , 607.970 , 607.980  ile birlikte faturalandırılmaz.</t>
  </si>
  <si>
    <t>Gastrektomi radikal, total</t>
  </si>
  <si>
    <t>Fundoplikasyon dahil.</t>
  </si>
  <si>
    <t>Hiyatal herni operasyonu, laparoskopik</t>
  </si>
  <si>
    <t>LES gevsekliğinde, krurafi posterior dahil.</t>
  </si>
  <si>
    <t>Fundoplikasyon, laparoskopik</t>
  </si>
  <si>
    <t>Fundoplikasyon</t>
  </si>
  <si>
    <t>Duodenumdan lokal tümör eksizyonu</t>
  </si>
  <si>
    <t>Duodenum yaralanmasında primer onarım</t>
  </si>
  <si>
    <t>Duodenum divertikülü eksizyonu</t>
  </si>
  <si>
    <t>Duodenoenterostomi</t>
  </si>
  <si>
    <t>Dumping veya diyarede reverse loop operasyonları</t>
  </si>
  <si>
    <t>Travmatik duodenum perforasyonunda primer onarım</t>
  </si>
  <si>
    <t>Peptik ülsere bağlı duodenum perforasyonunda primer onarım, laparoskopik</t>
  </si>
  <si>
    <t>Peptik ülsere bağlı duodenum perforasyonunda primer onarım</t>
  </si>
  <si>
    <t>Bezoar veya yabancı cisim çıkarılması, laparotomi ile</t>
  </si>
  <si>
    <t>MİDE-DUODENUM</t>
  </si>
  <si>
    <t>Transözefajiyal varis ligasyonu</t>
  </si>
  <si>
    <t>Sağ torakotomi, laparatomi ve servikal kesi ile servikal anastomoz</t>
  </si>
  <si>
    <t xml:space="preserve">Totale yakın özefajektomi ve rekonstrüksiyon </t>
  </si>
  <si>
    <t>608.500, 608.510 ile birlikte faturalandırılmaz.Laparatomi, servikal kesi ve transmediyastinal yaklaşım ile kalıcı  trakeostomi ve servikal anastomoz</t>
  </si>
  <si>
    <t xml:space="preserve">Total faringolaringoözefajektomi ve gastrik veya kolon rekonstrüksiyonu </t>
  </si>
  <si>
    <t>Portosistemik şantlar, portal hipertansiyonda</t>
  </si>
  <si>
    <t>Laparatomi ve sağ torakotomi ile intratorasik anastomoz</t>
  </si>
  <si>
    <t xml:space="preserve">Parsiyel özefajektomi ve rekonstrüksiyon </t>
  </si>
  <si>
    <t>Özefajektomi, transtorakal</t>
  </si>
  <si>
    <t>Özefagus varisinde özefajiyal transection</t>
  </si>
  <si>
    <t>Özefagus varisinde koroner ven ligasyonu ve splenektomi</t>
  </si>
  <si>
    <t>Özefagus replasmanı için interpozisyon ameliyatları</t>
  </si>
  <si>
    <t>Özefagus perforasyonu onarımı, servikal, torakal</t>
  </si>
  <si>
    <t>Özefagus fistülü onarımı, servikal, torakal</t>
  </si>
  <si>
    <t>Özefagus divertikül eksizyonu, torakal</t>
  </si>
  <si>
    <t>Özefagus divertikül eksizyonu, servikal</t>
  </si>
  <si>
    <t>Özefagus darlıklarında cerrahi girişim</t>
  </si>
  <si>
    <t xml:space="preserve">Krikofaringeal myotomi </t>
  </si>
  <si>
    <t>Özefagus cerrahisi, benign patolojiler için</t>
  </si>
  <si>
    <t>Özefagus atrezisi primer onarımı</t>
  </si>
  <si>
    <t>Özefagostomi, servikal</t>
  </si>
  <si>
    <t>Heller ameliyatı; abdominal ya da torakal yolla fundoplikasyon ile birlikte veya değil</t>
  </si>
  <si>
    <t>Özefagogastromyotomi, laparoskopik</t>
  </si>
  <si>
    <t>Özefagogastromyotomi</t>
  </si>
  <si>
    <t>Özefagogastrik devaskülarizasyon, portal hipertansiyonda</t>
  </si>
  <si>
    <t>Özefajiyal tüp veya balon uygulaması, özefagus varis kanamasında</t>
  </si>
  <si>
    <t>Özefajektomi, laparoskopik</t>
  </si>
  <si>
    <t xml:space="preserve">Özefajektomi, transhiatal </t>
  </si>
  <si>
    <t xml:space="preserve">Distal özefagus rezeksiyonu ve rekonstrüksiyonu sol torakofrenotomi ve intratorasik anastomoz ile </t>
  </si>
  <si>
    <t>Asitte peritoneovenöz şant uygulaması</t>
  </si>
  <si>
    <t>ÖZEFAGUS</t>
  </si>
  <si>
    <t>Tüm işlemler dahil</t>
  </si>
  <si>
    <t xml:space="preserve">Whipple operasyonu </t>
  </si>
  <si>
    <t>Pankreatektomi, total duodenektomiyle birlikte, laparoskopik</t>
  </si>
  <si>
    <t>Pankreatektomi, total duodenektomiyle birlikte</t>
  </si>
  <si>
    <t>Pankreatektomi, subtotal</t>
  </si>
  <si>
    <t>Pankreas yaralanmalarında pankreatikojejunostomi</t>
  </si>
  <si>
    <t>Pankreas yaralanmalarında pankreatektomi, total</t>
  </si>
  <si>
    <t>Pankreas yaralanmalarında pankreatektomi, subtotal</t>
  </si>
  <si>
    <t>Pankreas yaralanmalarında drenaj</t>
  </si>
  <si>
    <t xml:space="preserve">Pankreas transplantasyonu, total </t>
  </si>
  <si>
    <t>Pankreas kistlerinde total eksizyon</t>
  </si>
  <si>
    <t>Pankreas kistlerinde internal drenaj</t>
  </si>
  <si>
    <t>Pankreas kistlerinde eksternal drenaj</t>
  </si>
  <si>
    <t>Pankreas fistülü onarımı</t>
  </si>
  <si>
    <t>Pankreas adenomlarında total eksizyon, laparoskopik</t>
  </si>
  <si>
    <t>Pankreas adenomlarında total eksizyon</t>
  </si>
  <si>
    <t>Kronik pankreatitte pankretikojejunostomi</t>
  </si>
  <si>
    <t>Distal pankreatektomi, parsiyel</t>
  </si>
  <si>
    <t>Akut pankreatitte, debritman, lavaj ve drenaj</t>
  </si>
  <si>
    <t>Adacık hücre transplantasyonu</t>
  </si>
  <si>
    <t>Aberan pankreas eksizyonu</t>
  </si>
  <si>
    <t>PANKREAS</t>
  </si>
  <si>
    <t>Safra kesesi ve safra yolları yaralanmaları için girişimler</t>
  </si>
  <si>
    <t>Safra fistülleri için girişimler, komplike</t>
  </si>
  <si>
    <t>Safra fistülleri için girişimler, basit</t>
  </si>
  <si>
    <t>Kolesistostomi</t>
  </si>
  <si>
    <t>Kolesistoenterostomi</t>
  </si>
  <si>
    <t>Kolesistektomi, laparoskopik</t>
  </si>
  <si>
    <t>Kolesistektomi</t>
  </si>
  <si>
    <t>Koledokotomi ile birlikte T- drenaj</t>
  </si>
  <si>
    <t>Koledokotomi – sfinkterotomi veya sfinkteroplasti</t>
  </si>
  <si>
    <t>Koledokotomi – koledokoduodenostomi</t>
  </si>
  <si>
    <t xml:space="preserve">Ekstrahepatik safra yolu tümörleri için rezeksiyon ve rekonstrüksiyon </t>
  </si>
  <si>
    <t>Koledokoenterostomi</t>
  </si>
  <si>
    <t>Koledok darlıkları ve kisti için girişimler</t>
  </si>
  <si>
    <t>İntraoperatif ultrasonografi</t>
  </si>
  <si>
    <t>İntraoperatif safra yolları basınç çalışması</t>
  </si>
  <si>
    <t>İntraoperatif koledokoskopi</t>
  </si>
  <si>
    <t>İntraoperatif kolanjiyografi</t>
  </si>
  <si>
    <t>SAFRA YOLLARI</t>
  </si>
  <si>
    <t>Portoenterostomi</t>
  </si>
  <si>
    <t xml:space="preserve">Karaciğer biyopsisi </t>
  </si>
  <si>
    <t>Aynı faturada iki defadan fazla kodlanmaz.</t>
  </si>
  <si>
    <t>Metastazektomi, her bir metastaz, laparoskopik</t>
  </si>
  <si>
    <t xml:space="preserve">Metastazektomi, her bir metastaz </t>
  </si>
  <si>
    <t>Lobektomi veya hepatektomi, subtotal, laparoskopik</t>
  </si>
  <si>
    <t>Lobektomi veya hepatektomi, subtotal</t>
  </si>
  <si>
    <t>Karaciğer tümörlerinde laparoskopi veya laparotomi ile radyofrekans ablasyonu</t>
  </si>
  <si>
    <t>Karaciğerin büyük damar veya safra yolu ile ilişkili yaralanmalarında primer sütür, çok sayıda</t>
  </si>
  <si>
    <t>Karaciğer basit yaralanmalarında primer sütür, tek laserasyon</t>
  </si>
  <si>
    <t>Tüm cerrahi işlemler dahil</t>
  </si>
  <si>
    <t xml:space="preserve">Karaciğer Transplantasyonu </t>
  </si>
  <si>
    <t>Patoloji raporu ile segmentektominin teyidi gerekir. Üçten fazla olması halinde 609.111 üzerinden faturalandırılır.</t>
  </si>
  <si>
    <t>Karaciğer segmentektomi, her bir segment, laparoskopik</t>
  </si>
  <si>
    <t>Patoloji raporu ile segmentektominin teyidi gerekir. Üçten fazla olması halinde 609.110 üzerinden faturalandırılır.</t>
  </si>
  <si>
    <t xml:space="preserve">Karaciğer segmentektomi, her bir segment </t>
  </si>
  <si>
    <t>Karaciğer konjenital kistlerinde internal veya eksternal drenaj veya kistektomi</t>
  </si>
  <si>
    <t xml:space="preserve">Karaciğer hemanjiyomunda enükleasyon </t>
  </si>
  <si>
    <t xml:space="preserve">Karaciğer Kist hidatiğinde total perikistektomi </t>
  </si>
  <si>
    <t>Kapitonaj, omentopeksi</t>
  </si>
  <si>
    <t xml:space="preserve">Karaciğer Kist hidatiğinde kistotomi veya kistektomi ile birlikte poş küçültücü işlemler </t>
  </si>
  <si>
    <t>Karaciğer Kist hidatiğinde internal drenaj</t>
  </si>
  <si>
    <t>Karaciğer Kist hidatiğinde dışa drenaj</t>
  </si>
  <si>
    <t>Karaciğer tek basit apse drenajı, laparotomi ile</t>
  </si>
  <si>
    <t xml:space="preserve">Karaciğerin safra sistemi ile ilişkili çok sayıda apsesinin (Komplike) drenajı, laparatomi ile </t>
  </si>
  <si>
    <t>İntrahepatik biliyoenterik diversiyonlar</t>
  </si>
  <si>
    <t>Hepatikojejunostomi</t>
  </si>
  <si>
    <t>Hepatik arter ligasyonu veya kateterizasyonu</t>
  </si>
  <si>
    <t>KARACİĞER</t>
  </si>
  <si>
    <t>6.6.SİNDİRİM SİSTEMİ CERRAHİSİ</t>
  </si>
  <si>
    <t>Bronkoskopi ayrıca faturalandırılmaz.</t>
  </si>
  <si>
    <t>Transbronşiyal akciğer biyopsisi</t>
  </si>
  <si>
    <t>Plevra biyopsisi, perkütan</t>
  </si>
  <si>
    <t>608.860 ile birlikte faturalandırılmaz.Aynı faturada bir defadan fazla kodlanmaz.</t>
  </si>
  <si>
    <t>Wedge rezeksiyon, tek veya çok sayıda</t>
  </si>
  <si>
    <t xml:space="preserve">Videotorakoskopi, wedge rezeksiyon </t>
  </si>
  <si>
    <t xml:space="preserve">Videotorakoskopi, torakal sempatektomi </t>
  </si>
  <si>
    <t xml:space="preserve">Videotorakoskopi, pnömonektomi  </t>
  </si>
  <si>
    <t xml:space="preserve">Videotorakoskopi, lobektomi  </t>
  </si>
  <si>
    <t xml:space="preserve">Biyopsi, drenaj ve diğer videotorakoskopik işlemlerle birlikte faturalandırılmaz. </t>
  </si>
  <si>
    <t>Videotorakoskopi, ekploratris</t>
  </si>
  <si>
    <t>Videotorakoskopi, bül eksizyonu ile birlikte</t>
  </si>
  <si>
    <t>Günde 1 kez faturalandırılır. Pansuman dahil</t>
  </si>
  <si>
    <t>Tüp ve kateter torakostomi takibi</t>
  </si>
  <si>
    <t xml:space="preserve">Torakal cerrahi işlemlerle birlikte faturalandırılmaz. </t>
  </si>
  <si>
    <t>Tüp torakostomi, tek taraf (Göğüs tüpüyle su altı drenajı)</t>
  </si>
  <si>
    <t>Torakotomi, volüm küçültücü ameliyat, tek taraf</t>
  </si>
  <si>
    <t>608.960 ile birlikte faturalandırılmaz.</t>
  </si>
  <si>
    <t>Torakotomi, sınırlı, akciğer veya plevra biyopsisi için</t>
  </si>
  <si>
    <t>Torakotomi, postoperatif kanama, hava kaçağı kontrolü</t>
  </si>
  <si>
    <t>Torakotomi, major, eksplorasyon ve biyopsi ile birlikte</t>
  </si>
  <si>
    <t>Torakotomi, kardiyak masaj ile birlikte</t>
  </si>
  <si>
    <t>Torakotomi, kanama kontrolü ve/veya akciğer yırtığı onarımı</t>
  </si>
  <si>
    <t>Torakotomi, intrapulmoner yabancı cisim çıkartılması ile birlikte</t>
  </si>
  <si>
    <t xml:space="preserve">Torakotomi, intraplevral yabancı cisim </t>
  </si>
  <si>
    <t>Plevral işlem var veya yok</t>
  </si>
  <si>
    <t>Torakotomi, bül eksizyon-plikasyonu ile birlikte</t>
  </si>
  <si>
    <t>Torakoskopi, eksploratris, biyopsi, drenaj ile birlikte</t>
  </si>
  <si>
    <t>608.280 , 608.290 ile birlikte faturalandırılmaz.</t>
  </si>
  <si>
    <t>Sleeve pnömonektomi</t>
  </si>
  <si>
    <t xml:space="preserve">Pnömonostomi, apse veya kistin açık drenajı ile birlikte </t>
  </si>
  <si>
    <t>VCS ve aorta rezeksiyonu ve rekonstrüksiyonu ile birlikte</t>
  </si>
  <si>
    <t xml:space="preserve">Pnömonektomi ve major damar cerrahisi </t>
  </si>
  <si>
    <t>Pnömonektomi ekstraplevral</t>
  </si>
  <si>
    <t>Pnömonektomi</t>
  </si>
  <si>
    <t>Neoadjuvan kemoradyoterapi sonrası akciğer rezeksiyonları</t>
  </si>
  <si>
    <t>Major bronşial fistülün açık cerrahi ile kapatılması</t>
  </si>
  <si>
    <t>Lobektomi veya segmentektomi</t>
  </si>
  <si>
    <t>Lobektomi, konkomitan dekortikasyon ile birlikte</t>
  </si>
  <si>
    <t>Konjenital akciğer malformasyonları rezeksiyonu</t>
  </si>
  <si>
    <t>Kist hidatik ameliyatları, akciğer, mediyan sternotomi ile, iki taraf</t>
  </si>
  <si>
    <t>Kist hidatik ameliyatları, akciğer</t>
  </si>
  <si>
    <t xml:space="preserve">Kimyasal plörodez, ayrıca tüp torakostomi veya kateter torakostomi eklenecek </t>
  </si>
  <si>
    <t>Kateter torakostomi, kapalı sistem uygulama</t>
  </si>
  <si>
    <t xml:space="preserve">İntraplöral lavaj, her tür teknikle </t>
  </si>
  <si>
    <t>Göğüs duvarı, diyafragma, perikard vb.</t>
  </si>
  <si>
    <t xml:space="preserve">Ekstended akciğer rezeksiyonları </t>
  </si>
  <si>
    <t xml:space="preserve">Dekortikasyon, pulmoner, total </t>
  </si>
  <si>
    <t>Dekortikasyon, pulmoner, parsiyel</t>
  </si>
  <si>
    <t>Bronkovasküler sleeve lobektomi</t>
  </si>
  <si>
    <t>608.280 , 608.290 , 608.690 , 608.700 ile birlikte faturalandırılmaz.</t>
  </si>
  <si>
    <t>Bronkial sleeve lobektomi</t>
  </si>
  <si>
    <t>Ampiyem kesesi enükleasyonu (Ampiyemektomi)</t>
  </si>
  <si>
    <t>Akciğer transplantasyonu, global</t>
  </si>
  <si>
    <t>Akciğer rezeksiyonu, göğüs duvarı rezeksiyonu ve rekonstrüksiyonu, protezli veya protezsiz</t>
  </si>
  <si>
    <t xml:space="preserve">Akciğer rezeksiyonu ve mediastinal lenf nodu diseksiyonu </t>
  </si>
  <si>
    <t>Akciğer ile birlikte karaciğer hidatik kisti, aynı seans, frenotomi ile</t>
  </si>
  <si>
    <t>AKCİĞERLER VE PLEVRA</t>
  </si>
  <si>
    <t>Trakeotomi açılması, planlı</t>
  </si>
  <si>
    <t xml:space="preserve">Trakeotomi açılması, acil </t>
  </si>
  <si>
    <t>Trakeostomi stenozu açılması</t>
  </si>
  <si>
    <t>Trakeoözefagial fistül primer onarımı</t>
  </si>
  <si>
    <t>Trakeofaringeal fistül onarımı</t>
  </si>
  <si>
    <t>Trakeal tümör veya karsinoma eksizyonu, torasik, greft onarımı var veya yok</t>
  </si>
  <si>
    <t>Trakeal tümör veya karsinoma eksizyonu,servikal, greft onarımı var veya yok</t>
  </si>
  <si>
    <t>Trakeal stenoz eksizyonu ve anastomoz, torasik, greft onarımı var veya yok</t>
  </si>
  <si>
    <t>Trakeal stenoz eksizyonu ve anastomoz, servikal, greft onarımı var veya yok</t>
  </si>
  <si>
    <t>Ciddi mediyastinal amfizemde</t>
  </si>
  <si>
    <t xml:space="preserve">Pretrakeal fasya açılması </t>
  </si>
  <si>
    <t>Karinal rekonstrüksiyon</t>
  </si>
  <si>
    <t>Eksternal trakeal yaralanma, primer sütür</t>
  </si>
  <si>
    <t>Cerrahi trakeostomi veya fistül kapatılması, plastik onarım olmadan</t>
  </si>
  <si>
    <t>Cerrahi trakeostomi veya fistül kapatılması, plastik onarım ile birlikte</t>
  </si>
  <si>
    <t>Transkarineal /bronşiyal iğne aspirasyonu</t>
  </si>
  <si>
    <t xml:space="preserve">Bronkoskopik fırçalama </t>
  </si>
  <si>
    <t>Bronkoskopik volüm azaltıcı girişim</t>
  </si>
  <si>
    <t>608.310 ile birlikte faturalandırılmaz.</t>
  </si>
  <si>
    <t xml:space="preserve">Bronkoskopi, trakeobronşial ağacın terapötik aspirasyonu ile birlikte </t>
  </si>
  <si>
    <t>Bronkoskopi, trakeal veya bronşiyal dilatasyon ile birlikte</t>
  </si>
  <si>
    <t>Bronkoskopi, trakeal dilatasyon ve trakeal stent yerleştirilmesi ile birlikte</t>
  </si>
  <si>
    <t xml:space="preserve">Bronkoskopi, eksizyon dışı bir metotla tümör destrüksiyonu veya stenozun açılması </t>
  </si>
  <si>
    <t>608.310 ile birlikte faturalandırılmaz.
Bronkoskopi işlem puanı dahil</t>
  </si>
  <si>
    <t>Bronkoskopik lazer veya koter veya diatermi veya kriyoterapi</t>
  </si>
  <si>
    <t>Bronkoskopi, biyopsi veya yabancı cisim çıkarılması amacıyla</t>
  </si>
  <si>
    <t>Genel anestezi ile yapıldığında anestezi ücreti faturalandırılır.</t>
  </si>
  <si>
    <t>Bronkoskopi, tanısal (Fleksble/rijit), bronşial lavaj ile birlikte veya değil</t>
  </si>
  <si>
    <t>Fibrin glue, syanoakrilat vb. 608.310 ile birlikte faturalandırılmaz.</t>
  </si>
  <si>
    <t xml:space="preserve">Bronkoskopi, bronşiyal fistül kapama amaçlı </t>
  </si>
  <si>
    <t>Bronkoplasti, travmatik rüptür</t>
  </si>
  <si>
    <t>Bronkoplasti, stenoz veya tümör eksizyonu ve anastomoz, greft onarımı var veya yok</t>
  </si>
  <si>
    <t xml:space="preserve">Bronkobiliyer fistül onarımı </t>
  </si>
  <si>
    <t>TRAKEA VE BRONŞ</t>
  </si>
  <si>
    <t>6.5.SOLUNUM SİSTEMİ CERRAHİSİ</t>
  </si>
  <si>
    <t>Damar grefti kullanılarak yapılan vasküler girişimler</t>
  </si>
  <si>
    <t>Damar onarımı</t>
  </si>
  <si>
    <t>MİKROCERRAHİ</t>
  </si>
  <si>
    <t>Lenfödem için omentum transpozisyonu</t>
  </si>
  <si>
    <t>Lenfödem için Charles radikal eksizyon ve deri grefti</t>
  </si>
  <si>
    <t>Lenfödemde lenfadenovenöz veya lenfatikovenöz şant</t>
  </si>
  <si>
    <t xml:space="preserve">Lenfödem tedavisi için Thompson ameliyatı </t>
  </si>
  <si>
    <t>Lenfödem tedavisi için Charles ameliyatı, sınırlı bir alanda</t>
  </si>
  <si>
    <t>Lenfödem tedavisi için  Charles ameliyatı, tüm uyluk  bölgesinde</t>
  </si>
  <si>
    <t>Tek yanlı süperfisiyel ile birlikte derin  inguinal lenf bezi diseksiyonu</t>
  </si>
  <si>
    <t>Tek yanlı süperfisiyel inguinal lenf bezi diseksiyonu</t>
  </si>
  <si>
    <t>ALT EKSTREMİTEYE YÖNELİK GİRİŞİMLER</t>
  </si>
  <si>
    <t>Yüzeyel lenf bezi biyopsisi veya eksizyonu</t>
  </si>
  <si>
    <t xml:space="preserve">Lenf nodları biyopsi veya eksizyonu, skalen yağ yastıkçığı eksizyonu ile birlikte derin servikal nodlar </t>
  </si>
  <si>
    <t>603.650 , 603.660 , 603.670 , 603.750 ile birlikte faturalandırılmaz.</t>
  </si>
  <si>
    <t xml:space="preserve">Lenf nodları biyopsi veya eksizyonu, internal mammary nodlar (Ayrı işlem) </t>
  </si>
  <si>
    <t xml:space="preserve">Lenf nodları biyopsi veya eksizyonu, derin aksiller nodlar </t>
  </si>
  <si>
    <t>Kistik higroma eksizyonu, kompleks</t>
  </si>
  <si>
    <t>Derin nörovasküler diseksiyon olmadan</t>
  </si>
  <si>
    <t>Kistik higroma eksizyonu, basit</t>
  </si>
  <si>
    <t>Evrelendirme için sınırlı lenfadenektomi (Ayrı işlem), pelvik ve paraaortik</t>
  </si>
  <si>
    <t xml:space="preserve">Diseksiyon, derin jugüler nodlar </t>
  </si>
  <si>
    <t>EKSİZYON</t>
  </si>
  <si>
    <t>Torasik duktusun sütür ve/veya ligasyonu, torasik yaklaşım ile</t>
  </si>
  <si>
    <t>Torasik duktusun sütür ve/veya ligasyonu, servikal yaklaşım ile</t>
  </si>
  <si>
    <t>Torasik duktusun sütür ve/veya ligasyonu, abdominal yaklaşım ile</t>
  </si>
  <si>
    <t xml:space="preserve">Sentinel lenfadenektomi </t>
  </si>
  <si>
    <t>Retroperitoneal lenf bezi diseksiyonu</t>
  </si>
  <si>
    <t>Lenfanjiyotomi veya lenf kanallarına diğer işlemler</t>
  </si>
  <si>
    <t>Lenf nodu apsesi veya lenfadenit drenajı, yaygın</t>
  </si>
  <si>
    <t>Lenf nodu apsesi veya lenfadenit drenajı, basit</t>
  </si>
  <si>
    <t>Koltuk altı diseksiyonu</t>
  </si>
  <si>
    <t>İliyoinguinal lenf nodu disseksiyonu</t>
  </si>
  <si>
    <t xml:space="preserve">Boyun diseksiyonu, tek taraf </t>
  </si>
  <si>
    <t>İNSİZYON</t>
  </si>
  <si>
    <t>LENF NODLARI VE LENFATİK KANALLAR</t>
  </si>
  <si>
    <t>Splenektomi, total, laparoskopik</t>
  </si>
  <si>
    <t>607.960, 607.970 ile birlikte faturalandırılmaz.</t>
  </si>
  <si>
    <t>Splenektomi, total</t>
  </si>
  <si>
    <t>Splenektomi, parsiyel, laparoskopik</t>
  </si>
  <si>
    <t>607.960, 607.980 ile birlikte faturalandırılmaz.</t>
  </si>
  <si>
    <t>Splenektomi, parsiyel</t>
  </si>
  <si>
    <t>607.970, 607.980 ile birlikte faturalandırılmaz.</t>
  </si>
  <si>
    <t>Splenorafi</t>
  </si>
  <si>
    <t>DALAK</t>
  </si>
  <si>
    <t>KAN VE LENF SİSTEMLERİ</t>
  </si>
  <si>
    <t>Ayrı işlem</t>
  </si>
  <si>
    <t xml:space="preserve">Vena safena parvanın safenopopliteal birleşim yerinde ligasyon ve divizyonu </t>
  </si>
  <si>
    <t>Vena safena magna/parvanın ligasyon, divizyon ve komplet strippingi ile birlikte radikal ülser eksizyonu ve deri grefti ve/veya alt ekstremite kominikan venlerin bağlanması, derin fasiya eksizyonu ile birlikte</t>
  </si>
  <si>
    <t>Vena safena magna/parvanın ligasyon, divizyon ve komplet strippingi</t>
  </si>
  <si>
    <t>En fazla iki seans faturalandırılır.</t>
  </si>
  <si>
    <t>Varislerde sklerozan madde enjeksiyonu, her bir seans</t>
  </si>
  <si>
    <t>En fazla 4 pake faturalandırılır. 802.755 ile birlikte faturalandırılmaz.</t>
  </si>
  <si>
    <t>V. safena magna ve parvanın ligasyon (İkisi birden), divizyon ve komplet strippingi</t>
  </si>
  <si>
    <t>Safenofemoral birleşim yerinde vena safena magna ligasyon ve divizyonu veya distal intterruptionlar</t>
  </si>
  <si>
    <t>Rekürren veya sekonder variköz venlerin ligasyon, ve/veya divizyonu</t>
  </si>
  <si>
    <t>En fazla 4 ligasyon faturalandırılır.</t>
  </si>
  <si>
    <t>Perforatör venlerin ligasyonu, subfasiyal, her biri</t>
  </si>
  <si>
    <t>Linton tipi deri grefti ile perforatör venlerin ligasyonu, subfasiyal</t>
  </si>
  <si>
    <t>Ligasyon, major arter, göğüs</t>
  </si>
  <si>
    <t>Ligasyon, major arter, ekstremite</t>
  </si>
  <si>
    <t>Ligasyon, major arter, boyun</t>
  </si>
  <si>
    <t>Ligasyon, major arter, abdomen</t>
  </si>
  <si>
    <t>Ligasyon, internal veya common karotid arter</t>
  </si>
  <si>
    <t>Kademeli oklüzyon ile Selverstone veya Crutchfield klempi kullanıldığı gibi</t>
  </si>
  <si>
    <t>Ligasyon, internal veya common karotit arter</t>
  </si>
  <si>
    <t>Ligasyon, eksternal karotit arter</t>
  </si>
  <si>
    <t>Ligasyon veya biyopsi, temporal arter</t>
  </si>
  <si>
    <t>Karotit body tümör çıkarılması</t>
  </si>
  <si>
    <t>Kanayan küçük arter, ven bağlanması</t>
  </si>
  <si>
    <t>İnterruption, parsiyel/komplet, ligasyon, intravasküler cihaz ile iliyak venin</t>
  </si>
  <si>
    <t>İnterruption, parsiyel/komplet, ligasyon, intravasküler cihaz ile femoral venin</t>
  </si>
  <si>
    <t>İnterruption, parsiyel veya komplet, sütür, ligasyon, plikasyon, klip, ekstravasküler, intravasküler (Umbrella cihazı) yolla vena ca</t>
  </si>
  <si>
    <t>İnternal juguler ven ligasyonu</t>
  </si>
  <si>
    <t xml:space="preserve">Eski-yüzeysel varis, sklerozan madde enjeksiyonu, her bir enjeksiyon </t>
  </si>
  <si>
    <t>LİGASYON VE DİĞER İŞLEMLER</t>
  </si>
  <si>
    <t>Herhangi bir tip. 7 günde en fazla bir defa faturalandırılır.</t>
  </si>
  <si>
    <t xml:space="preserve">Transkateter tedavi, tromboliz dışında başka bir amaç için infüzyon </t>
  </si>
  <si>
    <t>Transkateter tedavi, koroner dışında tromboliz için infüzyon</t>
  </si>
  <si>
    <t>Transkateter biyopsi</t>
  </si>
  <si>
    <t>TRANSKATETER TEDAVİSİ VE BİYOPSİ</t>
  </si>
  <si>
    <t>Hemodiyaliz amacıyla A-V fistül/şant yapılması veya kapatılması</t>
  </si>
  <si>
    <t>Arteriyovenöz fistül revizyonu, trombektomi ile veya değil, otojen veya nonotojen greft ile</t>
  </si>
  <si>
    <t>Arteriyovenöz anevrizmanın plastik onarımı</t>
  </si>
  <si>
    <t xml:space="preserve">İNTRAVASKÜLER KANÜLASYON VE SHUNT (AYRI İŞLEM) </t>
  </si>
  <si>
    <t>Postoperatif eksplorasyon, göğüs</t>
  </si>
  <si>
    <t>Postoperatif eksplorasyon, ekstremite</t>
  </si>
  <si>
    <t>Postoperatif eksplorasyon, boyun</t>
  </si>
  <si>
    <t>Postoperatif eksplorasyon, abdomen</t>
  </si>
  <si>
    <t>Greft-enterik fistül onarımı</t>
  </si>
  <si>
    <t>Enfekte greftin eksizyonu, revaskülarizasyon ile birlikte popliteal-tibiyal veya peroneal arter</t>
  </si>
  <si>
    <t>Enfekte greftin eksizyonu, revaskülarizasyon ile birlikte femoral-anteriyor tibiyal, posteriyor tibiyal veya peroneal arter</t>
  </si>
  <si>
    <t>Enfekte greftin eksizyonu, revaskülarizasyon ile birlikte</t>
  </si>
  <si>
    <t>Enfekte greftin eksizyonu, ekstremite</t>
  </si>
  <si>
    <t>Enfekte greftin eksizyonu, abdominal</t>
  </si>
  <si>
    <t>Arteriyel veya venöz greftle trombektomi ve/veya onarım</t>
  </si>
  <si>
    <t>Kanama, tromboz veya enfeksiyon için</t>
  </si>
  <si>
    <t>POSTOPERATİF EKSPLORASYON</t>
  </si>
  <si>
    <t>Eksplorasyon, cerrahi onarım yapılmayan, diğer damarlar</t>
  </si>
  <si>
    <t>Eksplorasyon, cerrahi onarım yapılmayan, popliteal arter</t>
  </si>
  <si>
    <t>Eksplorasyon, cerrahi onarım yapılmayan, femoral arter</t>
  </si>
  <si>
    <t>Eksplorasyon, cerrahi onarım yapılmayan, karotit arter</t>
  </si>
  <si>
    <t>Eksplorasyon, cerrahi onarım yapılmayan, arter diseksiyonu ile birlikte/değil</t>
  </si>
  <si>
    <t>EKSPLORASYON</t>
  </si>
  <si>
    <t xml:space="preserve">By-pass greft, kompozit (Greft + ven) </t>
  </si>
  <si>
    <t>By-pass greft, ven dışındakilerle, popliteal-tibiyal veya peroneal arter</t>
  </si>
  <si>
    <t>By-pass greft, ven dışındakilerle, femoral-anteriyor tibiyal, posteriyor tibiyal veya peroneal</t>
  </si>
  <si>
    <t>By-pass greft, ven dışındakilerle, iliyofemoral</t>
  </si>
  <si>
    <t>By-pass greft, ven dışındakilerle, iliyoilyak</t>
  </si>
  <si>
    <t>By-pass greft, ven dışındakilerle, femoral-femoral</t>
  </si>
  <si>
    <t>By-pass greft, ven dışındakilerle, femoral-popliteal</t>
  </si>
  <si>
    <t>By-pass greft, ven dışındakilerle, aksiller-femoral-femoral</t>
  </si>
  <si>
    <t>By-pass greft, ven dışındakilerle, aortofemoral-popliteal</t>
  </si>
  <si>
    <t>By-pass greft, ven dışındakilerle, aksiller-aksiller</t>
  </si>
  <si>
    <t>By-pass greft, ven dışındakilerle, aortofemoral veya bifemoral</t>
  </si>
  <si>
    <t>By-pass greft, ven dışındakilerle, subklavyen-vertebral</t>
  </si>
  <si>
    <t>By-pass greft, ven dışındakilerle, karotit-vertebral</t>
  </si>
  <si>
    <t>By-pass greft, ven dışındakilerle, aortoiliyak</t>
  </si>
  <si>
    <t>By-pass greft, ven dışındakilerle, vertebral-subklavyen transpozisyonu</t>
  </si>
  <si>
    <t>By-pass greft, ven dışındakilerle, vertebral-karotit transpozisyonu</t>
  </si>
  <si>
    <t>By-pass greft, ven dışındakilerle, splenorenal</t>
  </si>
  <si>
    <t>By-pass greft, ven dışındakilerle, aortoçölyak, aortomezenterik, aortorenal</t>
  </si>
  <si>
    <t>By-pass greft, ven dışındakilerle, aortosubklavyen veya karotit</t>
  </si>
  <si>
    <t>By-pass greft, ven dışındakilerle, aksiller-femoral</t>
  </si>
  <si>
    <t>By-pass greft, ven dışındakilerle, subklavyen-aksiller</t>
  </si>
  <si>
    <t>By-pass greft, ven dışındakilerle, subklavyen-subklavyen</t>
  </si>
  <si>
    <t>By-pass greft, ven dışındakilerle, karotit-subklavyen</t>
  </si>
  <si>
    <t>By-pass greft, ven dışındakilerle, karotit</t>
  </si>
  <si>
    <t>BY-PASS GREFT, VEN DIŞINDAKİLERLE</t>
  </si>
  <si>
    <t>İnsitu ven by-pass, popliteal-tibiyal, peroneal</t>
  </si>
  <si>
    <t>İnsitu ven by-pass, femoral-anteriyor tibiyal, posteriyor tibiyal veya peroneal arter</t>
  </si>
  <si>
    <t>İnsitu ven by-pass, femoral-popliteal</t>
  </si>
  <si>
    <t>Sadece femoropopliteal kısmı insitu</t>
  </si>
  <si>
    <t xml:space="preserve">İnsitu ven by-pass, aortofemoral-popliteal </t>
  </si>
  <si>
    <t>İNSİTU VEN BY-PASS</t>
  </si>
  <si>
    <t>By-pass greft, ven ile, popliteal-tibiyal, peroneal arter veya diğer distal damarlar</t>
  </si>
  <si>
    <t>By-pass greft, ven ile, femoral-anteriyor tibiyal, posteriyor tibiyal, peroneal arter veya distal damarlar</t>
  </si>
  <si>
    <t>By-pass greft, ven ile, iliyofemoral</t>
  </si>
  <si>
    <t>By-pass greft, ven ile, iliyoiliyak</t>
  </si>
  <si>
    <t>By-pass greft, ven ile, aortorenal</t>
  </si>
  <si>
    <t>By-pass greft, ven ile, femoral-femoral</t>
  </si>
  <si>
    <t>By-pass greft, ven ile, femoral-popliteal</t>
  </si>
  <si>
    <t>By-pass greft, ven ile, aortofemoral-popliteal</t>
  </si>
  <si>
    <t>By-pass greft, ven ile, aortoiliyofemoral, iki taraf</t>
  </si>
  <si>
    <t>By-pass greft, ven ile, aortoiliyofemoral, tek taraf</t>
  </si>
  <si>
    <t>By-pass greft, ven ile, aortofemoral veya bifemoral</t>
  </si>
  <si>
    <t>By-pass greft, ven ile, aortoiliyak</t>
  </si>
  <si>
    <t>By-pass greft, ven ile, splenorenal</t>
  </si>
  <si>
    <t>By-pass greft, ven ile, aksiller-femoral-femoral</t>
  </si>
  <si>
    <t>By-pass greft, ven ile, aortoçölyak veya aortomezenterik</t>
  </si>
  <si>
    <t>By-pass greft, ven ile, aortosubklavyen veya karotit</t>
  </si>
  <si>
    <t>By-pass greft, ven ile, aksiller-femoral</t>
  </si>
  <si>
    <t>By-pass greft, ven ile, aksiller-aksiller</t>
  </si>
  <si>
    <t>By-pass greft, ven ile,subklavyen-aksiller</t>
  </si>
  <si>
    <t>By-pass greft, ven ile,subklavyen-vertebral</t>
  </si>
  <si>
    <t>By-pass greft, ven ile,subklavyen-subklavyen</t>
  </si>
  <si>
    <t>By-pass greft, ven ile, karotit-karotit</t>
  </si>
  <si>
    <t>By-pass greft, ven ile, karotit-subklavyen</t>
  </si>
  <si>
    <t>By-pass greft, ven ile,subklavyen-karotit</t>
  </si>
  <si>
    <t>By-pass greft, ven ile, karotit</t>
  </si>
  <si>
    <t>BY-PASS GREFT-VEN</t>
  </si>
  <si>
    <t>Tromboendarterektomi, femoral süperfisyel, lokalize</t>
  </si>
  <si>
    <t xml:space="preserve">Tromboendarterektomi, femoral ve/veya popliteal ve/veya tibiyoperoneal </t>
  </si>
  <si>
    <t>Tromboendarterektomi, derin (Profunda) femoral</t>
  </si>
  <si>
    <t>Tromboendarterektomi, common femoral</t>
  </si>
  <si>
    <t>Tromboendarterektomi, kombine aortoilyofemoral</t>
  </si>
  <si>
    <t>Tromboendarterektomi, kombine aortoilyak</t>
  </si>
  <si>
    <t>Tromboendarterektomi, ilyofemoral</t>
  </si>
  <si>
    <t>Tromboendarterektomi, ilyak</t>
  </si>
  <si>
    <t>Tromboendarterektomi, mezenterik, çölyak veya renal</t>
  </si>
  <si>
    <t>Tromboendarterektomi, abdominal aorta</t>
  </si>
  <si>
    <t>Tromboendarterektomi, aksiller,brakiyal</t>
  </si>
  <si>
    <t>Tromboendarterektomi, subklavyen, innominate, torasik insizyon ile</t>
  </si>
  <si>
    <t>Tromboendarterektomi, karotit, vertebral, subklavyen, boyun insizyonu ile, patch greft ile veya değil</t>
  </si>
  <si>
    <t>TROMBOENDARTEREKTOMİ</t>
  </si>
  <si>
    <t>Ven dışında başka bir greftle damar onarımı, alt ekstremite</t>
  </si>
  <si>
    <t>Ven dışında başka bir greftle damar onarımı, intraabdominal</t>
  </si>
  <si>
    <t>Ven dışında başka bir greftle damar onarımı, intratorasik, by-pass yapılmaksızın</t>
  </si>
  <si>
    <t>Ven dışında başka bir greftle damar onarımı, intratorasik, by-pass ile</t>
  </si>
  <si>
    <t>Ven dışında başka bir greftle damar onarımı, üst ekstremite</t>
  </si>
  <si>
    <t>Ven dışında başka bir greftle damar onarımı, boyun</t>
  </si>
  <si>
    <t>Ven grefti ile damar onarımı, alt ekstremite</t>
  </si>
  <si>
    <t>Ven grefti ile damar onarımı, intraabdominal</t>
  </si>
  <si>
    <t>Ven grefti ile damar onarımı, intratorasik, by-pass ile değil</t>
  </si>
  <si>
    <t>Ven grefti ile damar onarımı, intratorasik, by-pass ile</t>
  </si>
  <si>
    <t>Ven grefti ile damar onarımı, üst ekstremite</t>
  </si>
  <si>
    <t>Ven grefti ile damar onarımı, boyun</t>
  </si>
  <si>
    <t>Damar onarımı, direkt, alt ekstremite</t>
  </si>
  <si>
    <t>Damar onarımı, direkt, intraabdominal</t>
  </si>
  <si>
    <t>Damar onarımı, direkt, intratorasik, by-pass ile değil</t>
  </si>
  <si>
    <t>Damar onarımı, direkt, intratorasik, by-pass ile</t>
  </si>
  <si>
    <t>Damar onarımı, direkt, el, parmak</t>
  </si>
  <si>
    <t>Damar onarımı, direkt, üst ekstremite</t>
  </si>
  <si>
    <t>Damar onarımı, direkt, boyun</t>
  </si>
  <si>
    <t>Patch greft ile veya değil</t>
  </si>
  <si>
    <t>FİSTÜL DIŞINDA DAMAR ONARIMI</t>
  </si>
  <si>
    <t>Arteriyövenöz fistüllerde endovasküler greft implantasyonu</t>
  </si>
  <si>
    <t>Arteriyövenöz fistül onarımı, edinsel veya travmatik, ekstremiteler</t>
  </si>
  <si>
    <t>Arteriyövenöz fistül onarımı, edinsel veya travmatik, toraks ve abdomen</t>
  </si>
  <si>
    <t>Arteriyövenöz fistül onarımı, edinsel veya travmatik, baş ve boyun</t>
  </si>
  <si>
    <t>Arteriyövenöz fistül onarımı, konjenital, ekstremiteler</t>
  </si>
  <si>
    <t>Arteriyövenöz fistül onarımı, konjenital, toraks ve abdomen</t>
  </si>
  <si>
    <t>Arteriyövenöz fistül onarımı, konjenital, baş ve boyun</t>
  </si>
  <si>
    <t>ARTERİYOVENÖZ FİSTÜL ONARIMI</t>
  </si>
  <si>
    <t>Mezenterik, çölyak, renal</t>
  </si>
  <si>
    <t>Rüptüre anevrizma, visseral damarları da içeren abdominal aorta lezyonu</t>
  </si>
  <si>
    <t>Rüptüre anevrizma, splenik arter</t>
  </si>
  <si>
    <t>Rüptüre anevrizma, popliteal arter</t>
  </si>
  <si>
    <t>Rüptüre anevrizma, karotit-subklavyen art, boyun insizyonu ile</t>
  </si>
  <si>
    <t>Rüptüre anevrizma, innominate, subklavyen arter, torasik insizyon ile</t>
  </si>
  <si>
    <t>Common, hipogastrik, eksternal</t>
  </si>
  <si>
    <t>Rüptüre anevrizma, ilyak damarları da içeren abdominal aorta lezyonu</t>
  </si>
  <si>
    <t xml:space="preserve">Rüptüre anevrizma, ilyak arter </t>
  </si>
  <si>
    <t xml:space="preserve">Rüptüre anevrizma, hepatik-çölyak-renal veya mezenterik arter </t>
  </si>
  <si>
    <t>Rüptüre anevrizma, diğer arterler</t>
  </si>
  <si>
    <t>Rüptüre anevrizma, aksiller-brakiyal arter, kol insizyonu ile</t>
  </si>
  <si>
    <t>Rüptüre anevrizma, abdominal aorta</t>
  </si>
  <si>
    <t xml:space="preserve">Rüptüre anevrizma, common-profunda-süperfisyel-femoral arter </t>
  </si>
  <si>
    <t>Direkt anevrizma veya false anevrizma onarımı veya eksizyonu, parsiyel veya total ve greft yerleştirilmesi,  karotid veya subklavyen arterde anevrizma veya oklüziv hastalık, patch greft ile veya değil, boyun insizyonu ile</t>
  </si>
  <si>
    <t>Anevrizma, false anevrizma veya oklüziv hastalık, splenik arter</t>
  </si>
  <si>
    <t>Anevrizma, false anevrizma veya oklüziv hastalık, radiyal, ulnar arter</t>
  </si>
  <si>
    <t>Anevrizma, false anevrizma veya oklüziv hastalık, popliteal arter</t>
  </si>
  <si>
    <t>Anevrizma, false anevrizma veya oklüziv hastalık, hepatik, çölyak, renal, mezenterik arter</t>
  </si>
  <si>
    <t>Anevrizma, false anevrizma veya oklüziv hastalık, diğer arterler</t>
  </si>
  <si>
    <t>Anevrizma,false anevrizma/oklusif hastalık,abdominal aorta</t>
  </si>
  <si>
    <t>Anevrizma, false anevrizma veya oklüziv hastalık, innominate arter, subklavyen arter, torasik insizyon ile</t>
  </si>
  <si>
    <t>Anevrizma, false anevrizma veya oklüziv hastalık, vertebral arter</t>
  </si>
  <si>
    <t>Anevrizma, false anevrizma veya oklüziv hastalık, ilyak arter</t>
  </si>
  <si>
    <t>Anevrizma, false anevrizma veya oklüziv hastalık, ilyak damarları da  içeren abdominal aorta lezyonu</t>
  </si>
  <si>
    <t>Common femoral arter, profunda femoris, superficial femoral arter</t>
  </si>
  <si>
    <t>Anevrizma, false anevrizma veya oklüziv hastalık</t>
  </si>
  <si>
    <t>Anevrizma, false anevrizma veya oklüziv hastalık, visseral damarları da  içeren abdominal aorta lezyonu</t>
  </si>
  <si>
    <t>Anevrizma veya oklüziv hastalık, aksiller-brakiyal arter, kol insizyonu ile</t>
  </si>
  <si>
    <t>Abdominal aort dallarının veya periferik arterlerin anevrizmalarında endovasküler greft implantasyonu</t>
  </si>
  <si>
    <t>Rüptüre abdominal  aort anevrizmalarında endovasküler greft implantasyonu</t>
  </si>
  <si>
    <t>Rüptüre torasik aort anevrizmalarında endovasküler greft implantasyonu</t>
  </si>
  <si>
    <t>Aort anevrizmalarında fenestre endovasküler stent greft implantasyonu</t>
  </si>
  <si>
    <t>İliyak arter anevrizmalarında yan dallı greft implantasyonu</t>
  </si>
  <si>
    <t>Abdominal aort anevrizmalarında endovasküler greft implantasyonu</t>
  </si>
  <si>
    <t xml:space="preserve">DİREKT ANEVRİZMA ONARIMI VEYA EKSİZYONU </t>
  </si>
  <si>
    <t>Vena kava superior sendromunda by-pass</t>
  </si>
  <si>
    <t>Safenopopliteal ven anastomozu</t>
  </si>
  <si>
    <t>Venöz sisteme cross-over ven grefti</t>
  </si>
  <si>
    <t>Venöz kapak transpozisyonu, herhangi bir donör ven</t>
  </si>
  <si>
    <t>Valvüloplasti, femoral ven</t>
  </si>
  <si>
    <t>VENÖZ REKONSTRÜKSİYON</t>
  </si>
  <si>
    <t>Akut eksternal tromboze hemoroidde vb.</t>
  </si>
  <si>
    <t>Trombektomi, diğer</t>
  </si>
  <si>
    <t>Trombektomi, aksiller ve subklavyen ven, kol insizyonu ile</t>
  </si>
  <si>
    <t>Trombektomi, subclavian ven, boyun insizyonu ile</t>
  </si>
  <si>
    <t>606.050, 606.060 ile birlikte faturalandırılmaz.</t>
  </si>
  <si>
    <t>Trombektomi, vena kava, ilyak ven, femoropopliteal ven, bacak insizyonu ve abdominal insizyon ile</t>
  </si>
  <si>
    <t>606.050, 606.070 ile birlikte faturalandırılmaz.</t>
  </si>
  <si>
    <t>Trombektomi, vena cava, ilyak, femoropopliteal ven, bacak insizyonu ile</t>
  </si>
  <si>
    <t>606.060, 606.070 ile birlikte faturalandırılmaz.</t>
  </si>
  <si>
    <t>Trombektomi, vena kava, ilyak ven, abdominal insizyon ile</t>
  </si>
  <si>
    <t>VENÖZ TROMBEKTOMİ</t>
  </si>
  <si>
    <t>Embolektomi veya trombektomi,  popliteal, tibiyoperoneal arter, bacak insizyonu ile, kateter var veya yok</t>
  </si>
  <si>
    <t>Embolektomi veya trombektomi, femoropopliteal, aortoilyak arter bacak insizyonu ile, katater var veya yok</t>
  </si>
  <si>
    <t>Embolektomi veya trombektomi, renal, çölyak, mezenter, aortoilyak arter abdominal insizyon ile, katater var veya yok</t>
  </si>
  <si>
    <t>Embolektomi veya trombektomi, radiyal veya ulnar arter kol insizyonu ile, katater var veya yok</t>
  </si>
  <si>
    <t>Embolektomi veya trombektomi, aksiller, brakiyal, innominate, subklavyen arter kol insizyonu ile, katater var veya yok</t>
  </si>
  <si>
    <t>Embolektomi veya trombektomi, karotid, subklavyen veya innominate arter torasik insizyon ile, katater var veya yok</t>
  </si>
  <si>
    <t>Embolektomi veya trombektomi, karotid, subklavyen veya innominate arter boyun insizyonu ile, katater var veya yok</t>
  </si>
  <si>
    <t>ARTERYEL EMBOLEKTOMİ VEYA TROMBEKTOMİ</t>
  </si>
  <si>
    <t>Ek cerrahi işlem olmaksızın</t>
  </si>
  <si>
    <t>Kardiyopulmoner by-pass cerrahi işlemi, ilk gün pompa takibi dahil</t>
  </si>
  <si>
    <t>Alıcıya kardiyektomi-pnömonektomi ile birlikte</t>
  </si>
  <si>
    <t>Kalp-akciğer transplantasyonu</t>
  </si>
  <si>
    <t>Alıcıya kardiyektomi yapılmış veya değil</t>
  </si>
  <si>
    <t>Kalp transplantasyonu</t>
  </si>
  <si>
    <t>Sadece yerleştirme</t>
  </si>
  <si>
    <t>İntraaortik balon kontrpulsasyonu (IABP)</t>
  </si>
  <si>
    <t>IABP, arter onarımını da içerecek şekilde balon çıkartılması, greftli veya greftsiz</t>
  </si>
  <si>
    <t>605.850 ile birlikte faturalandırılmaz.
Embolektomi var/yok.</t>
  </si>
  <si>
    <t>Pulmoner tromboendarterektomi,  kardiyopulmoner by-pass ile birlikte</t>
  </si>
  <si>
    <t>Pulmoner arter embolektomi, kardiyopulmoner by-pass olmaksızın</t>
  </si>
  <si>
    <t>605.870 ile birlikte faturalandırılmaz.</t>
  </si>
  <si>
    <t>Pulmoner arter embolektomi, kardiyopulmoner by-pass ile birlikte</t>
  </si>
  <si>
    <t>PULMONER ARTER</t>
  </si>
  <si>
    <t>Transvers ark grefti, kardiyopulmoner by-pass ile</t>
  </si>
  <si>
    <t>Torasik aort anevrizmalarında endovasküler
 greft implantasyonu</t>
  </si>
  <si>
    <t>Torakoabdominal kesi ile</t>
  </si>
  <si>
    <t>Desandan ve abdominal aort ve iliyak arter replasmanı (Visseral/renal reimplantasyon var</t>
  </si>
  <si>
    <t>Desandan aort ve abdominal aort replasmanı (Visseral/renal reimplantasyon var)</t>
  </si>
  <si>
    <t>Desandan aort ve proksimal abdominal aort replasmanı (Visseral arter reimplantasyonu olmadan)</t>
  </si>
  <si>
    <t>Sol torakotomi ile</t>
  </si>
  <si>
    <t>Desandan aort ve distal arkus replasmanı</t>
  </si>
  <si>
    <t>Torakosternotomi insizyonu ile</t>
  </si>
  <si>
    <t>Asendan, arkus ve desandan aort replasmanı</t>
  </si>
  <si>
    <t>(Torasik insizyonla)</t>
  </si>
  <si>
    <t xml:space="preserve">Desendan torasik aorta grefti,
kardiyopulmoner by-pass yok </t>
  </si>
  <si>
    <t>(Elephant trunk vb.), median sternotomi ile</t>
  </si>
  <si>
    <t>Total arkus replasmanı ve desenden aortaya 
arkus aorta içinden ulaşarak, greft implantasyonu</t>
  </si>
  <si>
    <t>Asendan aorttan arkus dallarına by-pass/interpozisyon (debranching)</t>
  </si>
  <si>
    <t>Kardiyopulmoner by-pass ile, koroner implant var, kapak replasmanı ile birlikte</t>
  </si>
  <si>
    <t>Asendan aort grefti, transversaort ark grefti,arkus damarlarına bypassla birlikte</t>
  </si>
  <si>
    <t>Kapak koruyucu teknikler (David Yacoub,vs)</t>
  </si>
  <si>
    <t>Asendan aort grefti,koroner implant var ve transversaort ark grefti</t>
  </si>
  <si>
    <t>Koroner implant yok,kapak replasmanı yok</t>
  </si>
  <si>
    <t>Asendan aort grefti ve transvers aort ark grefti</t>
  </si>
  <si>
    <t>Wheat + total arkus replasmanı</t>
  </si>
  <si>
    <t>Asendan aort grefti,koroner implant yok,kapak replasmanı ile birlikte ve transvers aort ark grefti</t>
  </si>
  <si>
    <t>Asendan aort grefti,kapak süspansiyon var ve transvers aort ark grefti</t>
  </si>
  <si>
    <t>Asendan aort replasmanı ve hemiarkus replasmanı</t>
  </si>
  <si>
    <t>Asendan aort grefti,koroner implant var</t>
  </si>
  <si>
    <t>Bentall ameliyatı</t>
  </si>
  <si>
    <t xml:space="preserve">Asendan aort grefti,koroner implant var,kapak replasmanı ile birlikte </t>
  </si>
  <si>
    <t>Wheat ameliyatı</t>
  </si>
  <si>
    <t>Asendan aort grefti,koroner implant yok,kapak replasmanı ile birlikte</t>
  </si>
  <si>
    <t>Asendan aort replasmanı</t>
  </si>
  <si>
    <t>Akut/kronik diseksiyon tamiri</t>
  </si>
  <si>
    <t>Asendan aort replasmanı ve kapak resüspansiyonu</t>
  </si>
  <si>
    <t>Bentall + total arkus replasmanı</t>
  </si>
  <si>
    <t>Asendan aorta grefti,koroner implant var,kapak replasmanı ile birlikte + transvers aort ark grefti</t>
  </si>
  <si>
    <t>TORASİK AORT ANEVRİZMASI ONARIMI</t>
  </si>
  <si>
    <t>Aortopeksi</t>
  </si>
  <si>
    <t>Trakea dekompresyonu için aortik suspansiyon</t>
  </si>
  <si>
    <t>Patent Duktus Arteriosus (PDA) ligasyonu, primer</t>
  </si>
  <si>
    <t>Patent Duktus Arteriosus (PDA) divizyonu, by-pass ile birlikte</t>
  </si>
  <si>
    <t>Patent Duktus Arteriosus (PDA) divizyonu</t>
  </si>
  <si>
    <t>Hipoplastik veya interrupted aortik ark, otojen veya prostetik materyal ile onarım</t>
  </si>
  <si>
    <t xml:space="preserve">Hipoplastik sol kalp sendromu onarımı </t>
  </si>
  <si>
    <t>Aortopulmoner pencere kapatılması, kardiyopulmoner by-pass olmaksızın</t>
  </si>
  <si>
    <t>Aortopulmoner pencere kapatılması, kardiyopulmoner by-pass ile birlikte</t>
  </si>
  <si>
    <t>Aort koarktasyonu, sol subklavyen arter ile flep aortoplasti</t>
  </si>
  <si>
    <t>Aort koarktasyonu, prostetik materyal kullanarak plasti</t>
  </si>
  <si>
    <t>Aort koarktasyonu, greft ile by-pass</t>
  </si>
  <si>
    <t>Aort koarktasyonu onarımı, kardiyopulmoner by-pass ile birlikte</t>
  </si>
  <si>
    <t>Aort koarktasyonu eksizyonu ve uç-uca anastomoz (PDA var veya yok)</t>
  </si>
  <si>
    <t>Aort koarktasyonu eksizyonu ve greft ile rekonstrüksiyon (PDA var veya yok)</t>
  </si>
  <si>
    <t>Vasküler ring</t>
  </si>
  <si>
    <t>Aberan damar divizyonu, reanastomoz ile birlikte</t>
  </si>
  <si>
    <t xml:space="preserve">Aberan damar divizyonu </t>
  </si>
  <si>
    <t>AORTİK ANOMALİLER</t>
  </si>
  <si>
    <t>Trunkus arteriosus, total onarım, Rastelli tipi ameliyat</t>
  </si>
  <si>
    <t>TRUNKUS ARTERİOSUS</t>
  </si>
  <si>
    <t>İntraventriküler re-routing ameliyatları</t>
  </si>
  <si>
    <t xml:space="preserve">Büyük arterlerin transpozisyonunda  Rastelli operasyonu </t>
  </si>
  <si>
    <t xml:space="preserve">Büyük arterlerin transpozisyonu onarımı, subpulmonik darlık onarılması </t>
  </si>
  <si>
    <t xml:space="preserve">Büyük arterlerin transpozisyonu onarımı, ventriküler septal defekt kapatılması </t>
  </si>
  <si>
    <t>Büyük arterlerin transpozisyonu onarımı, pulmoner bant çıkarılması ile birlikte</t>
  </si>
  <si>
    <t xml:space="preserve">Büyük arterlerin transpozisyonu onarımı, arteryel rekonstruksiyon (Jaten) </t>
  </si>
  <si>
    <t xml:space="preserve">Büyük arterlerin transpozisyonu onarımı, Atriyal Baffle işlemi, subpulmonik darlık onarılması ile birlikte </t>
  </si>
  <si>
    <t xml:space="preserve">Büyük arterlerin transpozisyonu onarımı, Atriyal Baffle işlemi, ventriküler septal defekt kapatılması ile birlikte </t>
  </si>
  <si>
    <t xml:space="preserve">Büyük arterlerin transpozisyonu onarımı, Atriyal Baffle işlemi, pulmoner bant çıkartılması ile birlikte </t>
  </si>
  <si>
    <t xml:space="preserve">Büyük arterlerin transpozisyonu onarımı, Atriyal Baffle işlemi, kardiyopulmoner by-pass ile birlikte </t>
  </si>
  <si>
    <t>BÜYÜK ARTERLERİN TRANSPOZİSYONU</t>
  </si>
  <si>
    <t>Kardiyopulmoner by-pass ile birlikte</t>
  </si>
  <si>
    <t>Bidirectional kavopulmoner anastomoz</t>
  </si>
  <si>
    <t>Glenn tipi operasyon</t>
  </si>
  <si>
    <t xml:space="preserve">Shunt, vena cava-pulmoner arter </t>
  </si>
  <si>
    <t>Shunt, santral, prostetik greft</t>
  </si>
  <si>
    <t>Potts-Smith tipi operasyon</t>
  </si>
  <si>
    <t xml:space="preserve">Shunt, desendan aorta-pulmoner arter </t>
  </si>
  <si>
    <t>Waterston tipi operasyon</t>
  </si>
  <si>
    <t xml:space="preserve">Shunt, asendan aorta-pulmoner arter </t>
  </si>
  <si>
    <t>Blalock-Taussig tipi operasyon</t>
  </si>
  <si>
    <t xml:space="preserve">Shunt, subklavyen-pulmoner arter </t>
  </si>
  <si>
    <t>Atriyal septektomi, açık</t>
  </si>
  <si>
    <t>Blalock-Hanlon tipi operasyon</t>
  </si>
  <si>
    <t xml:space="preserve">Atriyal septektomi veya septostomi, kapalı </t>
  </si>
  <si>
    <t>SHUNT İŞLEMLERİ</t>
  </si>
  <si>
    <t>Suprakardiyak, intrakardiyak veya infrakardiyak tipler</t>
  </si>
  <si>
    <t xml:space="preserve">Anormal venöz dönüşün komplet onarımı  </t>
  </si>
  <si>
    <t>TOTAL ANORMAL PULMONER VENÖZ DRENAJ</t>
  </si>
  <si>
    <t>Aortikoventriküler tünel onarımı</t>
  </si>
  <si>
    <t>Sinüs valsalva anevrizması onarımı</t>
  </si>
  <si>
    <t>605.130, 605.140 ve 605.150  ile birlikte faturalandırılmaz.</t>
  </si>
  <si>
    <t>Sinüs valsalva fistülü onarımı, ventriküler septal defekt onarımı ile birlikte</t>
  </si>
  <si>
    <t>Sinüs valsalva fistülü onarımı, kardiyopulmoner by-pass ile birlikte</t>
  </si>
  <si>
    <t>SİNÜS VALSALVA</t>
  </si>
  <si>
    <t>Çift çıkışlı veya girişli sağ veya sol ventrikül cerrahisi</t>
  </si>
  <si>
    <t>Fallot tetralojisi komplet onarımı, önceki shunt'ın kapatılması ile birlikte</t>
  </si>
  <si>
    <t>Fallot tetralojisi komplet onarımı, transannüler yama ile birlikte</t>
  </si>
  <si>
    <t>Fallot tetralojisi komplet onarımı, transannüler yama olmaksızın</t>
  </si>
  <si>
    <t>Korrekte TGA'da PS ile birlikteVSD</t>
  </si>
  <si>
    <t>Korrekte TGA'da kapak replasmanı</t>
  </si>
  <si>
    <t>Korrekte TGA’da kapak plastisi</t>
  </si>
  <si>
    <t>Korrekte TGA'da VSD</t>
  </si>
  <si>
    <t xml:space="preserve">Triküspit atrezisi onarımı (ÖR/ Fontan, Modifiye Fontan işlemleri) </t>
  </si>
  <si>
    <t>Cor triatriatum</t>
  </si>
  <si>
    <t>DİĞER DOĞUMSAL OLGULAR</t>
  </si>
  <si>
    <t>605.090, 605.130, 605.140, 605.150, 605.160 ile birlikte faturalandırılmaz.</t>
  </si>
  <si>
    <t>Kateter ile ASD ve VSD kapatılması</t>
  </si>
  <si>
    <t>Pulmoner arterin bantlanması</t>
  </si>
  <si>
    <t>605.130, 605.140, 605.150, 605.160 ve 605.175 ile birlikte faturalandırılmaz.</t>
  </si>
  <si>
    <t>VSD kapatılması ve pulmoner arter bandı çıkarılması, yama ile veya yama olmaksızın</t>
  </si>
  <si>
    <t xml:space="preserve">605.130, 605.140, 605.150, 605.160 ve 605.175 ile birlikte faturalandırılmaz.
</t>
  </si>
  <si>
    <t xml:space="preserve">Asiyanotik VSD kapatılması ve pulmoner valvotomi/infund. rezeksiyonu </t>
  </si>
  <si>
    <t>605.130, 605.150, 605.160 ve 605.175 ile birlikte faturalandırılmaz.</t>
  </si>
  <si>
    <t>Ventriküler Septal Defekt (VSD) kapatılması, yama ile</t>
  </si>
  <si>
    <t>605.140, 605.150, 605.160 ve 605.175 ile birlikte faturalandırılmaz.</t>
  </si>
  <si>
    <t>Ventriküler Septal Defekt (VSD) kapatılması, primer</t>
  </si>
  <si>
    <t>605.100, 605.110 ile birlikte faturalandırılmaz.</t>
  </si>
  <si>
    <t>Komplet atriyoventriküler kanal onarımı, prostetik kapak ile/olmaksızın</t>
  </si>
  <si>
    <t>605.100, 605.120 ile birlikte faturalandırılmaz.</t>
  </si>
  <si>
    <t xml:space="preserve">Parsiyel A-V kanal defekti ve VSD onarımı, yama ile </t>
  </si>
  <si>
    <t>605.110, 605.120 ile birlikte faturalandırılmaz.
Mitral ve/veya triküspid kleft onarımı var/yok</t>
  </si>
  <si>
    <t xml:space="preserve">Parsiyel A-V kanal defekti onarımı, yama ile </t>
  </si>
  <si>
    <t>605.175 ile birlikte faturalandırılmaz.</t>
  </si>
  <si>
    <t>Atriyal septal defekt ve VSD kombine onarımı, primer veya patch ile</t>
  </si>
  <si>
    <t>605.060, 605.070 ile birlikte faturalandırılmaz.
Anormal pulmoner venöz drenaj var veya yok</t>
  </si>
  <si>
    <t xml:space="preserve">Atriyal septal defekt ve sinüs venosus onarımı, primer veya yama ile </t>
  </si>
  <si>
    <t>605.060 ve 605.080 ile birlikte faturalandırılmaz.</t>
  </si>
  <si>
    <t>Sekundum atriyal septal defekt onarımı, yama ile</t>
  </si>
  <si>
    <t>605.070 ve 605.080 ile birlikte faturalandırılmaz.</t>
  </si>
  <si>
    <t xml:space="preserve">Sekundum atriyal septal defekt onarımı, primer </t>
  </si>
  <si>
    <t>SEPTAL DEFEKT</t>
  </si>
  <si>
    <t xml:space="preserve">Ventriküler küçültme ameliyatı (Batista) </t>
  </si>
  <si>
    <t>Ek olarak yapılacak her by-pass için 100 puan eklenir.</t>
  </si>
  <si>
    <t xml:space="preserve">Postinfarkt VSD onarımı, miyokardiyal rezeksiyon ile birlikte veya değil </t>
  </si>
  <si>
    <t>Myokardiyal rezeksiyon (ÖR/ Ventriküler anevrizmektomi)</t>
  </si>
  <si>
    <t>Koroner arteriyovenöz veya arteriyokardiak fistül onarımı</t>
  </si>
  <si>
    <t>Koroner arter by-pass, otojen greft (Safen/IMA vb), üç koroner grefti, kardiyopulmoner by-pass ile</t>
  </si>
  <si>
    <t>Koroner arter by-pass, otojen greft (Safen/IMA vb.), tek koroner grefti, kardiyopulmoner by-pass ile</t>
  </si>
  <si>
    <t>Koroner arter by-pass, otojen greft (Safen/IMA vb), iki koroner grefti, kardiyopulmoner by-pass ile</t>
  </si>
  <si>
    <t>Koroner arter by-pass, otojen greft (Safen/IMA vb), dört koroner grefti, kardiyopulmoner by-pass ile</t>
  </si>
  <si>
    <t>Koroner arter by-pass, otojen greft (Safen/IMA vb), beşten fazla koroner grefti, kardiyopulmoner by-pass ile</t>
  </si>
  <si>
    <t>Koroner arter by-pass, otojen greft (Safen/IMA vb), beş koroner grefti, kardiyopulmoner by-pass ile</t>
  </si>
  <si>
    <t>Kardiyopulmoner by-pass olmaksızın</t>
  </si>
  <si>
    <t>Koroner arter by-pass, otojen greft (Safen/IMA vb), üç koroner grefti</t>
  </si>
  <si>
    <t>Koroner arter by-pass, otojen greft (Safen/IMA vb), tek koroner grefti</t>
  </si>
  <si>
    <t>Koroner arter by-pass, otojen greft (Safen/IMA vb), iki koroner grefti</t>
  </si>
  <si>
    <t>Koroner arter by-pass, otojen greft (Safen/IMA vb), dört ve daha çok koroner grefti</t>
  </si>
  <si>
    <t>Koroner arter by-pass, karotid endarterektomi ile birlikte patch plasti</t>
  </si>
  <si>
    <t>Endarterektomi</t>
  </si>
  <si>
    <t xml:space="preserve">Koroner anjiyoplasti, koroner by-pass ile birlikte </t>
  </si>
  <si>
    <t>Anormal koroner arter, ligasyon</t>
  </si>
  <si>
    <t xml:space="preserve">Anormal koroner arter, greft ile </t>
  </si>
  <si>
    <t>Epikrizde mutlaka by-pass yapılan damarlar  açık olarak belirtilecek, aksi taktirde bir koroner by-pass karşılanacaktır.</t>
  </si>
  <si>
    <t>KORONER ARTER İLE İLGİLİ İŞLEMLER</t>
  </si>
  <si>
    <t>Komissurotomi</t>
  </si>
  <si>
    <t xml:space="preserve">Valvotomi, pulmoner kapak, kapalı (Transventriküler) </t>
  </si>
  <si>
    <t xml:space="preserve">Kardiyopulmoner by-pass ile birlikte
</t>
  </si>
  <si>
    <t>Pulmoner kapak replasmanı</t>
  </si>
  <si>
    <t>Valvotomi, pulmoner kapak, açık, inflow oklüzyon ile</t>
  </si>
  <si>
    <t>Komissurotomi, kardiyopulmoner by-pass ile birlikte</t>
  </si>
  <si>
    <t>Valvotomi, pulmoner kapak, açık</t>
  </si>
  <si>
    <t>İki kapak replasmanı ile birlikte bir kapak valvüloplasti, ring ile veya değil</t>
  </si>
  <si>
    <t>Üç kapak replasmanı</t>
  </si>
  <si>
    <t>Pulmoner arter anevrizması</t>
  </si>
  <si>
    <t>Valvotomi veya infundubüler rezeksiyon ile birlikte veya değil</t>
  </si>
  <si>
    <t>Outflow trakt büyütmesi (Yama)</t>
  </si>
  <si>
    <t>Komissürotomi ile birlikte veya değil</t>
  </si>
  <si>
    <t>İnfundibüler stenozda sağ ventriküler rezeksiyon</t>
  </si>
  <si>
    <t>Bir kapak replasmanı ile birlikte bir kapak valvüloplasti, ring ile birlikte veya değil</t>
  </si>
  <si>
    <t xml:space="preserve">Çift kapak replasmanı </t>
  </si>
  <si>
    <t>Aort root genişletmesi ile birlikte aort ve mitral kapak replasmanı</t>
  </si>
  <si>
    <t>Aort root genişletmesi ile birlikte aort replasmanı, mitral kapak rekonstruksiyonu</t>
  </si>
  <si>
    <t>Ana pulmoner arter veya dallarında darlık nedeniyle onarım</t>
  </si>
  <si>
    <t>KALP KAPAKLARI-PULMONER KAPAK</t>
  </si>
  <si>
    <t>Ebstein anomalisinde triküspit kapak repozisyonu veya plikasyonu</t>
  </si>
  <si>
    <t xml:space="preserve">Replasman, triküspit kapak </t>
  </si>
  <si>
    <t>Valvüloplasti veya annüloplasti, triküspit kapak</t>
  </si>
  <si>
    <t>Valvotomi, triküspit kapak</t>
  </si>
  <si>
    <t>KALP KAPAKLARI-TRİKÜSPİT KAPAK</t>
  </si>
  <si>
    <t>Minimal invaziv çalışan kalpte mitral kapak tamiri</t>
  </si>
  <si>
    <t>Minitorakotomi ile</t>
  </si>
  <si>
    <t>Minimal invaziv replasman  mitral kapak ile birlikte triküspit annüloplasti</t>
  </si>
  <si>
    <t>Minimal invaziv replasman, mitral kapak (MVR)</t>
  </si>
  <si>
    <t>Replasman  mitral kapak ile birlikte triküspit annüloplasti</t>
  </si>
  <si>
    <t>Replasman, mitral kapak (MVR)</t>
  </si>
  <si>
    <t>Ring ile veya değil</t>
  </si>
  <si>
    <t>Valvüloplasti, mitral kapak, açık, radikal rekonstrüksiyon</t>
  </si>
  <si>
    <t>Valvüloplasti, mitral kapak, prostetik ring ile</t>
  </si>
  <si>
    <t>Valvüloplasti, mitral kapak</t>
  </si>
  <si>
    <t>Valvotomi, mitral kapak, açık</t>
  </si>
  <si>
    <t>Valvotomi, mitral kapak, kapalı</t>
  </si>
  <si>
    <t>KALP KAPAKLARI-MİTRAL KAPAK</t>
  </si>
  <si>
    <t>Valvüloplasti, aort kapağı, açık</t>
  </si>
  <si>
    <t>Valvotomi, aort kapağı (Komissurotomi)</t>
  </si>
  <si>
    <t>Supravalvüler stenozda aortoplasti</t>
  </si>
  <si>
    <t>Ross ameliyatı</t>
  </si>
  <si>
    <t>Aort kapağı replasmanı (AVR) (Kardiopulmoner by-pass ile birlikte)</t>
  </si>
  <si>
    <t>İHSS (Asimetrik septal hipertrofi) 'de ventrikülomyotomi (Myektomi)</t>
  </si>
  <si>
    <t>Diskret subvalvüler aort darlığında subvalvüler rezeksiyon veya insizyon</t>
  </si>
  <si>
    <t>Konno</t>
  </si>
  <si>
    <t>AVR, transventriküler aortik anülüs genişletmesi ile birlikte</t>
  </si>
  <si>
    <t>AVR, aortik anülüs genişletmesi ile birlikte, nonkoroner kusp</t>
  </si>
  <si>
    <t>Apiko-aortik konduit konstruksiyonu</t>
  </si>
  <si>
    <t>KALP KAPAKLARI-AORTİK KAPAK</t>
  </si>
  <si>
    <t>604.200 ile birlikte faturalandırılmaz.
Yabancı cisim çıkarılmasını kapsar.</t>
  </si>
  <si>
    <t>Kardiyotomi eksploratris, kardiyopulmoner by-pass olmaksızın</t>
  </si>
  <si>
    <t>Kardiyotomi eksploratris, kardiyopulmoner by-pass ile birlikte</t>
  </si>
  <si>
    <t>Kardiyopulmoner by-pass ile</t>
  </si>
  <si>
    <t>Kalp yaralanması, ventriküler septal defekt onarımı</t>
  </si>
  <si>
    <t>Kardiyopulmoner by-pass ile veya değil</t>
  </si>
  <si>
    <t>Kalp yaralanması, valvül hasarı, tamiri-replasmanı, koroner by-pass</t>
  </si>
  <si>
    <t>Kalp yaralanması, koroner arter hasarı, koroner by-pass ile birlikte</t>
  </si>
  <si>
    <t>Kalp yaralanması onarımı, kardiyopulmoner by-pass olmaksızın</t>
  </si>
  <si>
    <t>Kalp yaralanması onarımı, kardiyopulmoner by-pass ile birlikte</t>
  </si>
  <si>
    <t>Greft yerleştirilmesi, aort veya büyük damarlar, kardiyopulmoner by-pass olmaksızın</t>
  </si>
  <si>
    <t>Greft yerleştirilmesi, aort veya büyük damarlar, kardiyopulmoner by-pass ile</t>
  </si>
  <si>
    <t>Aort/büyük damarların sütür onarımı, kardiopulmoner by-pass olmaksızın</t>
  </si>
  <si>
    <t>Aort/büyük damarların sütür onarımı, kardiopulmoner by-pass ile birlikte</t>
  </si>
  <si>
    <t>KALP VE BÜYÜK DAMAR YARALANMALARI</t>
  </si>
  <si>
    <t xml:space="preserve">Transvenöz elektrot çıkarılması, torakotomi ile </t>
  </si>
  <si>
    <t>Transvenöz elektrot çıkarılması, torakotomi ile,  kardiyopulmoner by-pass birlikte</t>
  </si>
  <si>
    <t>604.560 ve 605.880  ile birlikte faturalandırılmaz..</t>
  </si>
  <si>
    <t>Supraventriküler aritmojenik odağın veya yolun cerrahi ablasyonu, kardiyopulmoner by-pass ile birlikte</t>
  </si>
  <si>
    <t>Supraventriküler aritmojenik odağın veya yolun cerrahi ablasyonu, kardiyopulmoner by-pass olmaksızın</t>
  </si>
  <si>
    <t>Pacemaker onarımı, sadece elektrotlar</t>
  </si>
  <si>
    <t>Pacemaker onarımı, pulse jeneratörünün tekrar yerleştirilmesi ile birlikte</t>
  </si>
  <si>
    <t>Kalıcı pil ve epikardiyal elektrot yerleştirilmesi, xiphoid yaklaşımı ile</t>
  </si>
  <si>
    <t>Kalıcı pil ve epikardiyal elektrot yerleştirilmesi, torakotomi ile</t>
  </si>
  <si>
    <t>Kalıcı pacemaker çıkartılması</t>
  </si>
  <si>
    <t>Aritmojenik odağın veya yolun cerrahi ablasyonu, kardiopulmoner by-pass ile</t>
  </si>
  <si>
    <t xml:space="preserve">KALP PİLİ, OTOMATİK KARDİOVERTER-DEFİBRİLATÖR (AICD) </t>
  </si>
  <si>
    <t>Kardiyak kist hidatik eksizyonu, kardiyopulmoner bypass olmaksızın</t>
  </si>
  <si>
    <t>Kardiyak kist hidatik eksizyonu, kardiyopulmoner bypass ile</t>
  </si>
  <si>
    <t>Eksternal kardiyak tümör rezeksiyonu</t>
  </si>
  <si>
    <t>Miksoma vb.</t>
  </si>
  <si>
    <t>İntrakardyiak tümör eksizyonu, kardiyopulmoner by-pass ile</t>
  </si>
  <si>
    <t>KALP TÜMÖRLERİ</t>
  </si>
  <si>
    <t>Diğer kardiyovasküler operasyonlarla birlikte faturalandırılmaz.</t>
  </si>
  <si>
    <t>Perikardiyal kist veya tümör eksizyonu</t>
  </si>
  <si>
    <t>Perikardiektomi, kardiopulmoner by-pass ile</t>
  </si>
  <si>
    <t>Perikardiyektomi, subtotal veya tam, kardiyopulmoner by-pass olmaksızın</t>
  </si>
  <si>
    <t>Drenaj için.
Diğer kardiyovasküler operasyonlarla birlikte faturalandırılmaz.</t>
  </si>
  <si>
    <t xml:space="preserve">Perikardiyal pencere açılması veya parsiyel rezeksiyon </t>
  </si>
  <si>
    <t>Pıhtı veya yabancı cisim çıkartılması için perikardiyotomi, primer</t>
  </si>
  <si>
    <t>Perikardiyal tüp drenajı.
Diğer kardiyovasküler operasyonlarla birlikte faturalandırılmaz.</t>
  </si>
  <si>
    <t xml:space="preserve">Tüp perikardiyostomi </t>
  </si>
  <si>
    <t xml:space="preserve">Perikardiyosentez </t>
  </si>
  <si>
    <t>PERİKARD</t>
  </si>
  <si>
    <t>6.4.KARDİYOVASKÜLER SİSTEM,  KAN VE LENF SİSTEMİ CERRAHİSİ</t>
  </si>
  <si>
    <t>Böbrek ve adrenal bez dışında. 618.600, 618.620 ile birlikte faturalandırılmaz.</t>
  </si>
  <si>
    <t>Retroperitoneal kist veya tümör eksizyonu</t>
  </si>
  <si>
    <t>Böbrek ve adrenal bez dışında. 618.590 ile birlikte faturalandırılmaz.</t>
  </si>
  <si>
    <t xml:space="preserve">Retroperitoneal tümörden biyopsi </t>
  </si>
  <si>
    <t>RETROPERİTON</t>
  </si>
  <si>
    <t>Sitoredüktif cerrahi ile birlikte hipertermik intraperitoneal kemoterapi</t>
  </si>
  <si>
    <t xml:space="preserve">Radikal peritoneal debritman, her bir seans </t>
  </si>
  <si>
    <t>Plöroperitoneal şant uygulaması</t>
  </si>
  <si>
    <t>Asit tedavisinde.</t>
  </si>
  <si>
    <t>Peritoneo-venöz şant yapılması</t>
  </si>
  <si>
    <t>Peritoneal veya mezenterik tümör, kist eksizyonu</t>
  </si>
  <si>
    <t xml:space="preserve">Peritoneal tuvalet ve debritman, her bir seans </t>
  </si>
  <si>
    <t>Periton lavajı, tanısal</t>
  </si>
  <si>
    <t>Omentum kisti veya tümörü eksizyonu</t>
  </si>
  <si>
    <t>Omentum torsiyonunda.</t>
  </si>
  <si>
    <t>Omentektomi</t>
  </si>
  <si>
    <t xml:space="preserve">  Batın içi abdomen (eviserasyon-evanterasyon)     düzeltilmesi </t>
  </si>
  <si>
    <t>Aynı seansta batın içi başka bir ameliyatla birlikte faturalandırılmaz.</t>
  </si>
  <si>
    <t>Laparotomi- packing</t>
  </si>
  <si>
    <t>Laparotomi, tanısal</t>
  </si>
  <si>
    <t>Laparotomi, organ biyopsisi amacıyla</t>
  </si>
  <si>
    <t xml:space="preserve">Barsak yapışıklığı veya konjenital bantlara bağlı. </t>
  </si>
  <si>
    <t>Laparotomi, intestinal obstrüksiyonlarda</t>
  </si>
  <si>
    <t>Laparostomi, fermuar-mesh/ negatif basınç yöntemi</t>
  </si>
  <si>
    <t>Laparostomi</t>
  </si>
  <si>
    <t>Diğer laparaskopik işlemlerle birlikte faturalandırılmaz.</t>
  </si>
  <si>
    <t>Apendiks epiploika torsiyonu</t>
  </si>
  <si>
    <t>PERİTON BOŞLUĞU</t>
  </si>
  <si>
    <t>Morgagni hernisi onarımı</t>
  </si>
  <si>
    <t>Diyafragmada evisserasyon veya evantrasyon düzeltilmesi</t>
  </si>
  <si>
    <t xml:space="preserve">Diyafragmatik pace uygulaması  </t>
  </si>
  <si>
    <t xml:space="preserve">Diyafragma rezeksiyonu ve rekonstrüksiyonu, protezsiz  </t>
  </si>
  <si>
    <t>Diyafragma rezeksiyonu ve rekonstrüksiyonu, protezli</t>
  </si>
  <si>
    <t xml:space="preserve">Diyafragma evantrasyonu, primer onarım </t>
  </si>
  <si>
    <t>Yenidoğan dışında</t>
  </si>
  <si>
    <t>Diyafragmatik herni onarımı, greft ile (Travmatik, kronik)</t>
  </si>
  <si>
    <t>Diyafragmatik herni onarımı (Travmatik, kronik)</t>
  </si>
  <si>
    <t>Diyafragmatik herni onarımı (Travmatik, akut)</t>
  </si>
  <si>
    <t>Özefajiyal, hiatal</t>
  </si>
  <si>
    <t>Diyafragmatik herni onarımı, transtorasik yaklaşımla</t>
  </si>
  <si>
    <t>Diyafragmatik herni onarımı, kombine, torakoabdominal yaklaşımla</t>
  </si>
  <si>
    <t>Diyafragma laserasyonu, primer onarım</t>
  </si>
  <si>
    <t>Bochdalek hernisi onarımı, torakal</t>
  </si>
  <si>
    <t>Bochdalek hernisi onarımı, abdominal</t>
  </si>
  <si>
    <t>DİYAFRAGMA CERRAHİSİ</t>
  </si>
  <si>
    <t>Omfalosele, gastroşizise veya bochdalek herni ameliyatlarına sekonder</t>
  </si>
  <si>
    <t>Ventral herni onarımı</t>
  </si>
  <si>
    <t>Greft/Mesh çıkarılması</t>
  </si>
  <si>
    <t>Umblikal kord hernisi onarımı</t>
  </si>
  <si>
    <t>Greftli perineal herni onarımı</t>
  </si>
  <si>
    <t>Epigastrik herni onarımı, laparoskopik</t>
  </si>
  <si>
    <t xml:space="preserve">Greftsiz epigastrik herni onarımı </t>
  </si>
  <si>
    <t xml:space="preserve">Greftli epigastrik herni onarımı </t>
  </si>
  <si>
    <t>Umblikal herni onarımı, laparoskopik</t>
  </si>
  <si>
    <t>Greftli umblikal herni onarımı</t>
  </si>
  <si>
    <t>Greftsiz umblikal herni onarımı</t>
  </si>
  <si>
    <t>Spiegel hernisi onarımı, laparoskopik</t>
  </si>
  <si>
    <t>Spiegel hernisi onarımı</t>
  </si>
  <si>
    <t>Parastomal herniasyonda girişim</t>
  </si>
  <si>
    <t>Petit: İnferior lomber triangle; Grynfelt: superior lomber triangle bölgelerinde oluşan hernileşme</t>
  </si>
  <si>
    <t>Lomber herni onarımı</t>
  </si>
  <si>
    <t>Femoral herni onarımı, iki taraf, laparoskopik</t>
  </si>
  <si>
    <t>Femoral herni onarımı, tek taraf, laparoskopik</t>
  </si>
  <si>
    <t>Greftsiz femoral herni onarımı, iki taraf</t>
  </si>
  <si>
    <t>Greftli femoral herni onarımı, iki taraf</t>
  </si>
  <si>
    <t>Greftsiz femoral herni onarımı, tek taraf</t>
  </si>
  <si>
    <t>Greftli femoral herni onarımı, tek taraf</t>
  </si>
  <si>
    <t xml:space="preserve">Greftli insizyonel herni onarımı </t>
  </si>
  <si>
    <t xml:space="preserve">Greftsiz insizyonel herni onarımı </t>
  </si>
  <si>
    <t>İnguinal herni onarımı, iki taraf, laparoskopik</t>
  </si>
  <si>
    <t>İnguinal herni onarımı, tek taraf, laparoskopik</t>
  </si>
  <si>
    <t>Greftli inguinal herni onarımı, iki taraf</t>
  </si>
  <si>
    <t>Greftsiz inguinal herni onarımı, iki taraf</t>
  </si>
  <si>
    <t>Greftli inguinal herni onarımı, tek taraf</t>
  </si>
  <si>
    <t>Greftsiz inguinal herni onarımı, tek taraf</t>
  </si>
  <si>
    <t>Greftli inguinal herni onarımı, inkarsere veya strangüle</t>
  </si>
  <si>
    <t xml:space="preserve">Greftsiz inguinal herni onarımı, inkarsere veya strangüle </t>
  </si>
  <si>
    <t>604.080 ile birlikte faturalanamaz</t>
  </si>
  <si>
    <t>Herniler</t>
  </si>
  <si>
    <t>Tüberoz meme onarımı</t>
  </si>
  <si>
    <t>Üçüncü basamak sağlık hizmeti sunucuları tarafından faturalandırılır.</t>
  </si>
  <si>
    <t>Meme duktus eksizyonu</t>
  </si>
  <si>
    <t>Meme duktoskopi ve duktal lavaj</t>
  </si>
  <si>
    <t>Segmental mastektomi ile birlikte aksiler diseksiyon</t>
  </si>
  <si>
    <t>Segmental mastektomi ile birlikte aksiller sentinel lenf nodu eksizyonu</t>
  </si>
  <si>
    <t>Memeden kist-benign tümör çıkarılması</t>
  </si>
  <si>
    <t>Parsiyel mastektomi, kadranektomi dahil 
Pataloji raporu gerekir.</t>
  </si>
  <si>
    <t>Segmental mastektomi</t>
  </si>
  <si>
    <t>Meme ucu ve başı rekonstrüksiyonu</t>
  </si>
  <si>
    <t>Meme rekonstrüksiyonu, tek pediküllü TRAM flebi ile</t>
  </si>
  <si>
    <t>Sağlık  kurulu raporu ile nipple areolar kompleks için tıbbi gerekçe belirtilmelidir.</t>
  </si>
  <si>
    <t>Meme rekonstrüksiyonu, sadece  implant ile</t>
  </si>
  <si>
    <t xml:space="preserve">Meme rekonstrüksiyonu, mikrovasküler anastomozlu </t>
  </si>
  <si>
    <t>Meme rekonstrüksiyonu,Latissimus dorsi kas deri flebi ve implant ile</t>
  </si>
  <si>
    <t>Meme rekonstrüksiyonu, çift pediküllü TRAM flep ile</t>
  </si>
  <si>
    <t>603.610, 603.630, 603.640 ve 603.760 ile birlikte faturalandırılmaz.Sağlık kurulu raporu ile tıbbi gerekçe belirtilmelidir.</t>
  </si>
  <si>
    <t>Meme asimetrisinin düzeltilmesi</t>
  </si>
  <si>
    <t>Aksiller diseksiyon dahil</t>
  </si>
  <si>
    <t>Mastektomi, modifiye radikal</t>
  </si>
  <si>
    <t>Mastektomi, radikal</t>
  </si>
  <si>
    <t>Mastektomi, basit</t>
  </si>
  <si>
    <t>Klinik bulgusu olan makromasti hastalarında yaş kısıtlaması olmaksızın,  meme büyüklüğüne eşlik eden bulgulardan; “(N64.4), (L30.4), (M54), (M75.9), (M40.1) (M70.8), (E66.8) (E66.9)” ICD-10 kodlu hastalıklardan en az üçünün veya “(Q83.9), (N60)” ICD-10 kodlu hastalıklardan en az birinin varlığının  üçüncü basamak sağlık hizmeti sunucusunca düzenlenen sağlık kurulu raporunda belirtilmiş olması halinde Kurumca karşılanır.</t>
  </si>
  <si>
    <t>Küçültme mammoplastisi, iki taraf</t>
  </si>
  <si>
    <t>603.620 ile birlikte faturalandırılmaz.Sağlık kurulu raporu ile tıbbi gerekçe belirtilmelidir.Aynı faturada ikiden fazla yer almaz.</t>
  </si>
  <si>
    <t>Jinekomasti düzeltilmesi, tek taraf</t>
  </si>
  <si>
    <t xml:space="preserve">603.630 ile birlikte faturalandırılmaz.
Sağlık kurulu raporu ile  tıbbi gerekçe belirtilmelidir. </t>
  </si>
  <si>
    <t>Jinekomasti düzeltilmesi, iki taraf</t>
  </si>
  <si>
    <t xml:space="preserve">Sağlık kurulu raporu ile hipoplazik meme için tıbbi gerekçe belirtilmelidir. </t>
  </si>
  <si>
    <t xml:space="preserve">Büyütme mammoplastisi, iki taraf </t>
  </si>
  <si>
    <t>Meme</t>
  </si>
  <si>
    <t>Rektus kılıfı hematomu için girişim</t>
  </si>
  <si>
    <t>Rektus diyastazı onarımı</t>
  </si>
  <si>
    <t>5 cm’den büyük çaplı</t>
  </si>
  <si>
    <t xml:space="preserve">Omfalosel primer onarımı </t>
  </si>
  <si>
    <t>Omfalomezenterik kanal kisti veya fistülü eksizyonu</t>
  </si>
  <si>
    <t>Omfalomezenterik kanal açıklığı onarımı</t>
  </si>
  <si>
    <t>Kloakal ekstrofi onarımı</t>
  </si>
  <si>
    <t>Deri hariç</t>
  </si>
  <si>
    <t xml:space="preserve">Karın duvarı malign tümörleri için girişim </t>
  </si>
  <si>
    <t xml:space="preserve">Karın duvarı benign tümörleri için girişim </t>
  </si>
  <si>
    <t>Göbek granülomu veya polipi eksizyonu</t>
  </si>
  <si>
    <t>Gastroşizis onarımı</t>
  </si>
  <si>
    <t xml:space="preserve">Sağlık kurulu raporu ile tıbbi gerekçe belirtilmelidir. Karında vertikal, iki sıra deri görünümünde deri ve deri altı dokusu fazlalıkları içindir. </t>
  </si>
  <si>
    <t>Abdominoplasti</t>
  </si>
  <si>
    <t>GÖVDE VE KARIN ÖN DUVARINDA YAPILAN MÜDAHALELER</t>
  </si>
  <si>
    <t>Yumuşak doku, subkütan, derin, subfasiyal, intramusküler (Benign cilt lezyonları hariç)</t>
  </si>
  <si>
    <t>Tümör veya kist eksizyonu</t>
  </si>
  <si>
    <t>Tümör eksizyonu, intratorasik, ekstrapulmoner</t>
  </si>
  <si>
    <t>Skalen disseksiyon ve/veya fibröz bant disseksiyonu dahildir.</t>
  </si>
  <si>
    <t>TOS, trans aksiller girişim, servikal kot ve/veya 1. kot rezeksiyonu</t>
  </si>
  <si>
    <t xml:space="preserve">Toraks duvarı rezeksiyonu ve rekonstrüksiyonu, protezsiz  </t>
  </si>
  <si>
    <t xml:space="preserve">Toraks duvarı rezeksiyonu ve rekonstrüksiyonu, protez ile    </t>
  </si>
  <si>
    <t>Toraks duvarı deformiteleri, pectus excavatum, carinatum</t>
  </si>
  <si>
    <t>Tüm seviyeler</t>
  </si>
  <si>
    <t>Torakoplasti, Schede tipi veya ekstraplevral</t>
  </si>
  <si>
    <t>Torakoplasti, bronkoplevral fistül kapatılması ile birlikte</t>
  </si>
  <si>
    <t>Sternum fraktürü fiksasyonu, kapalı</t>
  </si>
  <si>
    <t>Sternum fraktürü fiksasyonu, açık</t>
  </si>
  <si>
    <t xml:space="preserve">Sternal tel çıkarılması </t>
  </si>
  <si>
    <t>Osteomyelit ve tümör için</t>
  </si>
  <si>
    <t>Sternal rezeksiyon ve rekonstrüksiyon, protezsiz</t>
  </si>
  <si>
    <t>Sternal rezeksiyon ve rekonstrüksiyon, protez ile</t>
  </si>
  <si>
    <t>Sternal debritman</t>
  </si>
  <si>
    <t>Biyopsi, drenaj veya yabancı cisim çıkartılması için</t>
  </si>
  <si>
    <t>Mediastinotomi ile eksplorasyon</t>
  </si>
  <si>
    <t>Mediastinoskopi</t>
  </si>
  <si>
    <t>Sternotomi, torakotomi dahil</t>
  </si>
  <si>
    <t xml:space="preserve">Mediastinal tümör eksizyonu, malign </t>
  </si>
  <si>
    <t xml:space="preserve">Mediastinal kist veya tümör eksizyonu </t>
  </si>
  <si>
    <t>Kot rezeksiyonu, parsiyel</t>
  </si>
  <si>
    <t>Tüm seviyeler (Miyoplasti için)</t>
  </si>
  <si>
    <t>Kot rezeksiyonu, ekstraplevral</t>
  </si>
  <si>
    <t>Herhangi bir seviye</t>
  </si>
  <si>
    <t>Kot fraktürü tedavisi, kapalı</t>
  </si>
  <si>
    <t>Kot fraktürü tedavisi, açık</t>
  </si>
  <si>
    <t>Göğüs duvarından olan akciğer hernisinin onarımı</t>
  </si>
  <si>
    <t>Fasiyatomi</t>
  </si>
  <si>
    <t>Mediastenin tekrar açılma işlemi ve tel uygulaması dahil</t>
  </si>
  <si>
    <t>Geç sternal dehiscence onarımı</t>
  </si>
  <si>
    <t>TORAKS DUVARI</t>
  </si>
  <si>
    <t>6.3.GÖVDEDE YAPILAN CERRAHİLER</t>
  </si>
  <si>
    <t>Tükrük bezinin plastik onarımı, sialodokoplasti</t>
  </si>
  <si>
    <t>Submandibuler  tükrük bezi  eksizyonu</t>
  </si>
  <si>
    <t>Submaksiller veya sublingual apse drenajı</t>
  </si>
  <si>
    <t>Sublingual  tükrük bezi  eksizyonu</t>
  </si>
  <si>
    <t>Siyalolitotomi, cerrahi</t>
  </si>
  <si>
    <t>Parotis apse drenajı</t>
  </si>
  <si>
    <t>Aynı taraf için 603.170 ile birlikte faturalandırılmaz.</t>
  </si>
  <si>
    <t>Parotidektomi, yüzeyel</t>
  </si>
  <si>
    <t>Aynı taraf için 603.180 ile birlikte faturalandırılmaz.</t>
  </si>
  <si>
    <t>Parotidektomi, total</t>
  </si>
  <si>
    <t xml:space="preserve">Minör tükrük bezi dokularının eksizyonu </t>
  </si>
  <si>
    <t>Salgı Bezlerine Yönelik Cerrahi</t>
  </si>
  <si>
    <t>Submukozal veya açık girişim, kas ve cilt eksizyonu veya mukozal greft uygulanması işleme dahildir. 600.360 ile birlikte faturalandırılmaz. Aynı faturada birden fazla kodlanmaz.</t>
  </si>
  <si>
    <t>Vestibüloplasti, tek veya iki taraf</t>
  </si>
  <si>
    <t>602.380, 602.390, 603.090, 603.100, 603.110 ile birlikte faturalandırılmaz.</t>
  </si>
  <si>
    <t>Uvulofaringoplasti</t>
  </si>
  <si>
    <t>Uvulektomi</t>
  </si>
  <si>
    <t>Transpalatal ilerletme</t>
  </si>
  <si>
    <t>602.380, 602.390, 603.080, 603.090, 603.100 ile birlikte faturalandırılmaz.</t>
  </si>
  <si>
    <t>Tonsillektomi ve tüp</t>
  </si>
  <si>
    <t>602.380, 602.390, 603.080, 603.090,  603.110 ile birlikte faturalandırılmaz.</t>
  </si>
  <si>
    <t>Tonsillektomi ve adenoidektomi ve tüp</t>
  </si>
  <si>
    <t>602.380, 602.390, 603.080, 603.100, 603.110 ile birlikte faturalandırılmaz.</t>
  </si>
  <si>
    <t>Tonsillektomi ve adenoidektomi</t>
  </si>
  <si>
    <t>Tonsillektomi</t>
  </si>
  <si>
    <t>Tonsil plikalar, retromolar trigon radikal rezeksiyonu, flepler ile</t>
  </si>
  <si>
    <t>Stiloid proçes elangasyonu eksizyonu</t>
  </si>
  <si>
    <t>Sert damaktan tümör eksizyonu, primer onarım</t>
  </si>
  <si>
    <t xml:space="preserve">Sert damaktan tümör eksizyonu ve onarım, greft ile </t>
  </si>
  <si>
    <t>Retrofaringeal veya parafaringeal apse drenajı</t>
  </si>
  <si>
    <t>Ranulaya girişim</t>
  </si>
  <si>
    <t>Premaksiller  segmentin geri alınması</t>
  </si>
  <si>
    <t>Posterior damak fistülü onarımı</t>
  </si>
  <si>
    <t>Peritonsiller apse açılması</t>
  </si>
  <si>
    <t>Orofaringeal ve nazofaringeal postoperatif kanama kontrolü</t>
  </si>
  <si>
    <t>Oro-antral fistüllerin onarımı</t>
  </si>
  <si>
    <t xml:space="preserve">Onarılmış dudak yarığı revizyonu </t>
  </si>
  <si>
    <t>Nazolabial fistül onarımı</t>
  </si>
  <si>
    <t>Nazofaringeal lezyon eksizyonu, transpalatal</t>
  </si>
  <si>
    <t>Nazofaringeal lezyon eksizyonu, infratemporal fossaya yaklaşım</t>
  </si>
  <si>
    <t>Nadir yüz yarığı onarımı</t>
  </si>
  <si>
    <t>Sağlık kurulu raporu ile tbbi gerekçe belirtilmelidir.</t>
  </si>
  <si>
    <t>Mentoplasti</t>
  </si>
  <si>
    <t>Lingual tonsil eksizyonu</t>
  </si>
  <si>
    <t>Lazer asiste uvulopalatofaringoplasti</t>
  </si>
  <si>
    <t>Lazer asiste uvulektomi</t>
  </si>
  <si>
    <t>Lateral faringeal duvar ve piriform sinüs rezeksiyonu</t>
  </si>
  <si>
    <t>601.690 ile birlikte faturalandırılmaz.</t>
  </si>
  <si>
    <t>İntraoral tümör eksizyonu, mandibula rezeksiyonu ve  boyun diseksiyonu  (Komando ameliyatı)</t>
  </si>
  <si>
    <t>Kolumella uzatılması</t>
  </si>
  <si>
    <t xml:space="preserve">Islık çalan ağız deformitesi onarımı </t>
  </si>
  <si>
    <t xml:space="preserve">Hipertrofik lingual frenulum düzeltilmesi </t>
  </si>
  <si>
    <t>608.500, 608.510 ile birlikte faturalandırılmaz.</t>
  </si>
  <si>
    <t>Hemiglossektomi</t>
  </si>
  <si>
    <t>Glossektomi, total</t>
  </si>
  <si>
    <t>Glossektomi, parsiyel</t>
  </si>
  <si>
    <t>Genioplasti, osteotomi ile</t>
  </si>
  <si>
    <t xml:space="preserve">Genioplasti, implant ile </t>
  </si>
  <si>
    <t>Genioglossal ilerletme</t>
  </si>
  <si>
    <t>Frenilum linguale plastiği</t>
  </si>
  <si>
    <t xml:space="preserve">Farinks duvarının rezeksiyonu ve onarımı, miyokütan flep ile </t>
  </si>
  <si>
    <t xml:space="preserve">Faringeal flep </t>
  </si>
  <si>
    <t>Dudaktan büyük tümör rezeksiyonu, lokal flepler ile onarımı ve LAP biyopsisi</t>
  </si>
  <si>
    <t>Dudaktan büyük tümör rezeksiyonu ve lokal flepler ile onarımı</t>
  </si>
  <si>
    <t>Dudak yarığı onarımı, iki taraf</t>
  </si>
  <si>
    <t>Dudak yarığı onarımı, tek taraf</t>
  </si>
  <si>
    <t xml:space="preserve">Dudak yarığı burnu onarımı, osteotomi ile  </t>
  </si>
  <si>
    <t xml:space="preserve">Dudak yarığı burnu  onarımı, osteotomisiz </t>
  </si>
  <si>
    <t xml:space="preserve">Dudak veya dilden  kama şeklinde doku rezeksiyonu ve primer onarım </t>
  </si>
  <si>
    <t>Dudak malign tümör wedge rezeksiyonu veya biyopsisi</t>
  </si>
  <si>
    <t>Dudak malign tümör rezeksiyonu veya biyopsisi ve Estlander, Berdnard vb. flep kullanımı</t>
  </si>
  <si>
    <t>Dudak malign tümör rezeksiyonu ve suprahyoid boyun diseksiyonu, Estlander, Berdnard vb. flep ile</t>
  </si>
  <si>
    <t xml:space="preserve">Dudak adezyonu </t>
  </si>
  <si>
    <t>Dil ve ağız tabanından apse, kist, hematom vb. çıkarılması</t>
  </si>
  <si>
    <t xml:space="preserve">Dil lezyonu eksizyonu ve onarımı, dil flebi ile </t>
  </si>
  <si>
    <t>Dil lezyonu eksizyonu</t>
  </si>
  <si>
    <t>Dil kökü suspansiyonu ve/veya dil kökünden doku çıkarılması</t>
  </si>
  <si>
    <t>Dil köküne radyofrekans uygulanması</t>
  </si>
  <si>
    <t xml:space="preserve">Deri grefti kullanmaksızın posterior dudak sulkusu açılması </t>
  </si>
  <si>
    <t>Deri grefti kullanarak sulkoplasti</t>
  </si>
  <si>
    <t>Damak yarığı onarımı, komplet</t>
  </si>
  <si>
    <t>Damak yarığı onarımı, inkomplet</t>
  </si>
  <si>
    <t>Damak yarığı onarımı ve faringeal flep</t>
  </si>
  <si>
    <t xml:space="preserve">Damak ve uvula lezyonlarının onarımı, flep ile </t>
  </si>
  <si>
    <t>Damak ve uvula lezyonlarının eksizyonu</t>
  </si>
  <si>
    <t>Polisomnografi raporu gerekir. RF ve lazer uygulamaları için yılda 3 uygulamadan fazlası faturalandırılmaz.</t>
  </si>
  <si>
    <t>Damağa radyofrekans uygulanması</t>
  </si>
  <si>
    <t>Anterior damak fistülü onarımı</t>
  </si>
  <si>
    <t>601.210, 601.720, 602.490, 602.950, 602.970, 603.000 ile birlikte faturalandırılmaz.</t>
  </si>
  <si>
    <t>Alveolar yarık onarımı</t>
  </si>
  <si>
    <t>Ağız vestibülünden mukoza ve submukoza eksizyonu ve onarımı</t>
  </si>
  <si>
    <t xml:space="preserve">Lazer, şimik, termal </t>
  </si>
  <si>
    <t>Ağız vestibülündeki lezyonların fizik yöntemlerle destrüksiyonu</t>
  </si>
  <si>
    <t>Ağız vestibülü mukozasının donör greft olarak eksizyonu ve onarımı</t>
  </si>
  <si>
    <t>Ağız vestibülü apse, kist veya hematom drenajı</t>
  </si>
  <si>
    <t>Ağız ve çenenin kemik rezeksiyonu gerektiren malign tümörleri</t>
  </si>
  <si>
    <t>Ağız tabanı ve dil laserasyonları onarımı</t>
  </si>
  <si>
    <t>Ağız içinde malign tümörlerin eksizyonu ve lokal flep uygulaması</t>
  </si>
  <si>
    <t>Ağız içi ve etrafı benign tümörlerinin rezeksiyonu</t>
  </si>
  <si>
    <t>602.380, 603.080, 603.090, 603.100, 603.110 ile birlikte faturalandırılmaz.</t>
  </si>
  <si>
    <t>Adenoidektomi ve tüp</t>
  </si>
  <si>
    <t>602.390, 603.080, 603.090, 603.100, 603.110 ile birlikte faturalandırılmaz.</t>
  </si>
  <si>
    <t>Adenoidektomi</t>
  </si>
  <si>
    <t>Ağız, Dudak, Dil ve Farinkse Yönelik Girişimler</t>
  </si>
  <si>
    <t>Aynı faturada ikiden fazla yer almaz.</t>
  </si>
  <si>
    <t>Endoskopik epistaksis kontrolü ile sfenopalatin arter ve dalları ligasyonu</t>
  </si>
  <si>
    <t>Sinüslerde invaziv mantar enfeksiyonu debritmanı</t>
  </si>
  <si>
    <t>Aynı taraf için 602.280, 602.300, 602.360 ile birlikte faturalandırılmaz.</t>
  </si>
  <si>
    <t>Temporomandibuler eklem endoskopisi, cerrahi</t>
  </si>
  <si>
    <t>Aynı taraf için 602.280, 602.300, 602.370 ile birlikte faturalandırılmaz.</t>
  </si>
  <si>
    <t>Temporomandibuler eklem endoskopisi, diyagnostik</t>
  </si>
  <si>
    <t>602.310 ile birlikte faturalandırılmaz.</t>
  </si>
  <si>
    <t>Nazofarinks biyopsisi</t>
  </si>
  <si>
    <t>Maksiller sinüse endoskopik müdahale</t>
  </si>
  <si>
    <t>602.070, 602.080, 602.180, 602.190, 602.200, 602.210, 602.240, 622.250, 602.260, 602.270, 602.280, 602.310 ile birlikte faturalandırılmaz.</t>
  </si>
  <si>
    <t>Fonksiyonel endoskopik sinüs cerrahisi, tek taraf</t>
  </si>
  <si>
    <t xml:space="preserve">Fonksiyonel endoskopik sinüs cerrahisi, iki taraf </t>
  </si>
  <si>
    <t xml:space="preserve">602.350 ile birlikte faturalandırılmaz. </t>
  </si>
  <si>
    <t>Fleksibl fiberoptik nazofaringoskopi</t>
  </si>
  <si>
    <t>Aynı taraf için 602.280, 602.330, 602.360, 602.370 ile birlikte faturalandırılmaz.</t>
  </si>
  <si>
    <t>Endoskopik sfenoid sinüs cerrahisi</t>
  </si>
  <si>
    <t>601.330, 601.450, 601.460, 601.470, 601.510, 601.620, 602.230, 602.240 ile birlikte faturalandırılmaz</t>
  </si>
  <si>
    <t>Endoskopik septoplasti</t>
  </si>
  <si>
    <t>Aynı taraf için 602.330 ile birlikte faturalanamaz</t>
  </si>
  <si>
    <t>Endoskopik orbita dekompresyonu</t>
  </si>
  <si>
    <t>Aynı taraf için 602.370, 602.300, 602.360 ile birlikte faturalandırılmaz.</t>
  </si>
  <si>
    <t>Endoskopik optik sinir dekompresyonu</t>
  </si>
  <si>
    <t>602.210 , 602.300 , 602.320 , 602.330 , 602.340 ile birlikte faturalandırılmaz.</t>
  </si>
  <si>
    <t>Endoskopik meningosel, ensefalosel cerrahisi</t>
  </si>
  <si>
    <t>Endoskopik medial maksillektomi</t>
  </si>
  <si>
    <t>Endoskopik konka redüksiyonu</t>
  </si>
  <si>
    <t>Endoskopik konka bülloza rezeksiyonu</t>
  </si>
  <si>
    <t>Endoskopik koanal atrezi açılması</t>
  </si>
  <si>
    <t>602.300 , 602.320 , 602.330 , 602.340 ile birlikte faturalandırılmaz.</t>
  </si>
  <si>
    <t>Endoskopik frontal sinüs cerrahisi</t>
  </si>
  <si>
    <t>Endoskopik dakriyosistorinostomi (DSR)</t>
  </si>
  <si>
    <t>602.210 , 602.300 , 602.320 , 602.330, 602.340 ile birlikte faturalandırılmaz.</t>
  </si>
  <si>
    <t xml:space="preserve">Endoskopik burun ve nazofarinks tümör cerrahisi </t>
  </si>
  <si>
    <t>Endoskopik BOS rinoresi cerrahisi</t>
  </si>
  <si>
    <t>Endoskopi</t>
  </si>
  <si>
    <t xml:space="preserve">Transnazal etmoidektomi       </t>
  </si>
  <si>
    <t>Piterigopalatin fossa cerrahisi</t>
  </si>
  <si>
    <t>Ozenaya cerrahi girişim</t>
  </si>
  <si>
    <t>Maksiller sinüs poksiyonu ve lavajı</t>
  </si>
  <si>
    <t>Obliterasyon dahildir. Aynı faturada iki defa kodlanmaz.</t>
  </si>
  <si>
    <t xml:space="preserve">Frontal sinüs cerrahisi, osteoplastik flep ile, tek taraf </t>
  </si>
  <si>
    <t xml:space="preserve">Obliterasyon dahildir. </t>
  </si>
  <si>
    <t>Frontal sinüs cerrahisi, osteoplastik flep ile, iki taraf</t>
  </si>
  <si>
    <t xml:space="preserve">Frontal sinozotomi, trepanasyon </t>
  </si>
  <si>
    <t>Eksternal etmoidektomi</t>
  </si>
  <si>
    <t>602070, 602.320, 602.330  ile birlikte faturalandırılmaz.</t>
  </si>
  <si>
    <t>Caldwell-Luc ameliyatı, iki taraf</t>
  </si>
  <si>
    <t xml:space="preserve">602.080, 602.320, 602.330 ile birlikte faturalandırılmaz.Aynı faturada ikiden fazla yer almaz. </t>
  </si>
  <si>
    <t>Caldwell-Luc ameliyatı, tek taraf</t>
  </si>
  <si>
    <t>BOS rinoresi cerrahisi, eksternal yaklaşım</t>
  </si>
  <si>
    <t>Antrokoanal polip eksizyonu</t>
  </si>
  <si>
    <t>Tüm burun ve paranazal sinüs ameliyatları aynı organın bölümleri kabul edilerek bütün ikincil ameliyatlar %30 oranında faturalandırılacaktır.</t>
  </si>
  <si>
    <t>Paranazal Sinüsler</t>
  </si>
  <si>
    <t>Tortikollis düzeltilmesi</t>
  </si>
  <si>
    <t>Trakeoözofajial fistül açılması, sekonder</t>
  </si>
  <si>
    <t>Trakeoözofajial fistül açılması, primer</t>
  </si>
  <si>
    <t>Tiroplasti</t>
  </si>
  <si>
    <t>Tirohyoid suspansiyon</t>
  </si>
  <si>
    <t>Suprahyoid boyun diseksiyonu</t>
  </si>
  <si>
    <t xml:space="preserve">Obturator tatbiki   </t>
  </si>
  <si>
    <t>Maksiller arter ligasyonu</t>
  </si>
  <si>
    <t>Tümör, perforasyon cerrahisi vb.</t>
  </si>
  <si>
    <t xml:space="preserve">Lateral rinotomi ile yaklaşım </t>
  </si>
  <si>
    <t>Larinkste radyofrekans ile kordotomi veya kordektomi</t>
  </si>
  <si>
    <t>Larinksten radyofrekans ile kitle eksizyonu</t>
  </si>
  <si>
    <t>Larinksten yabancı cisim çıkarılması</t>
  </si>
  <si>
    <t>Larinks papillomu</t>
  </si>
  <si>
    <t>Larinks biyopsisi, indirekt laringoskopi ile</t>
  </si>
  <si>
    <t>608.500 , 608.510 ve 601.930 ile birlikte faturalandırılmaz.</t>
  </si>
  <si>
    <t>Larinjektomi, total</t>
  </si>
  <si>
    <t>608.500 , 608.510 ve 601.940 ile birlikte faturalandırılmaz.</t>
  </si>
  <si>
    <t>Larinjektomi, parsiyel</t>
  </si>
  <si>
    <t>Laringostroboskopi</t>
  </si>
  <si>
    <t>Laringoskopi, fleksible fiberoptik</t>
  </si>
  <si>
    <t>Laringoskopi ve biyopsi</t>
  </si>
  <si>
    <t>Laringoskopi, direkt</t>
  </si>
  <si>
    <t>Laringosel çıkarılması</t>
  </si>
  <si>
    <t>Laringeal web açılması</t>
  </si>
  <si>
    <t>Laringeal  stenoz cerrahisi</t>
  </si>
  <si>
    <t>Laringoplasti (Yanıklar, rekonstrüksiyon)</t>
  </si>
  <si>
    <t>Laringoplasti (Medializasyon, tek taraf)</t>
  </si>
  <si>
    <t>Laringoplasti (Fraktür için açık redüksiyon)</t>
  </si>
  <si>
    <t>Kordektomi ve larinks papillom eksizyonu dahildir, birlikte başka bir larinks operasyonu faturalandırılmaz.</t>
  </si>
  <si>
    <t>Laringofissür</t>
  </si>
  <si>
    <t>Laringeal reinnervasyon, nöromusküler flep ile</t>
  </si>
  <si>
    <t>Laringeal fraktür tedavisi, kapalı</t>
  </si>
  <si>
    <t>Krikotiroidopeksi</t>
  </si>
  <si>
    <t xml:space="preserve">Kosta grefti alınması </t>
  </si>
  <si>
    <t>Kordektomi veya stripping</t>
  </si>
  <si>
    <t>601.900 ile birlikte faturalandırılmaz.</t>
  </si>
  <si>
    <t>İntralaringeal enjeksiyonla mediyalizasyon</t>
  </si>
  <si>
    <t>Hiyoid suspansiyonu</t>
  </si>
  <si>
    <t>608.500 , 608.510 ile birlikte faturalandırılmaz.</t>
  </si>
  <si>
    <t xml:space="preserve">Faringolaringoözefajektomi   </t>
  </si>
  <si>
    <t>Faringolarinjektomi</t>
  </si>
  <si>
    <t>Laringeal polip, nodül, kist, papillom eksizyonu, stripping vb için, yapılan eksizyon dahil.</t>
  </si>
  <si>
    <t>Endolaringeal mikrocerrahi ile larinks poliplerine girişim</t>
  </si>
  <si>
    <t>Endolaringeal lazer cerrahisi</t>
  </si>
  <si>
    <t>Eksternal karotid arter ligasyonu</t>
  </si>
  <si>
    <t>Damak fistülü onarımı</t>
  </si>
  <si>
    <t>Brankial kleft kisti veya sinüsü eksizyonu</t>
  </si>
  <si>
    <t>Boyun eksplorasyonu</t>
  </si>
  <si>
    <t>Boyun diseksiyonu, radikal veya fonksiyonel, tek taraf</t>
  </si>
  <si>
    <t>Aritenoid addüksiyonu</t>
  </si>
  <si>
    <t>Aritenoidektomi, endolaringeal</t>
  </si>
  <si>
    <t>Alar defektlerin rekonstrüksiyonu</t>
  </si>
  <si>
    <t>Boyun ve Larinks</t>
  </si>
  <si>
    <t>601.290, 601.430, 601.480, 601.620 ile birlikte faturalandırılmaz.Sağlık kurulu raporu ile tıbbi gerekçe belirtilmelidir.</t>
  </si>
  <si>
    <t>Yalnızca kıkırdak  kaybı içeren  ‘saddle nose’ deformitesi onarımı</t>
  </si>
  <si>
    <t>Total burun kaybı rekonstrüksiyonunda alın flebi ve iskelet yapı oluşturulması, birinci seans</t>
  </si>
  <si>
    <t>Şinesi, veb açılması</t>
  </si>
  <si>
    <t>Sağlık  kurulu raporu ile tıbbi gerekçe belirtilmelidir.</t>
  </si>
  <si>
    <t>Septorinoplasti</t>
  </si>
  <si>
    <t>601.330 , 601.450 , 601.460 ,601.470, 601.510, 602.230 , 602.240, 602.290 ile birlikte faturalandırılmaz.</t>
  </si>
  <si>
    <t xml:space="preserve">Septoplasti </t>
  </si>
  <si>
    <t>Rinoplasti komplike, greft ile</t>
  </si>
  <si>
    <t>Rinoplasti komplike olmayan, greft kullanılmaksızın</t>
  </si>
  <si>
    <t xml:space="preserve">Rinofima eksizyonu ve ikincil iyileşmeye  bırakılması </t>
  </si>
  <si>
    <t>Rinofima eksizyonu ve deri grefti</t>
  </si>
  <si>
    <t>Rinofima eksizyonu ve alın flebi, ikinci seans</t>
  </si>
  <si>
    <t>Rinofima eksizyonu ve alın flebi, birinci seans</t>
  </si>
  <si>
    <t>Nazal valv cerrahisi, tek taraf</t>
  </si>
  <si>
    <t>Nazal valv cerrahisi, iki taraf</t>
  </si>
  <si>
    <t>Nazal septal buton tatbiki</t>
  </si>
  <si>
    <t>Nazal septal perforasyon onarımı</t>
  </si>
  <si>
    <t>602.180 , 602.190 , 602.200 , 602.210 , 602.220 , 602.230 , 602.250 , 602.260 , 602.270 , 602.280 , 602.290 , 602.300 , 602.320 , 602.330 , 602.340 ile birlikte faturalandırılmaz.</t>
  </si>
  <si>
    <t>Nazal polipektomi</t>
  </si>
  <si>
    <t>Nazal fraktür onarımı</t>
  </si>
  <si>
    <t>Nazal ensefalosel, kraniyotomi ile</t>
  </si>
  <si>
    <t>601.620 ile birlikte faturalandırılmaz.</t>
  </si>
  <si>
    <t>Septal fraktür onarımı</t>
  </si>
  <si>
    <t>601.450 , 601.460 ile birlikte faturandırılmaz. Aynı faturada iki defa kodlanmaz.</t>
  </si>
  <si>
    <t>Konka submukozal rezeksiyonu, tek taraf</t>
  </si>
  <si>
    <t xml:space="preserve">601.450 , 601.470 ile birlikte faturandırılmaz. </t>
  </si>
  <si>
    <t>Konka submukozal rezeksiyonu, iki taraf</t>
  </si>
  <si>
    <t>601460 , 601470 ile birlikte faturandırılmaz.</t>
  </si>
  <si>
    <t>Konka lateralizasyonu</t>
  </si>
  <si>
    <t>Koanal atrezi düzeltilmesi, tek taraf</t>
  </si>
  <si>
    <t xml:space="preserve">601.290, 601.480 ve 601.620, 601.660  ile birlikte faturandırılmaz.
Sağlık  kurulu raporu ile tıbbi gerekçe belirtilmelidir. </t>
  </si>
  <si>
    <t>Kemik ve kıkırdak kaybı içeren ağır ‘saddle nose’ deformitesi onarımı</t>
  </si>
  <si>
    <t xml:space="preserve">Burundan yabancı cisim çıkarılması, cerrahi </t>
  </si>
  <si>
    <t>Burundan yabancı cisim çıkarılması</t>
  </si>
  <si>
    <t>601.390 ile birlikte faturalandırılmaz.</t>
  </si>
  <si>
    <t>Burun tamponu konması, ön</t>
  </si>
  <si>
    <t>601.400 ile birlikte faturalandırılmaz.</t>
  </si>
  <si>
    <t>Burun tamponu konması, arka</t>
  </si>
  <si>
    <t xml:space="preserve">Burun rekonstrüksiyonu, total </t>
  </si>
  <si>
    <t>Burun rekonstrüksiyonu, parsiyel</t>
  </si>
  <si>
    <t>Burun mukozası koterizasyonu</t>
  </si>
  <si>
    <t>Burun kırıklarının kapalı redüksiyonu</t>
  </si>
  <si>
    <t>Tek veya çift taraf</t>
  </si>
  <si>
    <t xml:space="preserve">Radyofrekans/plazma uygulaması ile konka küçültülmesi </t>
  </si>
  <si>
    <t>Bir yıl içerisinde iki defadan fazla  ve  iki taraf için ayrı faturalandırılmaz.</t>
  </si>
  <si>
    <t xml:space="preserve">Burun içi konka elektrokoterizasyonu </t>
  </si>
  <si>
    <t>Rinofima, dermoid kist, bazal hücreli kanser, travma tanılarında.</t>
  </si>
  <si>
    <t xml:space="preserve">Burun eksternal cerrahisi </t>
  </si>
  <si>
    <t>Burun eksternal cerrahi onarımı, greft ve /veya flep ile</t>
  </si>
  <si>
    <t>Alın flebi ile total burun kaybı onarımı, ikinci seans</t>
  </si>
  <si>
    <t xml:space="preserve">601.430, 601.480 ve 601.620 ile birlikte faturalandırılmaz.
Sağlık  kurulu raporu ile tıbbi gerekçe belirtilmelidir. </t>
  </si>
  <si>
    <t>Açık rinoplasti ile total septal rekonstrüksiyon</t>
  </si>
  <si>
    <t>Burun tamponu konulması ve çıkarılması burun operasyonlarında ayrıca faturalandırılmaz.</t>
  </si>
  <si>
    <t>Burun</t>
  </si>
  <si>
    <t>Zigoma kırığı, kapalı redüksiyon</t>
  </si>
  <si>
    <t>Zigoma kırığı, açık redüksiyon ve internal tespit</t>
  </si>
  <si>
    <t>Vaskülarize kemik grefti ile mandibula rekonstrüksiyonu</t>
  </si>
  <si>
    <t>TME lüksasyonu kapalı redüksiyon</t>
  </si>
  <si>
    <t>TME artroplasti</t>
  </si>
  <si>
    <t>TME ankilozu  için ‘gap’ artroplastisi</t>
  </si>
  <si>
    <t>Tiroglossal kist veya fistül  eksizyonu</t>
  </si>
  <si>
    <t>Sonradan kazanılmış oronazal fistüllerin kapatılması</t>
  </si>
  <si>
    <t>Orbital hipertelörizm düzeltilmesi</t>
  </si>
  <si>
    <t>Orbital distopi düzeltilmesi</t>
  </si>
  <si>
    <t>Nazo-ethmoid-orbital kırık, açık redüksiyon ve internal tespit</t>
  </si>
  <si>
    <t>Mandibüler osteotomi, tümör rezeksiyonu için</t>
  </si>
  <si>
    <t>Mandibüler osteotomi, deformite onarımı için</t>
  </si>
  <si>
    <t>Mandibuladan tümör rezeksiyonu ve eş zamanlı kemik grefti ile onarım</t>
  </si>
  <si>
    <t>Polisomnografi ile ağır derecede OSAS olduğunun tespiti halinde faturalandırılır.</t>
  </si>
  <si>
    <t>Maksillomandibüler ilerletme cerrahisi</t>
  </si>
  <si>
    <t>Mandibuladan tümör rezeksiyonu ve vaskülarize kemik grefti ile onarım</t>
  </si>
  <si>
    <t>Mandibuladan tümör rezeksiyonu ve plak ile rekonstrüksiyon</t>
  </si>
  <si>
    <t>Mandibula veya maksilladan küçük çaplı tümör rezeksizyonu</t>
  </si>
  <si>
    <t>Mandibula veya maksilladan ameloblastoma rezeksiyonu</t>
  </si>
  <si>
    <t>Mandibula veya maksilladaki kistik oluşumlara küretaj</t>
  </si>
  <si>
    <t>Mandibula veya maksilla rekonstrüksiyonu, kemik grefti ile</t>
  </si>
  <si>
    <t>Maksillektomi, total</t>
  </si>
  <si>
    <t>Maksillektomi, parsiyel</t>
  </si>
  <si>
    <t>Maksilla veya mandibula kırığı, intermaksiller tespit</t>
  </si>
  <si>
    <t>Maksilla veya mandibula kırığı, açık redüksiyon ve internal tespit</t>
  </si>
  <si>
    <t>Le Fort III osteotomisi ve/veya  kemik grefti</t>
  </si>
  <si>
    <t>Le Fort I osteotomisi ve/veya  kemik grefti</t>
  </si>
  <si>
    <t>Le Fort II osteotomisi ve/veya kemik grefti</t>
  </si>
  <si>
    <t>Kraniyal kemik defektlerinin plaklar ile   rekonstrüksiyonu</t>
  </si>
  <si>
    <t>Kraniyal kemik defektlerinin kosta grefti ile  rekonstrüksiyonu</t>
  </si>
  <si>
    <t>Kraniyosinostoz ameliyatları, tek veya çok sayıda sütür ile</t>
  </si>
  <si>
    <t>Kraniyoplasti ameliyatları, yabancı cisim implantasyonu ameliyatları</t>
  </si>
  <si>
    <t>Kostaplasti vb.
Kot alınması hariç</t>
  </si>
  <si>
    <t xml:space="preserve">Kraniyoplasti ameliyatları, otojen greft ile </t>
  </si>
  <si>
    <t>Nazal ansefalosel ameliyatları haricindekiler</t>
  </si>
  <si>
    <t>Kraniyal ansefalosel ameliyatları, diğer</t>
  </si>
  <si>
    <t>Temporomandibüler eklem kondilar operasyon</t>
  </si>
  <si>
    <t xml:space="preserve">Kondilektomi </t>
  </si>
  <si>
    <t>Kistik lenfanjiyom eksizyonu</t>
  </si>
  <si>
    <t>Kalvaryal şekillendirme, total</t>
  </si>
  <si>
    <t>Eksize edilen bütün tümöral kitleler dahil</t>
  </si>
  <si>
    <t>Kafatası kemiği basit tümöral kitleleri</t>
  </si>
  <si>
    <t>Kafatası kemiği ekstensif tümör ameliyatları</t>
  </si>
  <si>
    <t>Habitüel Temporomandibüler (TME) dislokasyonları için eminektomi</t>
  </si>
  <si>
    <t>Kraniyal çatı bozuklukları, patolojik gelişim nedenli, kraniyal volüm artırımı vb.</t>
  </si>
  <si>
    <t>Fronto-orbital ilerletme</t>
  </si>
  <si>
    <t>Frontal kemik kırığı, açık redüksiyon ve internal tespit</t>
  </si>
  <si>
    <t>Etmoidal arter ligasyonu</t>
  </si>
  <si>
    <t>‘Blow-out ‘  kırığı, orbita tabanına greft veya biyomateryal yerleştirilmesi</t>
  </si>
  <si>
    <t>BAŞ VE BOYUN CERRAHİSİ</t>
  </si>
  <si>
    <t>6.2.BAŞ-BOYUN, KAS, İSKELET SİSTEMİ VE YUMUŞAK DOKU CERRAHİSİ</t>
  </si>
  <si>
    <t>Medikal tedavi sonrası uygulanabilir.Tümöral olmayan lezyonlar içindir. En fazla 3 seans ücreti faturalandırılır.</t>
  </si>
  <si>
    <t>Pigmentli lezyon, eksizyonel olmayan lazer</t>
  </si>
  <si>
    <t>Deri tümörlerinde eksizyonel lazer</t>
  </si>
  <si>
    <t>Vasküler lezyon, eksizyonel lazer</t>
  </si>
  <si>
    <t>LAZER TEDAVİ UYGULAMALARI</t>
  </si>
  <si>
    <t>Z-Plasti (Bir tek Z-plasti)</t>
  </si>
  <si>
    <t>V-Y ilerletme  deri flebi</t>
  </si>
  <si>
    <t>Subskapüler arter tabanlı osteomuskülokütan flep</t>
  </si>
  <si>
    <t>Üç farklı dokuyu birlikte içeren serbest  flep</t>
  </si>
  <si>
    <t>Nota flebi, Banner flebi vb.</t>
  </si>
  <si>
    <t xml:space="preserve">Tek loblu lokal deri flebi </t>
  </si>
  <si>
    <t>Fibula flebi, kasık flebi, Grasilis kas flebi vb.</t>
  </si>
  <si>
    <t>Tek bir doku içeren serbest  flep</t>
  </si>
  <si>
    <t>Sakral defektler için bilateral V-Y ilerletme flebi</t>
  </si>
  <si>
    <t>Saçlı deri defektleri için transpozisyon flebi ile birlikte deri grefti</t>
  </si>
  <si>
    <t>Saçlı deri defektleri için rotasyon flebi</t>
  </si>
  <si>
    <t>Mukoza flebi</t>
  </si>
  <si>
    <t>610.625 ile birlikte faturalandırılmaz.</t>
  </si>
  <si>
    <t>Limberg, Rhomboid, Karydakis flep ameliyatları</t>
  </si>
  <si>
    <t xml:space="preserve">K-M plasti  </t>
  </si>
  <si>
    <t xml:space="preserve">Kas-deri flebi </t>
  </si>
  <si>
    <t>Kas flebi ile birlikte deri grefti</t>
  </si>
  <si>
    <t>Kas flebi</t>
  </si>
  <si>
    <t>Kasık flebi, abdominal flep, subpektoral flep, infraklaviküler flep vb.</t>
  </si>
  <si>
    <t>İnterpolasyon flepleri, ikinci seans</t>
  </si>
  <si>
    <t>İnterpolasyon flepleri, birinci seans</t>
  </si>
  <si>
    <t xml:space="preserve">İki loblu flep </t>
  </si>
  <si>
    <t>Latissimus dorsi kas deri  flebi, fibula osteokütan flebi vb</t>
  </si>
  <si>
    <t>İki farklı doku içeren serbest kompozit flep</t>
  </si>
  <si>
    <t>Fasiyokütan flep</t>
  </si>
  <si>
    <t>Doku genişletici, çıkarma işlemi, fibröz kapsülün komplet eksizyonu dahil</t>
  </si>
  <si>
    <t>Doku genişletme uygulamaları, ikinci seans</t>
  </si>
  <si>
    <t>Doku genişletme ünitesinin uygulanması ve takip eden tüm genişletme enjeksiyonları dahil</t>
  </si>
  <si>
    <t>Doku genişletme uygulamaları, birinci seans</t>
  </si>
  <si>
    <t>Dil flebi, ikinci seans</t>
  </si>
  <si>
    <t>Dil flebi, birinci seans</t>
  </si>
  <si>
    <t>Cross-finger flep</t>
  </si>
  <si>
    <t>Çapraz parmak flebi, ikinci  seans</t>
  </si>
  <si>
    <t>Çapraz parmak flebi, birinci seans</t>
  </si>
  <si>
    <t>Cross-leg flep</t>
  </si>
  <si>
    <t>Çapraz bacak flebi, ikinci  seans</t>
  </si>
  <si>
    <t>Çapraz bacak flebi, birinci seans</t>
  </si>
  <si>
    <t>Aynı alanda çoklu Z plasti teknikleri</t>
  </si>
  <si>
    <t xml:space="preserve">Alın flebi, ikinci seans </t>
  </si>
  <si>
    <t>Alın flebi, birinci seans</t>
  </si>
  <si>
    <t>Ada flep şeklinde fasiyokütan flepler</t>
  </si>
  <si>
    <t>Dudak, göz kapağı gibi yapıların flep ile rekonstrüksiyonu ikinci seansı</t>
  </si>
  <si>
    <t>Abbe flebi, ikinci seans</t>
  </si>
  <si>
    <t>Dudak, göz kapağı gibi yapıların flep ile rekonstrüksiyonu birinci seansı</t>
  </si>
  <si>
    <t>Abbe flebi, birinci seans</t>
  </si>
  <si>
    <t>FLEPLER</t>
  </si>
  <si>
    <t>Yağ grefti  uygulaması</t>
  </si>
  <si>
    <t xml:space="preserve">Tam kalınlıkta deri grefti  ile defekt onarımı </t>
  </si>
  <si>
    <t>Mukoza grefti alınması</t>
  </si>
  <si>
    <t>Kompozit greft uygulaması</t>
  </si>
  <si>
    <t>Kısmi kalınlıkta deri grefti  ile  defekt onarımı, ilave</t>
  </si>
  <si>
    <t>620.470 ile birlikte faturalandırılmaz.</t>
  </si>
  <si>
    <t>Kısmi kalınlıkta deri grefti  ile  defekt onarımı</t>
  </si>
  <si>
    <t>GREFTLER</t>
  </si>
  <si>
    <t>5 cm2 den büyük</t>
  </si>
  <si>
    <t>Full thickness deri grefti, büyük</t>
  </si>
  <si>
    <t>5 cm2 den küçük</t>
  </si>
  <si>
    <t>Full thickness deri grefti, küçük</t>
  </si>
  <si>
    <t>Split thickness deri grefti, büyük</t>
  </si>
  <si>
    <t>Split thickness deri grefti, orta</t>
  </si>
  <si>
    <t>Split thickness deri grefti, küçük</t>
  </si>
  <si>
    <t>Vasküler malformasyonlar ve lenfanjiyom için sklerozan madde enjeksiyonu</t>
  </si>
  <si>
    <t xml:space="preserve">Hemanjiyom, lenfanjiyom eksizyonu ve rekonstrüksiyonu, deri grefti ile  </t>
  </si>
  <si>
    <t>Hemanjiyom, lenfanjiyom veya vasküler malformasyon eksizyonu</t>
  </si>
  <si>
    <t>Skar revizyonu</t>
  </si>
  <si>
    <t>Yanaktan tümör eksizyonu, flep ile onarım</t>
  </si>
  <si>
    <t>Yanaktan tümör eksizyonu, primer onarım</t>
  </si>
  <si>
    <t>DERİ VE DERİALTI</t>
  </si>
  <si>
    <t>Genel anestezi ile</t>
  </si>
  <si>
    <t xml:space="preserve">Yaygın  iyi huylu tümöral lezyonların elektrokoterizasyonu veya kriyoterapisi </t>
  </si>
  <si>
    <t xml:space="preserve">İlave  her  100 cm2 lik alan için, 250 birime ilave </t>
  </si>
  <si>
    <t>Yanıkta tanjansiyel eksizyon ve deri grefti uygulaması, ilave her uygulama</t>
  </si>
  <si>
    <t xml:space="preserve">Yanıkta tanjansiyel eksizyon ve deri grefti uygulaması </t>
  </si>
  <si>
    <t>Her bir anatomik alan için</t>
  </si>
  <si>
    <t>Yanıkta fasiyotomi kapatma</t>
  </si>
  <si>
    <t xml:space="preserve">Yanıkta fasiyotomi </t>
  </si>
  <si>
    <t xml:space="preserve">Yanıkta eskarotomi </t>
  </si>
  <si>
    <t>Yanıkta  toraks eskarektomisi</t>
  </si>
  <si>
    <t>Toraks hariç.
Her bir anatomik alan için.</t>
  </si>
  <si>
    <t xml:space="preserve">Yanıkta eskarektomi </t>
  </si>
  <si>
    <t>Seboreik keratoz gibi lezyonların tıraşlanarak çıkarılması, her bir seans</t>
  </si>
  <si>
    <t xml:space="preserve">
</t>
  </si>
  <si>
    <t>Malign deri tümörlerinin eksizyonu, primer sütür ile</t>
  </si>
  <si>
    <t>600.430, 600.550, 600.560, 600.570, 600.580, 600.590, 600.600, 600.610, 600.640, 600.650, 600.660, 600.670, 600.690, 600.700, 600.710, 600.720, 600.730, 600.300,  600.330, 600.370   ile birlikte faturalandırılmaz.</t>
  </si>
  <si>
    <t>Malign deri tümörlerinin eksizyonu, flep veya greft ile</t>
  </si>
  <si>
    <t xml:space="preserve">Lokal flep ile kapatılamayan tümörler için </t>
  </si>
  <si>
    <t xml:space="preserve">Malign deri tümörlerinin eksizyonu </t>
  </si>
  <si>
    <t>Keloid vb oluşumlar için</t>
  </si>
  <si>
    <t>İntralezyonel steroit enjeksiyonu, bir seans</t>
  </si>
  <si>
    <t>Yanık, akne sonucu oluşmuş ileri düzeyde şekilsiz skar nedeni ile, tüm yüz için abraziv yaklaşım</t>
  </si>
  <si>
    <t>Dermabrazyon, tüm yüze</t>
  </si>
  <si>
    <t>Yanık, akne sonucu oluşmuş ileri düzeyde şekilsiz skar nedeni ile, bir alan ile sınırlı abraziv yaklaşım.</t>
  </si>
  <si>
    <t xml:space="preserve">Dermabrazyon,  bir alanda </t>
  </si>
  <si>
    <t xml:space="preserve">DERİ </t>
  </si>
  <si>
    <t>6.1.DERMİS VE EPİDERMİS CERRAHİSİ</t>
  </si>
  <si>
    <t>6. CERRAHİ UYGULAMALAR</t>
  </si>
  <si>
    <t>Üçüncü seviye yenidoğan/çocuk yoğun bakım ünitesi ile ikinci/üçüncü seviye erişkin yoğun bakım ünitesi olan sağlık hizmeti sunucularında, hipoksik iskemik ensefalopati tanısında veya kardiyopulmoner resusitasyon sonrası spontan sistemik dolaşımın sağlandığı komatöz hastalarda (Glasgow Koma Skalası &lt; 9) İlk 12 saat içinde başlanmak koşuluyla maksimum 72 saat süre ile sadece üçüncü seviye yenidoğan/çocuk yoğun bakım  ile erişkin ikinci/üçüncü seviye yoğun bakımlarda uygulanır. Aynı yatış döneminde en fazla üç defa yenidoğan/çocuk veya erişkin yoğun bakım işlem puanına ilave olarak faturalandırılır.</t>
  </si>
  <si>
    <t xml:space="preserve">Yenidoğan/Çocuk/ErişkinTedavisel soğutma (Terapötik hipotermi) </t>
  </si>
  <si>
    <t>Aynı gün genel anestezi ile birlikte faturalandırılmaz. Lokal ya da rejyonel anestezi altında cerrahi girişim uygulanan hastalara , ayrıca  tanısal veya tedavisel bir girişim uygulanacak hastaların sedatize edilmesi amacıyla uygulanır.</t>
  </si>
  <si>
    <t>SEDO-analjezi</t>
  </si>
  <si>
    <t>Kontinü perinöral opiat analjezisi</t>
  </si>
  <si>
    <t xml:space="preserve">İntravenöz rejyonel blok (RİVA) </t>
  </si>
  <si>
    <t xml:space="preserve">İntraplevral kateterizasyon ile blok, kontinü </t>
  </si>
  <si>
    <t>Nöropatik ağrı tedavisinde.</t>
  </si>
  <si>
    <t>İntravenöz lidokain testi</t>
  </si>
  <si>
    <t>Epidural kateterli hastalarda.
Günde en fazla bir defa faturalandırılır.</t>
  </si>
  <si>
    <t>Günlük yatan hasta ağrı takibi</t>
  </si>
  <si>
    <t xml:space="preserve">Gastrik intramukozal pH, tonometri </t>
  </si>
  <si>
    <t>Epidural veya spinal diferensiyel blok</t>
  </si>
  <si>
    <t>Epidural blok, kontinü</t>
  </si>
  <si>
    <t>Günde en fazla üç defa faturalandırılır.</t>
  </si>
  <si>
    <t>Derin trakeal aspirasyon</t>
  </si>
  <si>
    <t>Bispektral indeks (BİS) monitörizasyonu</t>
  </si>
  <si>
    <t>Rezervuarlı portlar veya programlanabilir pompaların cerrahi işlemi</t>
  </si>
  <si>
    <t>Port veya pompa revizyonu veya çıkarılması</t>
  </si>
  <si>
    <t>Rezervuarlı portlar veya programlanabilir pompaların doldurulması için</t>
  </si>
  <si>
    <t>Pompa veya port programlanması veya doldurulması</t>
  </si>
  <si>
    <t>Perkütan nörostimülatör elektrot implantasyonu</t>
  </si>
  <si>
    <t>Perkütan elektrot revizyonu veya çıkarılması</t>
  </si>
  <si>
    <t xml:space="preserve">Nörostimülatör elektrodunu periferik sinir üzerine yerleştirmek için küçük cerrahi işlem. </t>
  </si>
  <si>
    <t>Periferik sinir elektrot implantasyonu</t>
  </si>
  <si>
    <t>Nörostimülatör pulse jeneratör yerleştirilmesi</t>
  </si>
  <si>
    <t>Nörostimülatör pulse jeneratör revizyonu/çıkartılması</t>
  </si>
  <si>
    <t>Sadece programlama ve analizi içerir, cihaz implantasyon işlemlerini içermez.</t>
  </si>
  <si>
    <t>Nörostimülatör elektronik analiz/programlama</t>
  </si>
  <si>
    <t>Epidural veya intratekal olarak yerleştirilen ve ucu dışarı açık tünelize edilmiş kateterler.</t>
  </si>
  <si>
    <t>İmplantasyon spinal-epidural</t>
  </si>
  <si>
    <t>Epidural veya intratekal olarak yerleştirilen ve rezervuarı cilt altına implante edilen ağrı pompaları.</t>
  </si>
  <si>
    <t>İmplantasyon port/rezervuar/pompa implant</t>
  </si>
  <si>
    <t>Nöromodülasyon</t>
  </si>
  <si>
    <t>Üç günlük bir programdır. Bu süreçte bir defa faturalandırılır.</t>
  </si>
  <si>
    <t>Servikal-torakal nöroplasti-adezyonolizis</t>
  </si>
  <si>
    <t>Lomber-kaudal nöroplasti-adezyonolizis</t>
  </si>
  <si>
    <t>Epiduroskopi nöroplasti-adezyonolizis</t>
  </si>
  <si>
    <t>Nöroplasti-Adezyonolizis</t>
  </si>
  <si>
    <t>Toplam sayı dahil</t>
  </si>
  <si>
    <t>Trigeminal veya Gasser gangliyon RFT</t>
  </si>
  <si>
    <t>Anüloplasti RFT</t>
  </si>
  <si>
    <t xml:space="preserve">3. basamak sağlık hizmeti sunucularınca faturalandırılır.Yılda bir defa faturalandırılır. </t>
  </si>
  <si>
    <t>Radyofrekans Termokoagülasyon (RFT)/Kriyoablasyon</t>
  </si>
  <si>
    <t>Nörolitik Splanknik sinir bloğu</t>
  </si>
  <si>
    <t>Nörolitik periferik sinir bloğu, tek</t>
  </si>
  <si>
    <t>Nörolitik İmpar gangliyon sinir bloğu</t>
  </si>
  <si>
    <t>Kanser ağrısı tedavisinde uygulanır.</t>
  </si>
  <si>
    <t>Nörolitik Çölyak veya Hipogastrik sinir bloğu</t>
  </si>
  <si>
    <t>Lomber sempatik blokları da içerir.</t>
  </si>
  <si>
    <t>Nörolitik sinir bloğu, paravertebral 
(Torakal-lomber )</t>
  </si>
  <si>
    <t>Nörolitik Stellat gangliyon sinir bloğu</t>
  </si>
  <si>
    <t>Trigeminal nevraljide nörolitik ajan enjeksiyonu.</t>
  </si>
  <si>
    <t>Trigeminal/Gasser gangliyon sinir bloğu</t>
  </si>
  <si>
    <t xml:space="preserve">Diğer tedavi yöntemlerine yanıt vermeyen göğüs ağrılarında nörolitik ajan enjeksiyonu. </t>
  </si>
  <si>
    <t>Nörolitik  interkostal sinir bloğu, ilave her seviye</t>
  </si>
  <si>
    <t>Nörolitik  interkostal sinir bloğu, tek seviye</t>
  </si>
  <si>
    <t>Diğer tedavi yöntemlerine yanıt vermeyen ağrılarda  epidural nörolitik ajan enjeksiyonu.</t>
  </si>
  <si>
    <t>Nörolitik sinir bloğu, epidural 
(Lomber-kaudal )</t>
  </si>
  <si>
    <t>Nörolitik sinir bloğu,  epidural 
(Servikal-torakal)</t>
  </si>
  <si>
    <t>Diğer tedavi yöntemlerine yanıt vermeyen ağrılarda intratekal nörolitik ajan enjeksiyonu.</t>
  </si>
  <si>
    <t>Nörolitik sinir bloğu, subaraknoid</t>
  </si>
  <si>
    <t>Hipofiz adenolizisi</t>
  </si>
  <si>
    <t>Sinir Blokları-Destruktif/ Nörolitik</t>
  </si>
  <si>
    <t>Perinöral kateterizasyon</t>
  </si>
  <si>
    <t>Floroskopi eşliğinde transforaminal olarak epidural steroid uygulaması.</t>
  </si>
  <si>
    <t>Transforaminal anteriyor epidural enjeksiyon veya kateterizasyon</t>
  </si>
  <si>
    <t>Subaraknoid kateterizasyon</t>
  </si>
  <si>
    <t>Subaraknoid blok, lomber veya kaudal spinal blok ile</t>
  </si>
  <si>
    <t>337.27</t>
  </si>
  <si>
    <t>Spinal blok, kateter ve port veya pompa implantı ile</t>
  </si>
  <si>
    <t>Servikal-torakal epidural enjeksiyon veya kateterizasyon</t>
  </si>
  <si>
    <t>Lomber-kaudal epidural enjeksiyon veya kateterizasyon</t>
  </si>
  <si>
    <t>Alt ekstremite ve batın cerrahisinde rejyonel anestezi uygulamasında spinal ve epidural anestezinin özel bir set ile uygulanması.</t>
  </si>
  <si>
    <t xml:space="preserve">Kombine spinal epidüral analjezi veya blok (Kontinü) </t>
  </si>
  <si>
    <t>Epidural analjezi uygulanırken komplikasyon olarak dura deliği nedeniyle ortaya çıkan başağrısı tedavisinde hastaya otolog kanının epidural mesafeden verilmesi.</t>
  </si>
  <si>
    <t>Epidural kan veya serum yaması</t>
  </si>
  <si>
    <t xml:space="preserve">Epidural blok (Kateter ve port veya pompa implantı) </t>
  </si>
  <si>
    <t>İntraspinal Sinir Blokları</t>
  </si>
  <si>
    <t>Stellat gangliyon sinir bloğu</t>
  </si>
  <si>
    <t xml:space="preserve">Splanknik blok </t>
  </si>
  <si>
    <t>Sfenopalatin gangliyon sinir bloğu</t>
  </si>
  <si>
    <t>Paravertebral torakal/ lomber/ psoas kompartman sinir bloğu, tek</t>
  </si>
  <si>
    <t>İmpar ganglion sinir bloğu</t>
  </si>
  <si>
    <t>Çölyak/hipogastrik pleksus sinir bloğu</t>
  </si>
  <si>
    <t>Sempatik Sinir Blokları-Tanısal</t>
  </si>
  <si>
    <t>Supraskapüler sinir bloğu</t>
  </si>
  <si>
    <t>Supraorbital/intraorbital/troklear sinir bloğu</t>
  </si>
  <si>
    <t>Siyatik sinir bloğu</t>
  </si>
  <si>
    <t>Servikal/brakiyal pleksus sinir bloğu</t>
  </si>
  <si>
    <t xml:space="preserve">Selektif sinir kökü bloğu, tek </t>
  </si>
  <si>
    <t>Sakral / koksigeal sinir bloğu</t>
  </si>
  <si>
    <t>Radial/ulnar/medial sinir bloğu</t>
  </si>
  <si>
    <t>Pudental sinir bloğu</t>
  </si>
  <si>
    <t>Peroneal/tibiyal/sural sinir bloğu</t>
  </si>
  <si>
    <t xml:space="preserve">Paraservikal sinir bloğu, tek </t>
  </si>
  <si>
    <t>Maksiller/mandibüler sinir bloğu</t>
  </si>
  <si>
    <t>Lateral femoral kutanöz/obturator sinir bloğu</t>
  </si>
  <si>
    <t>Laringeal sup/rek sinir bloğu</t>
  </si>
  <si>
    <t>İnterskalen sinir bloğu</t>
  </si>
  <si>
    <t>550.530 ile birlikte faturalandırılır.</t>
  </si>
  <si>
    <t>İnterkostal sinir bloğu, ilave her seviye</t>
  </si>
  <si>
    <t>Bir defa faturalandırılır.</t>
  </si>
  <si>
    <t>İnterkostal sinir bloğu, tek seviye</t>
  </si>
  <si>
    <t>İliyoinguinal/genitofemoral/iliyohipogastrik sinir bloğu</t>
  </si>
  <si>
    <t>İlave periferik üst ekstremite sinir bloğu, her biri</t>
  </si>
  <si>
    <t>İlave periferik alt ekstremite sinir bloğu, her biri</t>
  </si>
  <si>
    <t>Greater ve lesser oksipital sinir bloğu</t>
  </si>
  <si>
    <t>Glossofaringeal /vagus /frenik /aksesoryus sinir bloğu</t>
  </si>
  <si>
    <t>Gasser gangliyon sinir bloğu</t>
  </si>
  <si>
    <t>Femoral sinir bloğu, üçlü</t>
  </si>
  <si>
    <t>Fasiyal sinir sinir bloğu</t>
  </si>
  <si>
    <t xml:space="preserve">Faset mediyan sinir bloğu, tek </t>
  </si>
  <si>
    <t>Diğer periferik üst ekstremite sinir blokları</t>
  </si>
  <si>
    <t>Diğer periferik alt ekstremite sinir blokları</t>
  </si>
  <si>
    <t>Aksiller pleksus sinir bloğu</t>
  </si>
  <si>
    <t>Somatik Sinir Blokları-Tanı Ve Tedavi</t>
  </si>
  <si>
    <t>Tetik nokta veya tendon kılıfı veya ligament enjeksiyonu, tek seans</t>
  </si>
  <si>
    <t>Sakroiliyak eklem enjeksiyonu, ağrı tedavisi</t>
  </si>
  <si>
    <t>Ligaman, tendon içi enjeksiyon ile proliferatif gelişimi indükleme</t>
  </si>
  <si>
    <t>Proloterapi</t>
  </si>
  <si>
    <t>Faset eklem içi enjeksiyon, ağrı tedavisi</t>
  </si>
  <si>
    <t>Eklem içi enjeksiyon, ağrı tedavisi</t>
  </si>
  <si>
    <t>Atlantoaksial ve atlantooksipital enjeksiyon, ağrı tedavisi</t>
  </si>
  <si>
    <t>Enjeksiyonlar</t>
  </si>
  <si>
    <t>Malzeme ve ilaç puana dahil değildir. BT, MR, USG, radyoloji gibi özel tetkik gerektiren uygulamalarda tetkik bedeli ayrıca faturalandırılır.</t>
  </si>
  <si>
    <t>ALGOLOJİ-AĞRI TEDAVİSİ UYGULAMALARI</t>
  </si>
  <si>
    <t xml:space="preserve">Yeni doğan anestezi puanı E grubu </t>
  </si>
  <si>
    <t xml:space="preserve">Yeni doğan anestezi puanı D grubu </t>
  </si>
  <si>
    <t xml:space="preserve">Yeni doğan anestezi puanı C grubu </t>
  </si>
  <si>
    <t xml:space="preserve">Yeni doğan anestezi puanı B grubu </t>
  </si>
  <si>
    <t xml:space="preserve">Yeni doğan anestezi puanı A3 grubu </t>
  </si>
  <si>
    <t xml:space="preserve">Yeni doğan anestezi puanı A2 grubu </t>
  </si>
  <si>
    <t xml:space="preserve">Yeni doğan anestezi puanı A1 grubu </t>
  </si>
  <si>
    <t>Yenidoğan çocuklarda aşağıdaki anestezi puanları uygulanır.</t>
  </si>
  <si>
    <t>Birden fazla ameliyatın yapıldığı anesteziler. Toplam cerrahi puan  1-149</t>
  </si>
  <si>
    <t>Birden fazla ameliyatın yapıldığı anesteziler. Toplam cerrahi puan 150-299</t>
  </si>
  <si>
    <t>Birden fazla ameliyatın yapıldığı anesteziler. Toplam cerrahi puan 300-499</t>
  </si>
  <si>
    <t>Birden fazla ameliyatın yapıldığı anesteziler. Toplam cerrahi puan 500-899</t>
  </si>
  <si>
    <t>Birden fazla ameliyatın yapıldığı anesteziler. Toplam cerrahi puan 900-1999</t>
  </si>
  <si>
    <t>Birden fazla ameliyatın yapıldığı anesteziler. Toplam cerrahi puan 2000-2999</t>
  </si>
  <si>
    <t xml:space="preserve">Birden fazla ameliyatın yapıldığı anesteziler.Toplam cerrahi  puan 3000-5000 </t>
  </si>
  <si>
    <t>Aynı seansta birden fazla ameliyatın yapıldığı olgularda artırılmış tek anestezi puanı alınır. Artırılmış anestezi puanının hesaplanmasında yapılan cerrahi işlemlerin (Aynı veya ayrı kesiden yapılan işlemlerin indirimli toplam puanları, %100+%50+....veya %100+%30...) toplam puanları  değerlendirilir. Kullanılacak olan artırılmış anestezi puanları aşağıdadır.</t>
  </si>
  <si>
    <t>Anestezi E grubu (Küçük ameliyatlar ve girişimler)</t>
  </si>
  <si>
    <t>Anestezi D grubu (Orta ameliyatlar ve girişimler)</t>
  </si>
  <si>
    <t>Anestezi C grubu (Büyük ameliyatlar ve girişimler)</t>
  </si>
  <si>
    <t>Anestezi B grubu (Özel ameliyatlar ve girişimler)</t>
  </si>
  <si>
    <t>Anestezi A3 grubu (Özellikli ameliyatlar ve girişimler)</t>
  </si>
  <si>
    <t>Anestezi A2 grubu (Özellikli ameliyatlar ve girişimler)</t>
  </si>
  <si>
    <t>Anestezi A1 grubu (Özellikli ameliyatlar ve girişimler)</t>
  </si>
  <si>
    <t>551.251, 530.080, 530.060 ile birlikte aynı gün faturalandırılmaz.</t>
  </si>
  <si>
    <t>ANESTEZİ UYGULAMA İLKELERİ</t>
  </si>
  <si>
    <t>Noninvaziv yöntemle kardiyak debi ve indeks ölçümü</t>
  </si>
  <si>
    <t>Nazal entübasyon, ameliyathane dışı</t>
  </si>
  <si>
    <t>Muayene anestezisi, ameliyathanede</t>
  </si>
  <si>
    <t>Muayene anestezisi, ameliyathane dışı</t>
  </si>
  <si>
    <t>Laringeal maske uygulaması (LMA)</t>
  </si>
  <si>
    <t>530.330 , 530.130 , 530.350 , 530.360 , 551.251 ile birlikte faturalandırılmaz.</t>
  </si>
  <si>
    <t>Kardiyopulmoner resüsitasyon</t>
  </si>
  <si>
    <t>Kateterizasyon hariç
Günde dört defadan fazla faturalandırılmaz.</t>
  </si>
  <si>
    <t xml:space="preserve">İnvaziv yöntemle kardiyak debi ve indeks ölçümü </t>
  </si>
  <si>
    <t>Günde en fazla bir defa faturalandırılır. (Özel programlanabilir bir cihaz ile hastanın ağrısı olduğunda aktive ettiği bir analjezik uygulama yöntemi)</t>
  </si>
  <si>
    <t>Hasta kontrollü analjezi 
(Epidural veya intravenöz vb.)</t>
  </si>
  <si>
    <t>Endotrakeal tüp ya da trakeotomi kanül değişimi</t>
  </si>
  <si>
    <t>Endotrakeal entübasyon, ameliyathane dışı</t>
  </si>
  <si>
    <t xml:space="preserve">Apne testi </t>
  </si>
  <si>
    <t>Anestezi uzman hekimi tarafından yapılması halinde</t>
  </si>
  <si>
    <t>Anestezi öncesi muayene</t>
  </si>
  <si>
    <t>TANI, TEDAVİ VE YOĞUN BAKIM AMAÇLI UYGULAMALAR</t>
  </si>
  <si>
    <t>5. ANESTEZİ VE REANİMASYON</t>
  </si>
  <si>
    <t>Radikal organ rezeksiyon ameliyatları sonrası aynı seansta yapılan tüm rekonstrüktif işlemler  ameliyat fiyatına dahildir.</t>
  </si>
  <si>
    <t xml:space="preserve">Aynı seansta yapılan ameliyatlarda artırılmış tek anestezi işlem puanı uygulanır. </t>
  </si>
  <si>
    <t>Yenidoğan ek puanı E grubu</t>
  </si>
  <si>
    <t>Yenidoğan ek puanı D grubu</t>
  </si>
  <si>
    <t>Yenidoğan ek puanı C grubu</t>
  </si>
  <si>
    <t>Yenidoğan ek puanı B grubu</t>
  </si>
  <si>
    <t>Yenidoğan ek puanı A3 grubu</t>
  </si>
  <si>
    <t>Yenidoğan ek puanı A2 grubu</t>
  </si>
  <si>
    <t>Yenidoğan ek puanı A1 grubu</t>
  </si>
  <si>
    <t>Yenidoğan (0-28gün) olguların ameliyatlarında, epikrizde doğum tarihi belirtilmek kaydıyla,  ameliyat puanına aşağıdaki puanlar eklenir.</t>
  </si>
  <si>
    <t>0-149</t>
  </si>
  <si>
    <t>E grubu (Küçük ameliyatlar ve girişimler)</t>
  </si>
  <si>
    <t>150-299</t>
  </si>
  <si>
    <t>D grubu (Orta ameliyatlar ve girişimler)</t>
  </si>
  <si>
    <t>300-499</t>
  </si>
  <si>
    <t>C grubu (Büyük ameliyatlar ve girişimler)</t>
  </si>
  <si>
    <t>500-899</t>
  </si>
  <si>
    <t>B grubu (Özel ameliyatlar ve girişimler)</t>
  </si>
  <si>
    <t>900-1999</t>
  </si>
  <si>
    <t>A3 grubu (Özellikli ameliyatlar ve girişimler)</t>
  </si>
  <si>
    <t>2000-2999</t>
  </si>
  <si>
    <t>A2 grubu (Özellikli ameliyatlar ve girişimler)</t>
  </si>
  <si>
    <t>3000-5000</t>
  </si>
  <si>
    <t>A1 grubu (Özellikli ameliyatlar ve girişimler)</t>
  </si>
  <si>
    <t>Birim</t>
  </si>
  <si>
    <t>AMELİYAT VE GİRİŞİM TANIMLARI</t>
  </si>
  <si>
    <t>4. AMELİYATLAR</t>
  </si>
  <si>
    <t>Yenidoğan sürecinde bir defa faturalandırılır</t>
  </si>
  <si>
    <t>Yenidoğan otoakustik emisyonu, iki taraf</t>
  </si>
  <si>
    <t>530.110 ve 530.430 ile birlikte faturalandırılmaz.Tüm malzemeler dahildir. Günde en fazla bir defa 1000 cc altında nütrisyon solüsyonlarının kullanılması gereken hastalarda fatura edilebilir.</t>
  </si>
  <si>
    <t xml:space="preserve">Yenidoğan/Çocuk TPN hazırlama ve uygulaması </t>
  </si>
  <si>
    <t>Yenidoğan arteriyel tansiyon ölçümü</t>
  </si>
  <si>
    <t>530.330 ile birlikte faturalandırılmaz.
Günde en fazla bir defa faturalandırılır.</t>
  </si>
  <si>
    <t xml:space="preserve">Yenidoğan monitörizasyonu </t>
  </si>
  <si>
    <t>Göbek bakımı dahil
Günde en fazla bir defa faturalandırılır.</t>
  </si>
  <si>
    <t xml:space="preserve">Vücut temizliği, yenidoğan   </t>
  </si>
  <si>
    <t>Transport küvözle hastane içi nakil</t>
  </si>
  <si>
    <t>Transport küvözle hastane dışı nakil</t>
  </si>
  <si>
    <t>Surfaktan tedavisi uygulaması, yenidoğan</t>
  </si>
  <si>
    <t>Subdural illüminasyon</t>
  </si>
  <si>
    <t>Parsiyel exchange transfüzyon, yenidoğan</t>
  </si>
  <si>
    <t>530.870 ile birlikte ve günde üç defadan fazla faturalandırılmaz.</t>
  </si>
  <si>
    <t xml:space="preserve">İntravenöz enjeksiyon, yenidoğan </t>
  </si>
  <si>
    <t>Günde üç defadan fazla faturalandırılmaz.</t>
  </si>
  <si>
    <t>İntravenöz mayi takılması, yenidoğan</t>
  </si>
  <si>
    <t xml:space="preserve">İntramusküler enjeksiyon, yenidoğan </t>
  </si>
  <si>
    <t>Günde iki defadan fazla faturalandırılmaz.</t>
  </si>
  <si>
    <t>Göz pansumanı, yenidoğan</t>
  </si>
  <si>
    <t xml:space="preserve">Göbek ven kateterizasyonu   </t>
  </si>
  <si>
    <t>Göbek granülomu koterizasyonu</t>
  </si>
  <si>
    <t xml:space="preserve">Göbek arter kateterizasyonu   </t>
  </si>
  <si>
    <t>Exchange transfüzyon, yenidoğan</t>
  </si>
  <si>
    <t>Endotrakeal entübasyon, yenidoğan</t>
  </si>
  <si>
    <t>YENİ DOĞAN UYGULAMALARI</t>
  </si>
  <si>
    <t>Sağ kalp kateterizasyonu, pulmoner arter Wedge basınç ölçülmesi</t>
  </si>
  <si>
    <t>Swan-Ganz kateter yerleştirilmesi</t>
  </si>
  <si>
    <t>Subklavyen kateter takılması</t>
  </si>
  <si>
    <t>Santral ven kateterizasyonu, periferik ven (Perkütan)</t>
  </si>
  <si>
    <t>Santral ven kateterizasyonu, juguler veya subklavyen ven (Perkütan)</t>
  </si>
  <si>
    <t>Santral ven kateterizasyonu, femoral ven (Perkütan)</t>
  </si>
  <si>
    <t>Perkütan silastik kateterizasyon</t>
  </si>
  <si>
    <t>Periton diyalizi için kateter yerleştirme</t>
  </si>
  <si>
    <t>Periton diyalizi için kalıcı kateter çıkarılması</t>
  </si>
  <si>
    <t>Periton diyalizi için kalıcı kateter takılması</t>
  </si>
  <si>
    <t>Günde bir defa faturalandırılır.</t>
  </si>
  <si>
    <t xml:space="preserve">Non invaziv mekanik ventilatör uygulaması </t>
  </si>
  <si>
    <t>Aksi sebep belirtilmedikçe 14 günde bir defa faturalandırılır.</t>
  </si>
  <si>
    <t>Kateter revizyonu ve/veya değişimi</t>
  </si>
  <si>
    <t>Kateter pansumanı ve bakımı</t>
  </si>
  <si>
    <t>Hickman veya boviac kateter veya benzeri diğer kemoterapi cihazı gibi enstrümanların subkütan tünelle yerleştirilmesi.</t>
  </si>
  <si>
    <t>Hickman veya boviac kateter veya benzeri diğer kemoterapi cihazı çıkarılması, açık cerrahi girişim ile ameliyathanede gerçekleştirilir.</t>
  </si>
  <si>
    <t>Kalıcı tünelli kateter çıkarılması</t>
  </si>
  <si>
    <t>Kemik iliği transplantasyonu veya kemoterapi amaçlı yapılan işlemler için bu kod üzerinden faturalandırılır.</t>
  </si>
  <si>
    <t>İntravenöz port yerleştirilmesi</t>
  </si>
  <si>
    <t>4 günde en fazla bir defa faturalandırılır.</t>
  </si>
  <si>
    <t xml:space="preserve">İntraarteriyel kanülasyon ve basınç ölçümü </t>
  </si>
  <si>
    <t xml:space="preserve">Hood içi oksijen ölçümü   </t>
  </si>
  <si>
    <t>Arter kateterizasyonu</t>
  </si>
  <si>
    <t>Bu başlık altındaki işlemlere lokal anestezi dahildir.</t>
  </si>
  <si>
    <t>KATETER İŞLEMLERİ</t>
  </si>
  <si>
    <t>Sadece yatan hastada yılda iki defa  faturalandırılır.</t>
  </si>
  <si>
    <t>Disk hernisinde eksternal yama tedavisi</t>
  </si>
  <si>
    <t>Değerlendirme dahil.</t>
  </si>
  <si>
    <t>İntradermal test</t>
  </si>
  <si>
    <t>Diğer ameliyat ve yaralarda
Günde bir defadan fazla faturalandırılmaz.</t>
  </si>
  <si>
    <t xml:space="preserve">Dekübit yara pansumanı </t>
  </si>
  <si>
    <t>Yara pansumanı</t>
  </si>
  <si>
    <t>Pansuman dahil
Günde bir defadan fazla faturalandırılmaz.</t>
  </si>
  <si>
    <t xml:space="preserve">Dekübit yara debritmanı </t>
  </si>
  <si>
    <t>Yara debritmanı</t>
  </si>
  <si>
    <t>Sağlık Bakanlığı’na bağlı ikinci veya üçüncü basamak sağlık hizmeti sunucularınca  günde 1 (bir) kez  faturalandırılması   halinde ödenir. Tüm hizmet ve malzemeler dahildir. (530.500,530.510,530.520,530.530,530.531,530.532,530.560,530.561, 530.580,530.581) kodlu işlemler bu işlemle birlikte faturalandırılamaz.Yalnızca SUT Eki EK3/B Listesinde yer alan malzemelerle yapılan pansumanlar bu işlem kodu üzerinden faturalandırılamaz. Bkz. SUT 3.3.1 (13)</t>
  </si>
  <si>
    <t>Epidermolizis büllosa hastalığında yara bakım hizmetleri</t>
  </si>
  <si>
    <t>%30’dan büyük vücut yüzey alanında
Günde iki defadan fazla faturalandırılmaz.</t>
  </si>
  <si>
    <t>Yanık pansumanı, büyük</t>
  </si>
  <si>
    <t>%10-30 arası vücut yüzey alanında
Günde bir defadan fazla faturalandırılmaz.</t>
  </si>
  <si>
    <t>Yanık pansumanı, orta</t>
  </si>
  <si>
    <t>%10’dan küçük vücut yüzey alanında
Günde bir defadan fazla faturalandırılmaz.</t>
  </si>
  <si>
    <t>Yanık pansumanı, küçük</t>
  </si>
  <si>
    <t>%10-30 arası vücut yüzey alanında
Pansuman dahil, 2 günde bir faturalandırılır.</t>
  </si>
  <si>
    <t>Yanık debritmanı, orta</t>
  </si>
  <si>
    <t>%10’dan küçük vücut yüzey alanında
Pansuman dahil, 2 günde bir faturalandırılır.</t>
  </si>
  <si>
    <t>Yanık debritmanı, küçük</t>
  </si>
  <si>
    <t>%30’dan büyük vücut yüzey alanında
Pansuman dahil, 2 günde bir faturalandırılır.</t>
  </si>
  <si>
    <t>Yanık debritmanı, büyük</t>
  </si>
  <si>
    <t>Ventilatör ile takip</t>
  </si>
  <si>
    <t>Lokal anestezi dahil</t>
  </si>
  <si>
    <t xml:space="preserve">Vena seksiyonu (Cut-down) </t>
  </si>
  <si>
    <t>Uygulama ve takip dahil, test hariç</t>
  </si>
  <si>
    <t xml:space="preserve">Uyarı ve baskılama testleri </t>
  </si>
  <si>
    <t>530.110 ve 530.980 ile birlikte faturalandırılmaz.</t>
  </si>
  <si>
    <t>Total parenteral nütrisyon (TPN) takibi, 24 saat</t>
  </si>
  <si>
    <t>803.293, 701.190 ile birlikte aynı gün içinde faturalandırılmaz.</t>
  </si>
  <si>
    <t>Torasentez, terapötik</t>
  </si>
  <si>
    <t>803.292, 701.190 ile birlikte aynı gün içinde ve günde bir defadan fazlası faturalandırılmaz.</t>
  </si>
  <si>
    <t>Torasentez, tanısal</t>
  </si>
  <si>
    <t>Pansuman dahil, alınan tüm sütürler için toplam.</t>
  </si>
  <si>
    <t xml:space="preserve">Sütür alınması </t>
  </si>
  <si>
    <t>Subkütan enjeksiyon</t>
  </si>
  <si>
    <t>530.380 kodlu işlem ile ve günde bir defadan fazla faturalandırılmaz.</t>
  </si>
  <si>
    <t>Parasentez, terapötik</t>
  </si>
  <si>
    <t>803.290 ile birlikte aynı gün içinde faturalandırılmaz. Günde bir defadan fazla faturalandırılmaz.</t>
  </si>
  <si>
    <t>Parasentez, tanısal</t>
  </si>
  <si>
    <t>Günde en fazla bir defa yoğun bakım hastalarında faturalandırılır. Yoğun bakım işlemine dahildir.Tüm malzemeler dahildir.</t>
  </si>
  <si>
    <t xml:space="preserve">Nitrik oksit tedavisi ve takibi </t>
  </si>
  <si>
    <t>Günlük en fazla 16 saat ödenir. Bir saatin altında uygulanması halinde tek ödeme yapılır. Epikrizde süre belirtilmelidir.</t>
  </si>
  <si>
    <t>Oksijen inhalasyon tedavisi, saatlik</t>
  </si>
  <si>
    <t>Nebülizatör ile ilaç uygulaması</t>
  </si>
  <si>
    <t>Diğer girişimlerde yapılan nazogastrik uygulamalar o işlemin bir parçası olarak kabul edilir ve ayrıca bu kod üzerinden faturalandırılmaz. Günde bir defadan fazla faturalandırılmaz.</t>
  </si>
  <si>
    <t>Nazogastrik sonda uygulaması</t>
  </si>
  <si>
    <t>Günde en fazla bir defa faturalandırılır. 530.960 ile birlikte faturalandırılmaz.</t>
  </si>
  <si>
    <t>Monitörizasyon</t>
  </si>
  <si>
    <t>530.340 ile birlikte faturalandırılmaz.</t>
  </si>
  <si>
    <t>Mide yıkama</t>
  </si>
  <si>
    <t>Mesane sonda uygulaması</t>
  </si>
  <si>
    <t>Pansuman dahil</t>
  </si>
  <si>
    <t>Lomber ponksiyon</t>
  </si>
  <si>
    <t>Her bir lokal girişim için, bir defa faturalandırılır.</t>
  </si>
  <si>
    <t>Lokal anestezi</t>
  </si>
  <si>
    <t>Lenf bezi ponksiyonu veya aspirasyonu</t>
  </si>
  <si>
    <t>601.690 , 603.660 , 603.670 , 603.750 , 608.000 , 608.020 , 608.030 ,  608.050 , 608.060 , 608.100 , 608.110 , 608.140 , 608.150 , 608.160 , 608.170 , 608.180 , 608.530 , 620.790 , 621.340 ile birlikte faturalandırılmaz.</t>
  </si>
  <si>
    <t>Lenf bezi biyopsisi veya eksizyonu</t>
  </si>
  <si>
    <t>Günde en fazla 3 defa faturalandırılır.</t>
  </si>
  <si>
    <t>Lavman</t>
  </si>
  <si>
    <t>Kist veya benign tümör çıkarılması</t>
  </si>
  <si>
    <t>Tek başına faturalandırılır. Diğer cerrahi ve biyopsi işlemleri ile faturalandırılmaz.</t>
  </si>
  <si>
    <t>Kist ponksiyonu</t>
  </si>
  <si>
    <t>Kesi onarımı</t>
  </si>
  <si>
    <t>Torba başına</t>
  </si>
  <si>
    <t>Kan veya ürünleri transfüzyonu</t>
  </si>
  <si>
    <t xml:space="preserve">Günde en fazla bir defa faturalandırılır. Noninvaziv yöntem ile yapılanlar faturalandırılmaz. </t>
  </si>
  <si>
    <t xml:space="preserve">Kan gazları  takibi </t>
  </si>
  <si>
    <t xml:space="preserve">İntravenöz ilaç infüzyonu </t>
  </si>
  <si>
    <t>Günde üç defadan fazla ve 530.080, 530.160 ile birlikte faturalandırılmaz.</t>
  </si>
  <si>
    <t xml:space="preserve">İntravenöz enjeksiyon </t>
  </si>
  <si>
    <t>Günde üç adetten fazla faturalandırılmaz.</t>
  </si>
  <si>
    <t xml:space="preserve">İntramusküler enjeksiyon </t>
  </si>
  <si>
    <t>Faturaya 530.800 , 550.030 , 608.500 , 608.510 işlemlerinden en az biri eşlik etmelidir. Tek başına faturalandırılmaz.</t>
  </si>
  <si>
    <t>Hastanın mekanik ventilatöre bağlanması</t>
  </si>
  <si>
    <t>Günde altı defadan fazla faturalandırılmaz.</t>
  </si>
  <si>
    <t>Fototerapi, seans</t>
  </si>
  <si>
    <t>530.430 ve 530.980 ile birlikte faturalandırılmaz.Günde en fazla bir defa faturalandırılır.Birlikte total parenteral nutrisyon faturalandırılmaz.</t>
  </si>
  <si>
    <t xml:space="preserve">Enteral hiperelimentasyon takibi </t>
  </si>
  <si>
    <t>12 derivasyonlu, EKG trase çekimi</t>
  </si>
  <si>
    <t xml:space="preserve">Elektrokardiyogram </t>
  </si>
  <si>
    <t>Diyabetik ayak korunma ve tedavi eğitimi</t>
  </si>
  <si>
    <t>Bir hasta için, yılda en fazla iki defa faturalandırılır.</t>
  </si>
  <si>
    <t>Diyabetli hasta eğitimi</t>
  </si>
  <si>
    <t>İntraosseoz infüzyon uygulaması</t>
  </si>
  <si>
    <t>Günde bir defadan fazla ve 530.870 ile birlikte faturalandırılmaz.</t>
  </si>
  <si>
    <t>Damar yolu açılması</t>
  </si>
  <si>
    <t>604.160 , 607.690 , 607.790 , 608.140 , 608.150 , 608.160 , 608.320 , 608.780 , 608.840 , 608.860,  608.910 , 614.350 , 614.360 , 614.370 , 615.050 , 615.210 , 616.670 , 618.040 , 618.450 , 618.590 , 619.120 , 619.410 , 619.520 , 620.050 , 620.110 , 620.120,  620.970 , 621.320 , 621.330 , 621.700 , 700.750 , 701.280 , 701.380 , 701.400 , 701.550 , 703.480 , 703.490 , 704.740 , 802.930  ile birlikte faturalandırılmaz.</t>
  </si>
  <si>
    <t>Biyopsi, yüzeyel (Deri veya derialtı)</t>
  </si>
  <si>
    <t>604.160, 607.690, 607.790, 608.140, 608.150, 608.160, 608.320, 608.780, 608.840, 608.860,  608.910, 614.350, 614.360 , 614.370 , 615.050 , 615.210 , 616.670 , 618.040 , 618.450 , 618.590, 619.120, 619.410, 619.520, 620.050, 620.110, 620.120,  620.970, 621.320, 621.330, 621.700, 700.750, 701.280, 701.380, 701.400, 701.550, 703.480, 703.490, 704.740, 802.930  ile birlikte faturalandırılmaz.</t>
  </si>
  <si>
    <t>Biyopsi, derin (Cerrahi)</t>
  </si>
  <si>
    <t xml:space="preserve">614.370 , 621.330 , 802.930 ile birlikte faturalandırılmaz. </t>
  </si>
  <si>
    <t xml:space="preserve">Biyopsi, iğne </t>
  </si>
  <si>
    <t>Başka kod altında özel olarak belirtilmemiş ise bu kod ile faturalandırılır.</t>
  </si>
  <si>
    <t>Apse veya hematom drenajı, yüzeyel
(Deri ve subkütan dokular)</t>
  </si>
  <si>
    <t xml:space="preserve">Apse veya hematom drenajı, derin
(Organ ve derin yumuşak doku)
</t>
  </si>
  <si>
    <t xml:space="preserve">Üçüncü basamak sağlık hizmeti sunucularınca çocuk nöroloji uzmanı tarafından yapılması halinde yılda iki defa faturalandırılır. </t>
  </si>
  <si>
    <t>Ketojenik diyet tedavisi</t>
  </si>
  <si>
    <t>Günde sekiz defadan fazla faturalandırılmaz.</t>
  </si>
  <si>
    <t xml:space="preserve">Anne sütü sağılması  </t>
  </si>
  <si>
    <t>3. GENEL UYGULAMALAR-GİRİŞİMLER</t>
  </si>
  <si>
    <t>Birinci basamaktan sevk halinde poliklinik muayenesi</t>
  </si>
  <si>
    <t>Birinci basamak sağlık kuruluşlarında</t>
  </si>
  <si>
    <t xml:space="preserve">Birinci basamak poliklinik muayenesi </t>
  </si>
  <si>
    <t xml:space="preserve">Genel anestezi altında muayene </t>
  </si>
  <si>
    <t>Sağlık Bakanlığı meslek hastalıkları hastaneleri ile  Kurumca sevk edilen hastalar için devlet üniversite hastanelerince  faturalandırılır.</t>
  </si>
  <si>
    <t>Meslek hastalıklarının tespiti için hekim görüş raporu</t>
  </si>
  <si>
    <t>Uzman hekim raporu</t>
  </si>
  <si>
    <t>İlaç ve malzeme temini için bir rapor ve bir muayene ücreti faturalandırılır.</t>
  </si>
  <si>
    <t xml:space="preserve">Sağlık kurulu raporu </t>
  </si>
  <si>
    <t>Normal poliklinik muayenesi</t>
  </si>
  <si>
    <t>SUT ve eklerinde yer alan diğer işlemlerle birlikte faturalandırılmaz.</t>
  </si>
  <si>
    <t>Yeşil alan muayenesi</t>
  </si>
  <si>
    <t xml:space="preserve">Acil poliklinik muayenesi </t>
  </si>
  <si>
    <t>Hekim branşı yazılmalıdır.</t>
  </si>
  <si>
    <t>Konsültasyon (Her bir hekim için)</t>
  </si>
  <si>
    <t>2. HEKİM MUAYENELERİ VE RAPORLAR</t>
  </si>
  <si>
    <t>Yemek ve yatak hizmetlerini kapsar.</t>
  </si>
  <si>
    <t>Refakat</t>
  </si>
  <si>
    <t>Günübirlik tedaviler, 24 saatten kısa süren yatarak tedaviler, acil müşahade için faturalandırılır. Yemek hizmetleri dahildir.</t>
  </si>
  <si>
    <t>Gündüz yatak tarifesi</t>
  </si>
  <si>
    <t>Yemek, yatak, hasta vizit  hizmetlerini kapsar.İzole radyoaktif tedavi hizmeti Türkiye Atom Enerjisi Kurumu tarafından lisanslandırılmış odalarda sunulur.</t>
  </si>
  <si>
    <t>Yemek, yatak, hasta vizit  hizmetlerini kapsar.İki haftayı geçmesi beklenen mutlak nötropenik hastalar için faturalandırılır.</t>
  </si>
  <si>
    <t xml:space="preserve">Steril oda </t>
  </si>
  <si>
    <t>Yemek, yatak, hasta vizit  hizmetlerini kapsar.Bu kod ile birlikte monitörizasyon, hastanın mekanik ventilatöre bağlanması, ventilatör ile takip, nebülizatör, oksijen tedavisi ve derin trakeal aspirasyon ücreti ayrıca faturalandırılmaz.</t>
  </si>
  <si>
    <t>Yoğun bakım</t>
  </si>
  <si>
    <t>Yemek, yatak, hasta vizit  hizmetlerini kapsar. 510.070 ile birlikte faturalandırılmaz. Anne yanında izlenen bebekler için faturalandırılmaz.</t>
  </si>
  <si>
    <t>Kot (beşik)</t>
  </si>
  <si>
    <t>Yemek, yatak, hasta vizit  hizmetlerini kapsar.510.081 ile birlikte faturalandırılmaz.Günde en fazla bir defa faturalandırılır.</t>
  </si>
  <si>
    <t>Kuvöz</t>
  </si>
  <si>
    <t>Yemek, yatak, hasta vizit  hizmetlerini kapsar</t>
  </si>
  <si>
    <t>Standart yatak tarifesi</t>
  </si>
  <si>
    <t>KDV</t>
  </si>
  <si>
    <t>FİYAT KDV DAHİL</t>
  </si>
  <si>
    <t>İŞLEM PUANI</t>
  </si>
  <si>
    <t>KODU</t>
  </si>
  <si>
    <t>Katsayı</t>
  </si>
  <si>
    <t>PAKET KODU</t>
  </si>
  <si>
    <t>İŞLEM GRUBU</t>
  </si>
  <si>
    <t>*</t>
  </si>
  <si>
    <t>P550970</t>
  </si>
  <si>
    <t>D</t>
  </si>
  <si>
    <t>P551110</t>
  </si>
  <si>
    <t xml:space="preserve">YOĞUN BAKIM HİZMETLERİ                </t>
  </si>
  <si>
    <t xml:space="preserve">ERİŞKİN-ÇOCUK YOĞUN BAKIM HİZMETLERİ                </t>
  </si>
  <si>
    <t>P552001</t>
  </si>
  <si>
    <t xml:space="preserve">Birinci basamak yoğun bakım hastası </t>
  </si>
  <si>
    <t>P552002</t>
  </si>
  <si>
    <t>İkinci basamak yoğun bakım hastası</t>
  </si>
  <si>
    <t>P552003</t>
  </si>
  <si>
    <t>Üçüncü basamak yoğun bakım hastası</t>
  </si>
  <si>
    <t>YENİDOĞAN YOĞUN BAKIM HİZMETLERİ</t>
  </si>
  <si>
    <t>P552006</t>
  </si>
  <si>
    <t>Yenidoğan birinci basamak yoğun bakım hastası</t>
  </si>
  <si>
    <t>P552007</t>
  </si>
  <si>
    <t>Yenidoğan ikinci basamak yoğun bakım hastası</t>
  </si>
  <si>
    <t>P552008</t>
  </si>
  <si>
    <t>Yenidoğan üçüncü basamak yoğun bakım hastası</t>
  </si>
  <si>
    <t>P560000</t>
  </si>
  <si>
    <t>Palyatif bakım tedavisi</t>
  </si>
  <si>
    <t xml:space="preserve">SUT’un 2.4.4.K maddesine bakınız. </t>
  </si>
  <si>
    <t>P600040</t>
  </si>
  <si>
    <t>Lokal flep ile kapatılamayan tümörler için</t>
  </si>
  <si>
    <t>B</t>
  </si>
  <si>
    <t>P600050</t>
  </si>
  <si>
    <t>P600300, P600330, P600370, P600430, P600550, P600560, P600570, P600580, P600590, P600600, P600610, P600640, P600650, P600660, P600670, P600690, P600700, P600710, P600720, P600730 ile birlikte faturalandırılmaz.</t>
  </si>
  <si>
    <t>C</t>
  </si>
  <si>
    <t>P600060</t>
  </si>
  <si>
    <t>P600150</t>
  </si>
  <si>
    <t>P600160</t>
  </si>
  <si>
    <t>P600170</t>
  </si>
  <si>
    <t>P600200</t>
  </si>
  <si>
    <t>P600230</t>
  </si>
  <si>
    <t>P600300</t>
  </si>
  <si>
    <t>P620470 ile birlikte faturalandırılmaz.</t>
  </si>
  <si>
    <t>P600330</t>
  </si>
  <si>
    <t>E</t>
  </si>
  <si>
    <t>P600350</t>
  </si>
  <si>
    <t>P600360</t>
  </si>
  <si>
    <t>P600370</t>
  </si>
  <si>
    <t>P600400</t>
  </si>
  <si>
    <t>P600410</t>
  </si>
  <si>
    <t>P600420</t>
  </si>
  <si>
    <t>P600430</t>
  </si>
  <si>
    <t>P600440</t>
  </si>
  <si>
    <t>P600450</t>
  </si>
  <si>
    <t>P600460</t>
  </si>
  <si>
    <t>P600470</t>
  </si>
  <si>
    <t>P600480</t>
  </si>
  <si>
    <t>P600490</t>
  </si>
  <si>
    <t>P600500</t>
  </si>
  <si>
    <t>P600510</t>
  </si>
  <si>
    <t>P600520</t>
  </si>
  <si>
    <t>P600530</t>
  </si>
  <si>
    <t>P600540</t>
  </si>
  <si>
    <t>P600550</t>
  </si>
  <si>
    <t>P600560</t>
  </si>
  <si>
    <t>A3</t>
  </si>
  <si>
    <t>P600570</t>
  </si>
  <si>
    <t>P600580</t>
  </si>
  <si>
    <t>P600590</t>
  </si>
  <si>
    <t>P600600</t>
  </si>
  <si>
    <t>P600610</t>
  </si>
  <si>
    <t>P600620</t>
  </si>
  <si>
    <t>P600630</t>
  </si>
  <si>
    <t>P600640</t>
  </si>
  <si>
    <t>P610625 ile birlikte faturalandırılmaz.</t>
  </si>
  <si>
    <t>P600650</t>
  </si>
  <si>
    <t>P600660</t>
  </si>
  <si>
    <t>P600670</t>
  </si>
  <si>
    <t>P600680</t>
  </si>
  <si>
    <t>P600690</t>
  </si>
  <si>
    <t>P600700</t>
  </si>
  <si>
    <t>P600710</t>
  </si>
  <si>
    <t>A2</t>
  </si>
  <si>
    <t>P600720</t>
  </si>
  <si>
    <t>P600730</t>
  </si>
  <si>
    <t>P600770</t>
  </si>
  <si>
    <t>P600800</t>
  </si>
  <si>
    <t>P600830</t>
  </si>
  <si>
    <t>P600860</t>
  </si>
  <si>
    <t>Greft ve biyomateryal hariç</t>
  </si>
  <si>
    <t>P600870</t>
  </si>
  <si>
    <t>P600880</t>
  </si>
  <si>
    <t>İnternal tespit plağı hariç</t>
  </si>
  <si>
    <t>P600890</t>
  </si>
  <si>
    <t>P600900</t>
  </si>
  <si>
    <t>P600910</t>
  </si>
  <si>
    <t>P600920</t>
  </si>
  <si>
    <t>P600930</t>
  </si>
  <si>
    <t>P600940</t>
  </si>
  <si>
    <t>P600950</t>
  </si>
  <si>
    <t>P600960</t>
  </si>
  <si>
    <t>P600970</t>
  </si>
  <si>
    <t>P600980</t>
  </si>
  <si>
    <t>P600990</t>
  </si>
  <si>
    <t>P601000</t>
  </si>
  <si>
    <t>P601010</t>
  </si>
  <si>
    <t>Plaklar hariç</t>
  </si>
  <si>
    <t>P601020</t>
  </si>
  <si>
    <t>P601030</t>
  </si>
  <si>
    <t>P601040</t>
  </si>
  <si>
    <t>P601050</t>
  </si>
  <si>
    <t>P601060</t>
  </si>
  <si>
    <t>P601070</t>
  </si>
  <si>
    <t>P601080</t>
  </si>
  <si>
    <t>P601090</t>
  </si>
  <si>
    <t>P601100</t>
  </si>
  <si>
    <t>P601110</t>
  </si>
  <si>
    <t>P601120</t>
  </si>
  <si>
    <t>P601130</t>
  </si>
  <si>
    <t>P601140</t>
  </si>
  <si>
    <t>P601141</t>
  </si>
  <si>
    <t>P601150</t>
  </si>
  <si>
    <t>P601160</t>
  </si>
  <si>
    <t>P601170</t>
  </si>
  <si>
    <t>P601180</t>
  </si>
  <si>
    <t>P601190</t>
  </si>
  <si>
    <t>P601200</t>
  </si>
  <si>
    <t>P601210</t>
  </si>
  <si>
    <t>P601220</t>
  </si>
  <si>
    <t>P601230</t>
  </si>
  <si>
    <t>P601240</t>
  </si>
  <si>
    <t>P601250</t>
  </si>
  <si>
    <t>P601260</t>
  </si>
  <si>
    <t>P601270</t>
  </si>
  <si>
    <t>P601280</t>
  </si>
  <si>
    <t>P601290</t>
  </si>
  <si>
    <t xml:space="preserve">P601430, P601480 ve P601620 ile birlikte faturalandırılmaz.
Sağlık  kurulu raporu ile tıbbi gerekçe belirtilmelidir. </t>
  </si>
  <si>
    <t>P601300</t>
  </si>
  <si>
    <t>P601310</t>
  </si>
  <si>
    <t>Rinofima, dermoid kist, bazal hücreli kanser, travma tanılarında</t>
  </si>
  <si>
    <t>P601320</t>
  </si>
  <si>
    <t>P601330</t>
  </si>
  <si>
    <t>P601331</t>
  </si>
  <si>
    <t>P601360</t>
  </si>
  <si>
    <t>P601370</t>
  </si>
  <si>
    <t>P601420</t>
  </si>
  <si>
    <t>P601430</t>
  </si>
  <si>
    <t xml:space="preserve">P601290, P601480 ve P601620, P601660  ile birlikte faturandırılmaz.
Sağlık  kurulu raporu ile tıbbi gerekçe belirtilmelidir. </t>
  </si>
  <si>
    <t>P601440</t>
  </si>
  <si>
    <t>P601450</t>
  </si>
  <si>
    <t>P601460, P601470 ile birlikte faturandırılmaz.</t>
  </si>
  <si>
    <t>P601460</t>
  </si>
  <si>
    <t xml:space="preserve">P601450, P601470 ile birlikte faturandırılmaz.  </t>
  </si>
  <si>
    <t>P601470</t>
  </si>
  <si>
    <t>P601450, P601460 ile birlikte faturandırılmaz. Aynı faturada iki defa kodlanmaz.</t>
  </si>
  <si>
    <t>P601480</t>
  </si>
  <si>
    <t>P601620 ile birlikte faturalandırılmaz.</t>
  </si>
  <si>
    <t>P601490</t>
  </si>
  <si>
    <t>P601500</t>
  </si>
  <si>
    <t>P601510</t>
  </si>
  <si>
    <t>P602180, P602190, P602200, P602210, P602220, P602230, P602250,
P602260, P602270, P602280, P602290, P602300, P602320,
P602330, P602340 ile birlikte faturandırılmaz.</t>
  </si>
  <si>
    <t>P601520</t>
  </si>
  <si>
    <t>P601540</t>
  </si>
  <si>
    <t>P601550</t>
  </si>
  <si>
    <t>P601560</t>
  </si>
  <si>
    <t>P601570</t>
  </si>
  <si>
    <t>P601580</t>
  </si>
  <si>
    <t>P601590</t>
  </si>
  <si>
    <t>P601600</t>
  </si>
  <si>
    <t>P601610</t>
  </si>
  <si>
    <t>P601620</t>
  </si>
  <si>
    <t>P601630</t>
  </si>
  <si>
    <t>P601640</t>
  </si>
  <si>
    <t>P601650</t>
  </si>
  <si>
    <t>P601660</t>
  </si>
  <si>
    <t>P601290, P601430, P601480, P601620 ile birlikte faturandırılmaz.
Sağlık kurulu raporu ile tıbbi gerekçe belirtilmelidir.</t>
  </si>
  <si>
    <t>P601670</t>
  </si>
  <si>
    <t>P601680</t>
  </si>
  <si>
    <t>P601685</t>
  </si>
  <si>
    <t>P601690</t>
  </si>
  <si>
    <t>P601700</t>
  </si>
  <si>
    <t>P601710</t>
  </si>
  <si>
    <t>P601720</t>
  </si>
  <si>
    <t>P601730</t>
  </si>
  <si>
    <t>P601740</t>
  </si>
  <si>
    <t>P601750</t>
  </si>
  <si>
    <t xml:space="preserve">Laringeal polip, nodül, kist, papillom eksizyonu, stripping vb için, yapılan eksizyon dahil </t>
  </si>
  <si>
    <t>P601760</t>
  </si>
  <si>
    <t>P608500, P608510 ile birlikte faturalandırılmaz.</t>
  </si>
  <si>
    <t>P601770</t>
  </si>
  <si>
    <t>P601780</t>
  </si>
  <si>
    <t>P601790</t>
  </si>
  <si>
    <t>P601800</t>
  </si>
  <si>
    <t>P601810</t>
  </si>
  <si>
    <t>P601820</t>
  </si>
  <si>
    <t>P601830</t>
  </si>
  <si>
    <t>P601840</t>
  </si>
  <si>
    <t>P601850</t>
  </si>
  <si>
    <t>Kordektomi, larenks papillom eksizyonu dahil, birlikte başka bir larinks operasyonu faturalandırılmaz.</t>
  </si>
  <si>
    <t>P601860</t>
  </si>
  <si>
    <t>P601870</t>
  </si>
  <si>
    <t>P601880</t>
  </si>
  <si>
    <t>P601881</t>
  </si>
  <si>
    <t>P601885</t>
  </si>
  <si>
    <t>P601890</t>
  </si>
  <si>
    <t>P601930</t>
  </si>
  <si>
    <t>P608500, P608510, P608940 ile birlikte faturalandırılmaz.</t>
  </si>
  <si>
    <t>P601940</t>
  </si>
  <si>
    <t>P608500, P608510, P608930 ile birlikte faturalandırılmaz.</t>
  </si>
  <si>
    <t>P601950</t>
  </si>
  <si>
    <t>P601960</t>
  </si>
  <si>
    <t>P601970</t>
  </si>
  <si>
    <t>P601980</t>
  </si>
  <si>
    <t>P601990</t>
  </si>
  <si>
    <t>P602010</t>
  </si>
  <si>
    <t>P602020</t>
  </si>
  <si>
    <t>P602030</t>
  </si>
  <si>
    <t>P602040</t>
  </si>
  <si>
    <t>Tüm burun ve paranazal sinüs ameliyatları aynı organın bölümleri kabul edilerek tüm ikincil ameliyatlar %25 oranında faturalandırılacaktır.</t>
  </si>
  <si>
    <t>P602050</t>
  </si>
  <si>
    <t>P602060</t>
  </si>
  <si>
    <t>P602070</t>
  </si>
  <si>
    <t xml:space="preserve">P602080, P602320, P602330 ile birlikte faturalandırılmaz. Aynı faturada ikiden fazla yer almaz. </t>
  </si>
  <si>
    <t>P602080</t>
  </si>
  <si>
    <t>P602070, P602320, P602330  ile birlikte faturalandırılmaz.</t>
  </si>
  <si>
    <t>P602090</t>
  </si>
  <si>
    <t>P602100</t>
  </si>
  <si>
    <t>P602110</t>
  </si>
  <si>
    <t>P602120</t>
  </si>
  <si>
    <t>P602140</t>
  </si>
  <si>
    <t>P602150</t>
  </si>
  <si>
    <t>P602160</t>
  </si>
  <si>
    <t>P602180</t>
  </si>
  <si>
    <t>P602210, P602300, P602320, P602330, P602340 ile birlikte faturalandırılmaz.</t>
  </si>
  <si>
    <t>P602190</t>
  </si>
  <si>
    <t>P602200</t>
  </si>
  <si>
    <t>P602210</t>
  </si>
  <si>
    <t>P602300, P602320, P602330, P602340 ile birlikte faturalandırılmaz.</t>
  </si>
  <si>
    <t>P602220</t>
  </si>
  <si>
    <t>P602230</t>
  </si>
  <si>
    <t>P602240</t>
  </si>
  <si>
    <t>P602250</t>
  </si>
  <si>
    <t>P602210, P602300, P602320, P602330, P602340 ile birlikte faturaralandırılmaz.</t>
  </si>
  <si>
    <t>P602260</t>
  </si>
  <si>
    <t>P602210 , P602300 , P602320 , P602330 , P602340 ile birlikte fatura edilemez.</t>
  </si>
  <si>
    <t>P602270</t>
  </si>
  <si>
    <t>Aynı taraf için P602370, P602300, P602360 ile birlikte faturaralandırılmaz.</t>
  </si>
  <si>
    <t>P602280</t>
  </si>
  <si>
    <t>Aynı taraf için P602330 ile birlikte faturaralandırılmaz.</t>
  </si>
  <si>
    <t>P602290</t>
  </si>
  <si>
    <t>P602300</t>
  </si>
  <si>
    <t>Aynı taraf için P602280, P602330, P602360, P602370 ile birlikte faturalandırılmaz.</t>
  </si>
  <si>
    <t>P602310</t>
  </si>
  <si>
    <t xml:space="preserve">Biyopsi dahil. </t>
  </si>
  <si>
    <t>P602320</t>
  </si>
  <si>
    <t>P602070, P602080, P602180, P602190,P 602200, P602210, P602240, P622250, P602260, P602270, P602280, P602310, P602330 ile birlikte faturalandırılmaz.</t>
  </si>
  <si>
    <t>P602330</t>
  </si>
  <si>
    <t xml:space="preserve"> P602070, P602080, P602180, P602190, P602200, P602210, P602240, P622250,
P602260, P602270, P602280, P602310, P602320 ile birlikte faturalandırılmaz.</t>
  </si>
  <si>
    <t>P602340</t>
  </si>
  <si>
    <t>P602360</t>
  </si>
  <si>
    <t>Aynı taraf için P602280, P602300, P602370 ile birlikte faturalandırılmaz.</t>
  </si>
  <si>
    <t>P602370</t>
  </si>
  <si>
    <t>Aynı taraf için P602280, P602300, P602360 ile birlikte faturalandırılmaz.</t>
  </si>
  <si>
    <t>P602371</t>
  </si>
  <si>
    <t>P602375</t>
  </si>
  <si>
    <t>P602380</t>
  </si>
  <si>
    <t>P602390, P603080, P603090, P603100, P603110 ile birlikte faturalandırılmaz.</t>
  </si>
  <si>
    <t>P602390</t>
  </si>
  <si>
    <t>P602380 , P603080 , P603090 , P603100 , P603110 ile birlikte faturalanamaz.</t>
  </si>
  <si>
    <t>P602400</t>
  </si>
  <si>
    <t>P602410</t>
  </si>
  <si>
    <t>P602430</t>
  </si>
  <si>
    <t>P602450</t>
  </si>
  <si>
    <t>P602470</t>
  </si>
  <si>
    <t>P602480</t>
  </si>
  <si>
    <t>P601210, P601720, P602490, P602950, P602970, P60300 ile birlikte faturalandırılmaz.</t>
  </si>
  <si>
    <t>P602490</t>
  </si>
  <si>
    <t>P602500</t>
  </si>
  <si>
    <t>P602510</t>
  </si>
  <si>
    <t>P602520</t>
  </si>
  <si>
    <t>P602530</t>
  </si>
  <si>
    <t>P602540</t>
  </si>
  <si>
    <t>P602550</t>
  </si>
  <si>
    <t>P602560</t>
  </si>
  <si>
    <t>P602570</t>
  </si>
  <si>
    <t>P602580</t>
  </si>
  <si>
    <t>P602590</t>
  </si>
  <si>
    <t>P602600</t>
  </si>
  <si>
    <t>P602610</t>
  </si>
  <si>
    <t>P602630</t>
  </si>
  <si>
    <t>P602640</t>
  </si>
  <si>
    <t>P602650</t>
  </si>
  <si>
    <t>P602660</t>
  </si>
  <si>
    <t>P602670</t>
  </si>
  <si>
    <t>P602680</t>
  </si>
  <si>
    <t>P602690</t>
  </si>
  <si>
    <t>P602700</t>
  </si>
  <si>
    <t>P602710</t>
  </si>
  <si>
    <t>P602720</t>
  </si>
  <si>
    <t>P602730</t>
  </si>
  <si>
    <t>P602740</t>
  </si>
  <si>
    <t>P602750</t>
  </si>
  <si>
    <t>P602770</t>
  </si>
  <si>
    <t>P602780</t>
  </si>
  <si>
    <t>P602790</t>
  </si>
  <si>
    <t>P602800</t>
  </si>
  <si>
    <t>P602810</t>
  </si>
  <si>
    <t>P602820</t>
  </si>
  <si>
    <t>P602830</t>
  </si>
  <si>
    <t>P602840</t>
  </si>
  <si>
    <t>P602850</t>
  </si>
  <si>
    <t>P602860</t>
  </si>
  <si>
    <t>P601690 ile birlikte faturalandırılmaz.</t>
  </si>
  <si>
    <t>P602870</t>
  </si>
  <si>
    <t>P602880</t>
  </si>
  <si>
    <t>P602890</t>
  </si>
  <si>
    <t>P602900</t>
  </si>
  <si>
    <t>P602910</t>
  </si>
  <si>
    <t>P602920</t>
  </si>
  <si>
    <t>P602930</t>
  </si>
  <si>
    <t>P602940</t>
  </si>
  <si>
    <t>P602950</t>
  </si>
  <si>
    <t>P602960</t>
  </si>
  <si>
    <t>P602970</t>
  </si>
  <si>
    <t>P602980</t>
  </si>
  <si>
    <t>P603000</t>
  </si>
  <si>
    <t>P603010</t>
  </si>
  <si>
    <t>P603020</t>
  </si>
  <si>
    <t>P603030</t>
  </si>
  <si>
    <t>P603040</t>
  </si>
  <si>
    <t>P603050</t>
  </si>
  <si>
    <t>P603060</t>
  </si>
  <si>
    <t>P603070</t>
  </si>
  <si>
    <t>P603080</t>
  </si>
  <si>
    <t>P602380, P602390, P603090, P603100, P603110 ile birlikte faturalandırılmaz.</t>
  </si>
  <si>
    <t>P603090</t>
  </si>
  <si>
    <t>P602380, P602390 , P603080, P603100 , P603110 ile birlikte faturalandırılmaz.</t>
  </si>
  <si>
    <t>P603100</t>
  </si>
  <si>
    <t>P602380 , P602390 , P603080, P603090 , P603110 ile birlikte faturalandırılmaz.</t>
  </si>
  <si>
    <t>P603110</t>
  </si>
  <si>
    <t>P602380 , P602390 , P603080, P603090 , P603100 ile birlikte faturalandırılmaz.</t>
  </si>
  <si>
    <t>P603120</t>
  </si>
  <si>
    <t>P603130</t>
  </si>
  <si>
    <t>P603140</t>
  </si>
  <si>
    <t>P602380, P602390, P603080, P603090, P603100, P603110 ile birlikte faturalandırılmaz.</t>
  </si>
  <si>
    <t>P603150</t>
  </si>
  <si>
    <t>Submukozal veya açık girişim, kas ve cilt eksizyonu veya mukozal greft uygulanması işleme dahildir. P600360 ile birlikte faturalandırılmaz. Aynı faturada birden fazla kodlanmaz.</t>
  </si>
  <si>
    <t>P603160</t>
  </si>
  <si>
    <t>P603170</t>
  </si>
  <si>
    <t>Aynı taraf için  P603180 ile birlikte faturalandırılmaz.</t>
  </si>
  <si>
    <t>P603180</t>
  </si>
  <si>
    <t>Aynı taraf için  P603170 ile birlikte faturalandırılmaz.</t>
  </si>
  <si>
    <t>P603200</t>
  </si>
  <si>
    <t>P603210</t>
  </si>
  <si>
    <t>P603220</t>
  </si>
  <si>
    <t>P603230</t>
  </si>
  <si>
    <t>P603240</t>
  </si>
  <si>
    <t>P603250</t>
  </si>
  <si>
    <t>P603260</t>
  </si>
  <si>
    <t>P603270</t>
  </si>
  <si>
    <t>P603280</t>
  </si>
  <si>
    <t>P603290</t>
  </si>
  <si>
    <t>P603300</t>
  </si>
  <si>
    <t>P603310</t>
  </si>
  <si>
    <t>P603320</t>
  </si>
  <si>
    <t>P603330</t>
  </si>
  <si>
    <t>P603340</t>
  </si>
  <si>
    <t>P603350</t>
  </si>
  <si>
    <t>P603360</t>
  </si>
  <si>
    <t>P603370</t>
  </si>
  <si>
    <t>Osteomyelit ve tümör için
Protez hariç</t>
  </si>
  <si>
    <t>P603380</t>
  </si>
  <si>
    <t>P603390</t>
  </si>
  <si>
    <t>P603400</t>
  </si>
  <si>
    <t>P603410</t>
  </si>
  <si>
    <t>P603420</t>
  </si>
  <si>
    <t>P603430</t>
  </si>
  <si>
    <t>P603440</t>
  </si>
  <si>
    <t>P603450</t>
  </si>
  <si>
    <t>Protez hariç</t>
  </si>
  <si>
    <t>P603460</t>
  </si>
  <si>
    <t>P603470</t>
  </si>
  <si>
    <t>P603480</t>
  </si>
  <si>
    <t>P603490</t>
  </si>
  <si>
    <t>P603500</t>
  </si>
  <si>
    <t>P603510</t>
  </si>
  <si>
    <t>P603530</t>
  </si>
  <si>
    <t>P603540</t>
  </si>
  <si>
    <t>P603550</t>
  </si>
  <si>
    <t>P603560</t>
  </si>
  <si>
    <t>P603570</t>
  </si>
  <si>
    <t>P603580</t>
  </si>
  <si>
    <t>P603590</t>
  </si>
  <si>
    <t>P603610</t>
  </si>
  <si>
    <t>P603620</t>
  </si>
  <si>
    <t xml:space="preserve">P603630 ile birlikte faturalandırılmaz.
Sağlık kurulu raporu ile  tıbbi gerekçe belirtilmelidir. </t>
  </si>
  <si>
    <t>P603630</t>
  </si>
  <si>
    <t>P603620 ile birlikte faturalandırılmaz.Sağlık kurulu raporu ile tıbbi gerekçe belirtilmelidir.
Aynı faturada ikiden fazla yer almaz.</t>
  </si>
  <si>
    <t>P603640</t>
  </si>
  <si>
    <t>Klinik bulgusu olan makromasti hastalarında yaş kısıtlaması olmaksızın,  meme büyüklüğüne eşlik eden bulgulardan; “(N64.4), (L30.4), (M54), (M75.9), (M40.1) (M70.8), (E66.8) (E66.9)” ICD-10 kodlu hastalıklardan en az üçünün veya “(Q83.9), (N60)” ICD-10 kodlu hastalıklardan en az birinin varlığının  üçüncü basamak sağlık hizmeti sunucusunca düzenlenen sağlık kurulu raporunda belirtilmiş olması halinde Kurumca karşılanır. Aynı faturada iki defa kodlanmaz.</t>
  </si>
  <si>
    <t>P603650</t>
  </si>
  <si>
    <t>P603660</t>
  </si>
  <si>
    <t>P603670</t>
  </si>
  <si>
    <t>P603680</t>
  </si>
  <si>
    <t>P603610, P603630, P603640 ve P603760 ile birlikte faturalandırılmaz.
Sağlık kurulu raporu ile tıbbi gerekçe belirtilmelidir.</t>
  </si>
  <si>
    <t>P603690</t>
  </si>
  <si>
    <t>P603700</t>
  </si>
  <si>
    <t>P603710</t>
  </si>
  <si>
    <t>P603720</t>
  </si>
  <si>
    <t>P603730</t>
  </si>
  <si>
    <t>P603740</t>
  </si>
  <si>
    <t>P603750</t>
  </si>
  <si>
    <t xml:space="preserve">Parsiyel mastektomi, kadranektomi dahil </t>
  </si>
  <si>
    <t>P603751</t>
  </si>
  <si>
    <t>P603752</t>
  </si>
  <si>
    <t>P603753</t>
  </si>
  <si>
    <t>P603755</t>
  </si>
  <si>
    <t>P603760</t>
  </si>
  <si>
    <t>P604080 ile birlikte faturalanamaz. Çift yüzlü yamalar SUT'un 3.1.4 maddesine göre ayrıca faturalandırılır. SUT'un 3.3.16 maddesine bakınız.</t>
  </si>
  <si>
    <t>P603770</t>
  </si>
  <si>
    <t>P603771</t>
  </si>
  <si>
    <t>Greft dahil</t>
  </si>
  <si>
    <t>P603780</t>
  </si>
  <si>
    <t>P603781</t>
  </si>
  <si>
    <t>P603782</t>
  </si>
  <si>
    <t>P603783</t>
  </si>
  <si>
    <t>P603790</t>
  </si>
  <si>
    <t>P603791</t>
  </si>
  <si>
    <t>P603800</t>
  </si>
  <si>
    <t>P603801</t>
  </si>
  <si>
    <t>P603802</t>
  </si>
  <si>
    <t>P603803</t>
  </si>
  <si>
    <t>P603804</t>
  </si>
  <si>
    <t>P603805</t>
  </si>
  <si>
    <t>P603806</t>
  </si>
  <si>
    <t>P603807</t>
  </si>
  <si>
    <t>P603810</t>
  </si>
  <si>
    <t>P603820</t>
  </si>
  <si>
    <t>P603830</t>
  </si>
  <si>
    <t>P603831</t>
  </si>
  <si>
    <t>P603840</t>
  </si>
  <si>
    <t>P603841</t>
  </si>
  <si>
    <t>P603842</t>
  </si>
  <si>
    <t>P603843</t>
  </si>
  <si>
    <t>P603844</t>
  </si>
  <si>
    <t>P603845</t>
  </si>
  <si>
    <t>Greft Dahil</t>
  </si>
  <si>
    <t>P603846</t>
  </si>
  <si>
    <t>P603850</t>
  </si>
  <si>
    <t>P603851</t>
  </si>
  <si>
    <t>P603860</t>
  </si>
  <si>
    <t>Omfalosele, gastroşizise veya Bochdalek herni ameliyatlarına sekonder</t>
  </si>
  <si>
    <t>P603870</t>
  </si>
  <si>
    <t>P603880</t>
  </si>
  <si>
    <t>P603890</t>
  </si>
  <si>
    <t>P603900</t>
  </si>
  <si>
    <t>P603910</t>
  </si>
  <si>
    <t>P603920</t>
  </si>
  <si>
    <t>P603930</t>
  </si>
  <si>
    <t>P603940</t>
  </si>
  <si>
    <t>Yenidoğan dışında
Greft hariç</t>
  </si>
  <si>
    <t>P603950</t>
  </si>
  <si>
    <t>P603960</t>
  </si>
  <si>
    <t>P603970</t>
  </si>
  <si>
    <t>P603980</t>
  </si>
  <si>
    <t>P603990</t>
  </si>
  <si>
    <t>P604000</t>
  </si>
  <si>
    <t>P604010</t>
  </si>
  <si>
    <t>P604030</t>
  </si>
  <si>
    <t>P604040</t>
  </si>
  <si>
    <t>Laparostomi, fermuar-mesh/negatif basınç yöntemi</t>
  </si>
  <si>
    <t>P604050</t>
  </si>
  <si>
    <t xml:space="preserve">Barsak yapışıklığı veya konjenital bantlara bağlı </t>
  </si>
  <si>
    <t>P604060</t>
  </si>
  <si>
    <t>Başka bir operasyon eşlik etmeksizin biyopsi amacıyla yapılan operasyonlardır. Ayrıca bir kod altında belirtilmemiş biyopsi işlemleri dahildir. Akut karın nedeniyle yapılan girişimlerde apendiks epiploika ya da omentum torsiyonu gibi nedenlerle yapılan basit işlemler</t>
  </si>
  <si>
    <t>P604070</t>
  </si>
  <si>
    <t>Aynı seansta batın içi başka bir ameliyatla birlikte faturalandırılmaz</t>
  </si>
  <si>
    <t>P604071</t>
  </si>
  <si>
    <t>P604075</t>
  </si>
  <si>
    <t xml:space="preserve">   Batın içi abdomen (eviserasyon-evanterasyon) düzeltilmesi </t>
  </si>
  <si>
    <t>P604080</t>
  </si>
  <si>
    <t>Omentum torsiyonunda</t>
  </si>
  <si>
    <t>P604090</t>
  </si>
  <si>
    <t>P604110</t>
  </si>
  <si>
    <t>P604120</t>
  </si>
  <si>
    <t>P604130</t>
  </si>
  <si>
    <t>Asit tedavisinde</t>
  </si>
  <si>
    <t>P604140</t>
  </si>
  <si>
    <t>P604150</t>
  </si>
  <si>
    <t>P604155</t>
  </si>
  <si>
    <t>P604160</t>
  </si>
  <si>
    <t>Böbrek ve adrenal bez dışında. P618590 ile birlikte faturalandırılmaz.</t>
  </si>
  <si>
    <t>P604170</t>
  </si>
  <si>
    <t>Böbrek ve adrenal bez dışında. P618600, P618620 ile birlikte faturalandırılmaz.</t>
  </si>
  <si>
    <t>P604180</t>
  </si>
  <si>
    <t>P604190</t>
  </si>
  <si>
    <t>Perikardiyal tüp drenajı
Diğer kardiyovasküler operasyonlarla birlikte faturalandırılmaz.</t>
  </si>
  <si>
    <t>P604200</t>
  </si>
  <si>
    <t>P604210</t>
  </si>
  <si>
    <t>Drenaj için
Diğer kardiyovasküler operasyonlarla birlikte faturalandırılmaz.</t>
  </si>
  <si>
    <t>P604220</t>
  </si>
  <si>
    <t>P604240</t>
  </si>
  <si>
    <t>P604250</t>
  </si>
  <si>
    <t>P604260</t>
  </si>
  <si>
    <t>P604280</t>
  </si>
  <si>
    <t>P604310</t>
  </si>
  <si>
    <t>P604320</t>
  </si>
  <si>
    <t>Pil ve elektrot hariç</t>
  </si>
  <si>
    <t>P604330</t>
  </si>
  <si>
    <t>P604360</t>
  </si>
  <si>
    <t>Elektrot adaptörü hariç</t>
  </si>
  <si>
    <t>P604370</t>
  </si>
  <si>
    <t>P604440</t>
  </si>
  <si>
    <t>P604470</t>
  </si>
  <si>
    <t>Greft hariç</t>
  </si>
  <si>
    <t>P604500</t>
  </si>
  <si>
    <t>P604520</t>
  </si>
  <si>
    <t>P604530</t>
  </si>
  <si>
    <t xml:space="preserve">Kardiyopulmoner by-pass ile </t>
  </si>
  <si>
    <t>P604550</t>
  </si>
  <si>
    <t>P604200 ile birlikte faturalandırılmaz.
Yabancı cisim çıkarılmasını kapsar.</t>
  </si>
  <si>
    <t>P604560</t>
  </si>
  <si>
    <t>P604570</t>
  </si>
  <si>
    <t>P604580</t>
  </si>
  <si>
    <t>P604590</t>
  </si>
  <si>
    <t>P604600</t>
  </si>
  <si>
    <t>P604610</t>
  </si>
  <si>
    <t>P604620</t>
  </si>
  <si>
    <t>P604630</t>
  </si>
  <si>
    <t>P604640</t>
  </si>
  <si>
    <t>P604650</t>
  </si>
  <si>
    <t>P604660</t>
  </si>
  <si>
    <t>P604670</t>
  </si>
  <si>
    <t>Kardiyopulmoner by-pass ile birlikte
Kalp kapağı hariç</t>
  </si>
  <si>
    <t>P604680</t>
  </si>
  <si>
    <t>P604690</t>
  </si>
  <si>
    <t>P604700</t>
  </si>
  <si>
    <t>P604710</t>
  </si>
  <si>
    <t>P604711</t>
  </si>
  <si>
    <t>P604712</t>
  </si>
  <si>
    <t>Minitorakotomi ile, kalp kapağı hariç</t>
  </si>
  <si>
    <t>P604713</t>
  </si>
  <si>
    <t>P604714</t>
  </si>
  <si>
    <t>P604720</t>
  </si>
  <si>
    <t>P604730</t>
  </si>
  <si>
    <t>P604740</t>
  </si>
  <si>
    <t>Kalp kapağı hariç</t>
  </si>
  <si>
    <t>P604750</t>
  </si>
  <si>
    <t>P604770</t>
  </si>
  <si>
    <t>P604780</t>
  </si>
  <si>
    <t>P604790</t>
  </si>
  <si>
    <t>P604791</t>
  </si>
  <si>
    <t>P604830</t>
  </si>
  <si>
    <t>P604831</t>
  </si>
  <si>
    <t>P604840</t>
  </si>
  <si>
    <t>P604850</t>
  </si>
  <si>
    <t>P604851</t>
  </si>
  <si>
    <t>P604910</t>
  </si>
  <si>
    <t>P604920</t>
  </si>
  <si>
    <t>P604930</t>
  </si>
  <si>
    <t>P604940</t>
  </si>
  <si>
    <t>P604950</t>
  </si>
  <si>
    <t>P604960</t>
  </si>
  <si>
    <t>P604970</t>
  </si>
  <si>
    <t>P604980</t>
  </si>
  <si>
    <t>P604990</t>
  </si>
  <si>
    <t>P605000</t>
  </si>
  <si>
    <t>P605010</t>
  </si>
  <si>
    <t>P605040</t>
  </si>
  <si>
    <t>P605050</t>
  </si>
  <si>
    <t>P605170</t>
  </si>
  <si>
    <t>P605175</t>
  </si>
  <si>
    <t>ASD ve VSD kateteri hariç</t>
  </si>
  <si>
    <t>P605190</t>
  </si>
  <si>
    <t>P605200</t>
  </si>
  <si>
    <t>P605210</t>
  </si>
  <si>
    <t>P605220</t>
  </si>
  <si>
    <t>P605230</t>
  </si>
  <si>
    <t>P605240</t>
  </si>
  <si>
    <t>P605250</t>
  </si>
  <si>
    <t>P605260</t>
  </si>
  <si>
    <t>P605270</t>
  </si>
  <si>
    <t>P605290</t>
  </si>
  <si>
    <t>P605320</t>
  </si>
  <si>
    <t>P605330</t>
  </si>
  <si>
    <t>Blalock-Hanlon tipi operasyon, septostomi kateteri hariç</t>
  </si>
  <si>
    <t>P605350</t>
  </si>
  <si>
    <t>P605360</t>
  </si>
  <si>
    <t>P605370</t>
  </si>
  <si>
    <t>P605380</t>
  </si>
  <si>
    <t>P605390</t>
  </si>
  <si>
    <t>P605410</t>
  </si>
  <si>
    <t>P605420</t>
  </si>
  <si>
    <t>P605430</t>
  </si>
  <si>
    <t>P605440</t>
  </si>
  <si>
    <t>P605450</t>
  </si>
  <si>
    <t>P605460</t>
  </si>
  <si>
    <t>P605470</t>
  </si>
  <si>
    <t>P605480</t>
  </si>
  <si>
    <t>P605490</t>
  </si>
  <si>
    <t>P605500</t>
  </si>
  <si>
    <t>P605510</t>
  </si>
  <si>
    <t>P605520</t>
  </si>
  <si>
    <t>P605530</t>
  </si>
  <si>
    <t>P605540</t>
  </si>
  <si>
    <t>P605550</t>
  </si>
  <si>
    <t>P605570</t>
  </si>
  <si>
    <t>P605580</t>
  </si>
  <si>
    <t>Prostetik materyal hariç</t>
  </si>
  <si>
    <t>P605590</t>
  </si>
  <si>
    <t>P605610</t>
  </si>
  <si>
    <t>P605620</t>
  </si>
  <si>
    <t>P605630</t>
  </si>
  <si>
    <t>P605640</t>
  </si>
  <si>
    <t>P605660</t>
  </si>
  <si>
    <t>P605670</t>
  </si>
  <si>
    <t>P605680</t>
  </si>
  <si>
    <t xml:space="preserve">Bentall + total arkus replasmanı. </t>
  </si>
  <si>
    <t>P605700</t>
  </si>
  <si>
    <t>P605701</t>
  </si>
  <si>
    <t>P605710</t>
  </si>
  <si>
    <t xml:space="preserve">
Wheat ameliyatı. </t>
  </si>
  <si>
    <t>P605720</t>
  </si>
  <si>
    <t xml:space="preserve">
Bentall ameliyatı. </t>
  </si>
  <si>
    <t>P605721</t>
  </si>
  <si>
    <t>P605722</t>
  </si>
  <si>
    <t>P605730</t>
  </si>
  <si>
    <t>P605740</t>
  </si>
  <si>
    <t xml:space="preserve">Wheat + total arkus replasmanı. </t>
  </si>
  <si>
    <t>P605750</t>
  </si>
  <si>
    <t xml:space="preserve">Koroner implant yok,kapak replasmanı yok. </t>
  </si>
  <si>
    <t>P605760</t>
  </si>
  <si>
    <t xml:space="preserve">Kapak koruyucu teknikler (David Yacoub,vs). </t>
  </si>
  <si>
    <t>P605780</t>
  </si>
  <si>
    <t>Kardiyopulmoner by-pass ile, koroner implant var, kapak replasmanı ile birlikte.</t>
  </si>
  <si>
    <t>P605781</t>
  </si>
  <si>
    <t>P605790</t>
  </si>
  <si>
    <t>Total arkus replasmanı ve desenden aortaya arkus aorta içinden ulaşarak, greft implantasyonu</t>
  </si>
  <si>
    <t xml:space="preserve">(Elephant trunk vb.), median sternotomi ile. </t>
  </si>
  <si>
    <t>P605820</t>
  </si>
  <si>
    <t>Torasik aort anevrizmalarında endovasküler greft implantasyonu</t>
  </si>
  <si>
    <t>P605840</t>
  </si>
  <si>
    <t>P605860</t>
  </si>
  <si>
    <t>P605910</t>
  </si>
  <si>
    <t>P605920</t>
  </si>
  <si>
    <t>P605930</t>
  </si>
  <si>
    <t>A1</t>
  </si>
  <si>
    <t>P605940</t>
  </si>
  <si>
    <t>P605960</t>
  </si>
  <si>
    <t>P605980</t>
  </si>
  <si>
    <t>P605990</t>
  </si>
  <si>
    <t>P606000</t>
  </si>
  <si>
    <t>P606010</t>
  </si>
  <si>
    <t>P606020</t>
  </si>
  <si>
    <t>P606030</t>
  </si>
  <si>
    <t>P606040</t>
  </si>
  <si>
    <t>P606050</t>
  </si>
  <si>
    <t>P606060, P606070 ile birlikte faturalandırılmaz.</t>
  </si>
  <si>
    <t>P606060</t>
  </si>
  <si>
    <t>P606050, P606070 ile birlikte faturalandırılmaz.</t>
  </si>
  <si>
    <t>P606070</t>
  </si>
  <si>
    <t>P606050, P606060 ile birlikte faturalandırılmaz.</t>
  </si>
  <si>
    <t>P606080</t>
  </si>
  <si>
    <t>P606090</t>
  </si>
  <si>
    <t>P606091</t>
  </si>
  <si>
    <t>P606100</t>
  </si>
  <si>
    <t>P606110</t>
  </si>
  <si>
    <t>P606120</t>
  </si>
  <si>
    <t>P606130</t>
  </si>
  <si>
    <t>P606140</t>
  </si>
  <si>
    <t>P606150</t>
  </si>
  <si>
    <t>P606160</t>
  </si>
  <si>
    <t>P606170</t>
  </si>
  <si>
    <t>P606180</t>
  </si>
  <si>
    <t>P606190</t>
  </si>
  <si>
    <t>P606200</t>
  </si>
  <si>
    <t>P606210</t>
  </si>
  <si>
    <t>P606220</t>
  </si>
  <si>
    <t>P606230</t>
  </si>
  <si>
    <t>P606240</t>
  </si>
  <si>
    <t>P606250</t>
  </si>
  <si>
    <t>P606260</t>
  </si>
  <si>
    <t>P606270</t>
  </si>
  <si>
    <t>P606280</t>
  </si>
  <si>
    <t>P606290</t>
  </si>
  <si>
    <t>P606300</t>
  </si>
  <si>
    <t>P606310</t>
  </si>
  <si>
    <t>P606320</t>
  </si>
  <si>
    <t>P606330</t>
  </si>
  <si>
    <t>P606340</t>
  </si>
  <si>
    <t>P606350</t>
  </si>
  <si>
    <t>P606360</t>
  </si>
  <si>
    <t>P606370</t>
  </si>
  <si>
    <t>P606380</t>
  </si>
  <si>
    <t>P606390</t>
  </si>
  <si>
    <t>P606400</t>
  </si>
  <si>
    <t>P606410</t>
  </si>
  <si>
    <t>P606420</t>
  </si>
  <si>
    <t>P606430</t>
  </si>
  <si>
    <t>P606440</t>
  </si>
  <si>
    <t>P606450</t>
  </si>
  <si>
    <t>P606460</t>
  </si>
  <si>
    <t>P606470</t>
  </si>
  <si>
    <t>P606480</t>
  </si>
  <si>
    <t>P606490</t>
  </si>
  <si>
    <t>P606500</t>
  </si>
  <si>
    <t>P606510</t>
  </si>
  <si>
    <t>P606520</t>
  </si>
  <si>
    <t>P606530</t>
  </si>
  <si>
    <t>P606540</t>
  </si>
  <si>
    <t>P606550</t>
  </si>
  <si>
    <t>P606560</t>
  </si>
  <si>
    <t>P606570</t>
  </si>
  <si>
    <t>P606580</t>
  </si>
  <si>
    <t>P606590</t>
  </si>
  <si>
    <t>P606600</t>
  </si>
  <si>
    <t>P606610</t>
  </si>
  <si>
    <t>P606620</t>
  </si>
  <si>
    <t>P606630</t>
  </si>
  <si>
    <t>P606640</t>
  </si>
  <si>
    <t>P606650</t>
  </si>
  <si>
    <t>P606660</t>
  </si>
  <si>
    <t>P606670</t>
  </si>
  <si>
    <t>P606680</t>
  </si>
  <si>
    <t>P606690</t>
  </si>
  <si>
    <t>P606700</t>
  </si>
  <si>
    <t>P606710</t>
  </si>
  <si>
    <t>P606720</t>
  </si>
  <si>
    <t>P606730</t>
  </si>
  <si>
    <t>P606740</t>
  </si>
  <si>
    <t>P606750</t>
  </si>
  <si>
    <t>P606760</t>
  </si>
  <si>
    <t>P606770</t>
  </si>
  <si>
    <t>P606780</t>
  </si>
  <si>
    <t>P606790</t>
  </si>
  <si>
    <t>P606800</t>
  </si>
  <si>
    <t>P606810</t>
  </si>
  <si>
    <t>P606820</t>
  </si>
  <si>
    <t>P606830</t>
  </si>
  <si>
    <t>P606840</t>
  </si>
  <si>
    <t>P606850</t>
  </si>
  <si>
    <t>P606860</t>
  </si>
  <si>
    <t>P606870</t>
  </si>
  <si>
    <t>P606880</t>
  </si>
  <si>
    <t>P606890</t>
  </si>
  <si>
    <t>P606900</t>
  </si>
  <si>
    <t>P606910</t>
  </si>
  <si>
    <t>P606920</t>
  </si>
  <si>
    <t>P606930</t>
  </si>
  <si>
    <t>P606940</t>
  </si>
  <si>
    <t>P606950</t>
  </si>
  <si>
    <t>P606960</t>
  </si>
  <si>
    <t>P606970</t>
  </si>
  <si>
    <t>P606980</t>
  </si>
  <si>
    <t>P606990</t>
  </si>
  <si>
    <t>P607000</t>
  </si>
  <si>
    <t>P607010</t>
  </si>
  <si>
    <t>P607020</t>
  </si>
  <si>
    <t>P607030</t>
  </si>
  <si>
    <t>P607040</t>
  </si>
  <si>
    <t>P607050</t>
  </si>
  <si>
    <t>P607060</t>
  </si>
  <si>
    <t>P607070</t>
  </si>
  <si>
    <t>P607080</t>
  </si>
  <si>
    <t>P607090</t>
  </si>
  <si>
    <t>P607100</t>
  </si>
  <si>
    <t>P607110</t>
  </si>
  <si>
    <t>Bu başlık altında yer alan işlemlerde greft ayrıca faturalandırılır.</t>
  </si>
  <si>
    <t>P607120</t>
  </si>
  <si>
    <t>P607130</t>
  </si>
  <si>
    <t>P607140</t>
  </si>
  <si>
    <t>P607150</t>
  </si>
  <si>
    <t>P607160</t>
  </si>
  <si>
    <t>P607170</t>
  </si>
  <si>
    <t>P607180</t>
  </si>
  <si>
    <t>P607190</t>
  </si>
  <si>
    <t>P607200</t>
  </si>
  <si>
    <t>P607210</t>
  </si>
  <si>
    <t>P607220</t>
  </si>
  <si>
    <t>P607230</t>
  </si>
  <si>
    <t>P607240</t>
  </si>
  <si>
    <t>P607250</t>
  </si>
  <si>
    <t>P607260</t>
  </si>
  <si>
    <t>P607270</t>
  </si>
  <si>
    <t>P607280</t>
  </si>
  <si>
    <t>P607290</t>
  </si>
  <si>
    <t>P607300</t>
  </si>
  <si>
    <t>P607310</t>
  </si>
  <si>
    <t>P607320</t>
  </si>
  <si>
    <t>P607330</t>
  </si>
  <si>
    <t>P607340</t>
  </si>
  <si>
    <t>P607350</t>
  </si>
  <si>
    <t>P607360</t>
  </si>
  <si>
    <t>P607370</t>
  </si>
  <si>
    <t>P607380</t>
  </si>
  <si>
    <t>P607390</t>
  </si>
  <si>
    <t>P607400</t>
  </si>
  <si>
    <t>P607410</t>
  </si>
  <si>
    <t>P607420</t>
  </si>
  <si>
    <t>P607430</t>
  </si>
  <si>
    <t>P607440</t>
  </si>
  <si>
    <t>P607450</t>
  </si>
  <si>
    <t>P607460</t>
  </si>
  <si>
    <t>P607470</t>
  </si>
  <si>
    <t>P607480</t>
  </si>
  <si>
    <t>P607490</t>
  </si>
  <si>
    <t>P607500</t>
  </si>
  <si>
    <t>P607510</t>
  </si>
  <si>
    <t>P607530</t>
  </si>
  <si>
    <t>P607560</t>
  </si>
  <si>
    <t>P607600</t>
  </si>
  <si>
    <t>ECMO set ve kanüller hariç</t>
  </si>
  <si>
    <t>P607680</t>
  </si>
  <si>
    <t>P607690</t>
  </si>
  <si>
    <t>P607700</t>
  </si>
  <si>
    <t>P607710</t>
  </si>
  <si>
    <t>P607730</t>
  </si>
  <si>
    <t>P607740</t>
  </si>
  <si>
    <t>P607750</t>
  </si>
  <si>
    <t>P607760</t>
  </si>
  <si>
    <t>P607770</t>
  </si>
  <si>
    <t>P607780</t>
  </si>
  <si>
    <t>P607790</t>
  </si>
  <si>
    <t>P607800</t>
  </si>
  <si>
    <t>P607810</t>
  </si>
  <si>
    <t>P607820</t>
  </si>
  <si>
    <t>P607830</t>
  </si>
  <si>
    <t>P607840</t>
  </si>
  <si>
    <t>P607850</t>
  </si>
  <si>
    <t>P607860</t>
  </si>
  <si>
    <t>P607870</t>
  </si>
  <si>
    <t>P607871</t>
  </si>
  <si>
    <t>P607880</t>
  </si>
  <si>
    <t>P607890</t>
  </si>
  <si>
    <t>P607900</t>
  </si>
  <si>
    <t>P607910</t>
  </si>
  <si>
    <t>En fazla 4 pake faturalandırılır. 802755 ile birlikte faturalandırılamaz.</t>
  </si>
  <si>
    <t>P607920</t>
  </si>
  <si>
    <t>En fazla iki seans faturalandırılır</t>
  </si>
  <si>
    <t>P607930</t>
  </si>
  <si>
    <t>Tüm malzemeler dahil</t>
  </si>
  <si>
    <t>P607940</t>
  </si>
  <si>
    <t>P607950</t>
  </si>
  <si>
    <t>P607960</t>
  </si>
  <si>
    <t>P607970, P607980 ile birlikte faturalandırılmaz.</t>
  </si>
  <si>
    <t>P607970</t>
  </si>
  <si>
    <t>P607960, P607980 ile birlikte faturalandırılmaz.</t>
  </si>
  <si>
    <t>P607971</t>
  </si>
  <si>
    <t>P607980</t>
  </si>
  <si>
    <t>P607960, P607970 ile birlikte faturalandırılmaz.</t>
  </si>
  <si>
    <t>P607981</t>
  </si>
  <si>
    <t>P607990</t>
  </si>
  <si>
    <t>P608000</t>
  </si>
  <si>
    <t>P608010</t>
  </si>
  <si>
    <t>P608040</t>
  </si>
  <si>
    <t>P608050</t>
  </si>
  <si>
    <t>P608060</t>
  </si>
  <si>
    <t>P608070</t>
  </si>
  <si>
    <t>P608080</t>
  </si>
  <si>
    <t>P608090</t>
  </si>
  <si>
    <t>P608100</t>
  </si>
  <si>
    <t>P608110</t>
  </si>
  <si>
    <t>P608120</t>
  </si>
  <si>
    <t>P608130</t>
  </si>
  <si>
    <t>P608140</t>
  </si>
  <si>
    <t>P608150</t>
  </si>
  <si>
    <t>P603650, P603660, P603670, P603750 ile birlikte faturalandırılmaz.</t>
  </si>
  <si>
    <t>P608160</t>
  </si>
  <si>
    <t>P608161</t>
  </si>
  <si>
    <t>P608170</t>
  </si>
  <si>
    <t>P608180</t>
  </si>
  <si>
    <t>P608190</t>
  </si>
  <si>
    <t>P608200</t>
  </si>
  <si>
    <t>P608210</t>
  </si>
  <si>
    <t>P608220</t>
  </si>
  <si>
    <t>P608230</t>
  </si>
  <si>
    <t>P608240</t>
  </si>
  <si>
    <t>P608250</t>
  </si>
  <si>
    <t>P608260</t>
  </si>
  <si>
    <t>P608270</t>
  </si>
  <si>
    <t>P608280</t>
  </si>
  <si>
    <t>P608290</t>
  </si>
  <si>
    <t>P608300</t>
  </si>
  <si>
    <t>Fibrin glue, syanoakrilat vb</t>
  </si>
  <si>
    <t>P608310</t>
  </si>
  <si>
    <t>P608320</t>
  </si>
  <si>
    <t>P608330</t>
  </si>
  <si>
    <t>P608310 ile birlikte faturalandırılmaz.
Bronkoskopi işlem puanı dahil.</t>
  </si>
  <si>
    <t>P608340</t>
  </si>
  <si>
    <t>P608350</t>
  </si>
  <si>
    <t>Stent hariç</t>
  </si>
  <si>
    <t>P608360</t>
  </si>
  <si>
    <t>P608370</t>
  </si>
  <si>
    <t>P608380</t>
  </si>
  <si>
    <t>P608390</t>
  </si>
  <si>
    <t>P608400</t>
  </si>
  <si>
    <t>P608410</t>
  </si>
  <si>
    <t>P608420</t>
  </si>
  <si>
    <t>P608430</t>
  </si>
  <si>
    <t>P608440</t>
  </si>
  <si>
    <t>P608450</t>
  </si>
  <si>
    <t>P608460</t>
  </si>
  <si>
    <t>P608470</t>
  </si>
  <si>
    <t>P608480</t>
  </si>
  <si>
    <t>P608490</t>
  </si>
  <si>
    <t>P608500</t>
  </si>
  <si>
    <t>P608510</t>
  </si>
  <si>
    <t>P608520</t>
  </si>
  <si>
    <t>P608530</t>
  </si>
  <si>
    <t>P608540</t>
  </si>
  <si>
    <t>P608550</t>
  </si>
  <si>
    <t>P608560</t>
  </si>
  <si>
    <t>P608570</t>
  </si>
  <si>
    <t>P608280 , P608290 , P608690 , P608700 ile birlikte faturalandırılmaz.</t>
  </si>
  <si>
    <t>P608580</t>
  </si>
  <si>
    <t>P608280 , P608290 ile birlikte faturalandırılmaz.</t>
  </si>
  <si>
    <t>P608590</t>
  </si>
  <si>
    <t>P608600</t>
  </si>
  <si>
    <t>P608620</t>
  </si>
  <si>
    <t>P608630</t>
  </si>
  <si>
    <t>P608640</t>
  </si>
  <si>
    <t>P608650</t>
  </si>
  <si>
    <t>P608660</t>
  </si>
  <si>
    <t>P608670</t>
  </si>
  <si>
    <t>P608680</t>
  </si>
  <si>
    <t>P608690</t>
  </si>
  <si>
    <t>P608700</t>
  </si>
  <si>
    <t>P608710</t>
  </si>
  <si>
    <t>P608720</t>
  </si>
  <si>
    <t>P608730</t>
  </si>
  <si>
    <t>P608740</t>
  </si>
  <si>
    <t>P608750</t>
  </si>
  <si>
    <t>P608760</t>
  </si>
  <si>
    <t>P608770</t>
  </si>
  <si>
    <t>P608780</t>
  </si>
  <si>
    <t>P608790</t>
  </si>
  <si>
    <t>P608800</t>
  </si>
  <si>
    <t>P608810</t>
  </si>
  <si>
    <t>P608820</t>
  </si>
  <si>
    <t>P608830</t>
  </si>
  <si>
    <t>P608840</t>
  </si>
  <si>
    <t>P608850</t>
  </si>
  <si>
    <t>P608860</t>
  </si>
  <si>
    <t>P608960 ile birlikte faturalandırılmaz.</t>
  </si>
  <si>
    <t>P608870</t>
  </si>
  <si>
    <t>P608900</t>
  </si>
  <si>
    <t>P608910</t>
  </si>
  <si>
    <t>P608920</t>
  </si>
  <si>
    <t>P608930</t>
  </si>
  <si>
    <t>P608940</t>
  </si>
  <si>
    <t>P608950</t>
  </si>
  <si>
    <t>P608960</t>
  </si>
  <si>
    <t>P608860 ile birlikte faturalandırılmaz.Aynı faturada bir defadan fazla kodlanmaz.</t>
  </si>
  <si>
    <t>P608980</t>
  </si>
  <si>
    <t>P608990</t>
  </si>
  <si>
    <t>P609000</t>
  </si>
  <si>
    <t>P609010</t>
  </si>
  <si>
    <t>P609020</t>
  </si>
  <si>
    <t>P609030</t>
  </si>
  <si>
    <t>P609040</t>
  </si>
  <si>
    <t>P609050</t>
  </si>
  <si>
    <t>P609051</t>
  </si>
  <si>
    <t>P609052</t>
  </si>
  <si>
    <t>P609060</t>
  </si>
  <si>
    <t>P609070</t>
  </si>
  <si>
    <t>Patoloji raporu ile segmentektominin teyidi gerekir. Üçten fazla olması halinde P609110 üzerinden faturalandırılır.</t>
  </si>
  <si>
    <t>P609071</t>
  </si>
  <si>
    <t>Karaciğer segmentektomi, her birsegment,laparoskopik</t>
  </si>
  <si>
    <t>Patoloji raporu ile segmentektominin teyidi gerekir. Üçten fazla olması halinde P609111 üzerinden faturalandırılır. Tüm malzemeler dahil.</t>
  </si>
  <si>
    <t>P609080</t>
  </si>
  <si>
    <t>P609090</t>
  </si>
  <si>
    <t>P609100</t>
  </si>
  <si>
    <t>P609110</t>
  </si>
  <si>
    <t>P609111</t>
  </si>
  <si>
    <t>Tüm malzemeler dahil.</t>
  </si>
  <si>
    <t>P609120</t>
  </si>
  <si>
    <t>P609121</t>
  </si>
  <si>
    <t>P609130</t>
  </si>
  <si>
    <t>P609150</t>
  </si>
  <si>
    <t>P609180</t>
  </si>
  <si>
    <t>P609190</t>
  </si>
  <si>
    <t>P609191</t>
  </si>
  <si>
    <t>P609200</t>
  </si>
  <si>
    <t>P609210</t>
  </si>
  <si>
    <t>P609220</t>
  </si>
  <si>
    <t>P609230</t>
  </si>
  <si>
    <t>P609235</t>
  </si>
  <si>
    <t>P609240</t>
  </si>
  <si>
    <t>P609250</t>
  </si>
  <si>
    <t>P609260</t>
  </si>
  <si>
    <t>P609270</t>
  </si>
  <si>
    <t>P609280</t>
  </si>
  <si>
    <t>P609290</t>
  </si>
  <si>
    <t>P609300</t>
  </si>
  <si>
    <t>P609310</t>
  </si>
  <si>
    <t>P609320</t>
  </si>
  <si>
    <t>P609330</t>
  </si>
  <si>
    <t>P609340</t>
  </si>
  <si>
    <t>P609341</t>
  </si>
  <si>
    <t>P609350</t>
  </si>
  <si>
    <t>P609360</t>
  </si>
  <si>
    <t>P609370</t>
  </si>
  <si>
    <t>P609380</t>
  </si>
  <si>
    <t>P609390</t>
  </si>
  <si>
    <t>P609400</t>
  </si>
  <si>
    <t>P609410</t>
  </si>
  <si>
    <t>P609420</t>
  </si>
  <si>
    <t>P609430</t>
  </si>
  <si>
    <t>P609440</t>
  </si>
  <si>
    <t>P609450</t>
  </si>
  <si>
    <t>P609451</t>
  </si>
  <si>
    <t>P609460</t>
  </si>
  <si>
    <t>P609470</t>
  </si>
  <si>
    <t>P609480</t>
  </si>
  <si>
    <t>P609490</t>
  </si>
  <si>
    <t>P609491</t>
  </si>
  <si>
    <t>P609500</t>
  </si>
  <si>
    <t>Balon hariç</t>
  </si>
  <si>
    <t>P609510</t>
  </si>
  <si>
    <t>P609520</t>
  </si>
  <si>
    <t>P609521</t>
  </si>
  <si>
    <t>P609530</t>
  </si>
  <si>
    <t>P609540</t>
  </si>
  <si>
    <t>P609550</t>
  </si>
  <si>
    <t>P609551</t>
  </si>
  <si>
    <t>P609560</t>
  </si>
  <si>
    <t>P609570</t>
  </si>
  <si>
    <t>P609580</t>
  </si>
  <si>
    <t>P609590</t>
  </si>
  <si>
    <t>P609600</t>
  </si>
  <si>
    <t>P609610</t>
  </si>
  <si>
    <t>P609620</t>
  </si>
  <si>
    <t>P607960, P607970, P607980  ile birlikte faturalandırılmaz.</t>
  </si>
  <si>
    <t>P609630</t>
  </si>
  <si>
    <t>P609640</t>
  </si>
  <si>
    <t>P609650</t>
  </si>
  <si>
    <t>P609660</t>
  </si>
  <si>
    <t>P609670</t>
  </si>
  <si>
    <t xml:space="preserve">P608500, P608510 ile birlikte faturalandırılmaz.Laparatomi, servikal kesi ve transmediastinal yaklaşım ile kalıcı  trakeostomi, servikal anastomoz. </t>
  </si>
  <si>
    <t>P609680</t>
  </si>
  <si>
    <t>P609690</t>
  </si>
  <si>
    <t>P609700</t>
  </si>
  <si>
    <t>P609710</t>
  </si>
  <si>
    <t>P609711</t>
  </si>
  <si>
    <t>P609720</t>
  </si>
  <si>
    <t>P609730</t>
  </si>
  <si>
    <t>P609740</t>
  </si>
  <si>
    <t>P609750</t>
  </si>
  <si>
    <t>P609760</t>
  </si>
  <si>
    <t>P609770</t>
  </si>
  <si>
    <t>P609780</t>
  </si>
  <si>
    <t>P609781</t>
  </si>
  <si>
    <t>LES gevsekliğinde, krurafi posterior dahil. Tüm malzemeler dahil.</t>
  </si>
  <si>
    <t>P609782</t>
  </si>
  <si>
    <t>Tüm malzemeler ve fundoplikasyon dahil</t>
  </si>
  <si>
    <t>P609790</t>
  </si>
  <si>
    <t>P607960, P607970, P607980 ile birlikte faturalandırılmaz.</t>
  </si>
  <si>
    <t>P609791</t>
  </si>
  <si>
    <t>P609792</t>
  </si>
  <si>
    <t>P609800</t>
  </si>
  <si>
    <t>P609801</t>
  </si>
  <si>
    <t>P609810</t>
  </si>
  <si>
    <t>P609820</t>
  </si>
  <si>
    <t>P609830</t>
  </si>
  <si>
    <t>P609840</t>
  </si>
  <si>
    <t>P609850</t>
  </si>
  <si>
    <t>P609851</t>
  </si>
  <si>
    <t>P609860</t>
  </si>
  <si>
    <t>P609871</t>
  </si>
  <si>
    <t xml:space="preserve"> BMI ≥ 40 kg/m2 olan kişilerde. (Tıbbi endikasyonun endokrinoloji uzman hekiminin de yer aldığı sağlık kurulu raporu ile belgelenmesi halinde faturalandırılır.) Tüm malzemeler dahil.Sağlık kurulu raporu düzenlendiği sağlık hizmeti sunucusunda geçerlidir. Sağlık kurulu, hizmeti veren sağlık hizmeti sunucusunda görevli hekimlerden oluşur.</t>
  </si>
  <si>
    <t>P609872</t>
  </si>
  <si>
    <t>P609873</t>
  </si>
  <si>
    <t>P609877</t>
  </si>
  <si>
    <t>P609880</t>
  </si>
  <si>
    <t>P609890</t>
  </si>
  <si>
    <t>P609891</t>
  </si>
  <si>
    <t>P609900</t>
  </si>
  <si>
    <t>P609910</t>
  </si>
  <si>
    <t>P609911</t>
  </si>
  <si>
    <t>P609920</t>
  </si>
  <si>
    <t>P609930</t>
  </si>
  <si>
    <t>P609940</t>
  </si>
  <si>
    <t>P609941</t>
  </si>
  <si>
    <t>P609950</t>
  </si>
  <si>
    <t xml:space="preserve">Konjenital atrezi düzeltilmesi,  jejunal ve ileal </t>
  </si>
  <si>
    <t>P609960</t>
  </si>
  <si>
    <t>P609961</t>
  </si>
  <si>
    <t>P609970</t>
  </si>
  <si>
    <t>P609980</t>
  </si>
  <si>
    <t>P609990</t>
  </si>
  <si>
    <t>P610000</t>
  </si>
  <si>
    <t>P610010</t>
  </si>
  <si>
    <t>P610020</t>
  </si>
  <si>
    <t>P610030</t>
  </si>
  <si>
    <t>P610040</t>
  </si>
  <si>
    <t>P610050</t>
  </si>
  <si>
    <t>P610060</t>
  </si>
  <si>
    <t>P610061</t>
  </si>
  <si>
    <t>P610062</t>
  </si>
  <si>
    <t>P610063</t>
  </si>
  <si>
    <t>P610070</t>
  </si>
  <si>
    <t>P610080</t>
  </si>
  <si>
    <t>P610090</t>
  </si>
  <si>
    <t>P610100</t>
  </si>
  <si>
    <t>P610101</t>
  </si>
  <si>
    <t>P610110</t>
  </si>
  <si>
    <t>P610111</t>
  </si>
  <si>
    <t>P610120</t>
  </si>
  <si>
    <t>P610130</t>
  </si>
  <si>
    <t>P610131</t>
  </si>
  <si>
    <t>P610150</t>
  </si>
  <si>
    <t>P610290 ile birlikte faturalandırılmaz.</t>
  </si>
  <si>
    <t>P610151</t>
  </si>
  <si>
    <t>P610152</t>
  </si>
  <si>
    <t>P610153</t>
  </si>
  <si>
    <t>P610160</t>
  </si>
  <si>
    <t>P610170</t>
  </si>
  <si>
    <t>P610171</t>
  </si>
  <si>
    <t>P610180</t>
  </si>
  <si>
    <t>Kolektomi total ve ileal poş yapılması</t>
  </si>
  <si>
    <t>P610181</t>
  </si>
  <si>
    <t>P610190</t>
  </si>
  <si>
    <t>P610191</t>
  </si>
  <si>
    <t>P610200</t>
  </si>
  <si>
    <t>P610080 ile birlikte faturalandırılmaz.</t>
  </si>
  <si>
    <t>P610201</t>
  </si>
  <si>
    <t>P610210</t>
  </si>
  <si>
    <t>P610220</t>
  </si>
  <si>
    <t>P610290 ile birlikte faturalandırılamaz.</t>
  </si>
  <si>
    <t>P610230</t>
  </si>
  <si>
    <t>P610240</t>
  </si>
  <si>
    <t>P610250</t>
  </si>
  <si>
    <t>P610260</t>
  </si>
  <si>
    <t>P610270</t>
  </si>
  <si>
    <t>P610280</t>
  </si>
  <si>
    <t>P610290</t>
  </si>
  <si>
    <t>P610310</t>
  </si>
  <si>
    <t>P610311</t>
  </si>
  <si>
    <t>P610320</t>
  </si>
  <si>
    <t>P610330</t>
  </si>
  <si>
    <t>P610348</t>
  </si>
  <si>
    <t>P610349</t>
  </si>
  <si>
    <t>P610360</t>
  </si>
  <si>
    <t>P610361</t>
  </si>
  <si>
    <t>P610380</t>
  </si>
  <si>
    <t>P610390</t>
  </si>
  <si>
    <t>P610400</t>
  </si>
  <si>
    <t>P610410</t>
  </si>
  <si>
    <t>P610411</t>
  </si>
  <si>
    <t>P610290 ile birlikte faturalandırılmaz. Malzeme dahil</t>
  </si>
  <si>
    <t>P610420</t>
  </si>
  <si>
    <t>P610430</t>
  </si>
  <si>
    <t>P610440</t>
  </si>
  <si>
    <t>P610441</t>
  </si>
  <si>
    <t>P610450</t>
  </si>
  <si>
    <t>P610461</t>
  </si>
  <si>
    <t>P610490, P610610, P610530, P610531, P610532 ile birlikte faturalandırılmaz. Hipertrofik cilt plisi eksizyonu dahil</t>
  </si>
  <si>
    <t>P610480</t>
  </si>
  <si>
    <t>P610490</t>
  </si>
  <si>
    <t>P610610 ile birlikte faturalandırılmaz.</t>
  </si>
  <si>
    <t>P610530</t>
  </si>
  <si>
    <t>P610531</t>
  </si>
  <si>
    <t xml:space="preserve">P610490, P610610 ile birlikte faturalandırılmaz. </t>
  </si>
  <si>
    <t>P610532</t>
  </si>
  <si>
    <t xml:space="preserve">P610490, P610610, P610530, P610531 ile birlikte faturalandırılmaz. Grade 3 veya 4 hemoroidde veya rektal mukozal prolapsusta faturalandırılır. 
Stapler dahil </t>
  </si>
  <si>
    <t>P610550</t>
  </si>
  <si>
    <t>P610560</t>
  </si>
  <si>
    <t>P610570</t>
  </si>
  <si>
    <t>P610575</t>
  </si>
  <si>
    <t>P610570 ile birlikte faturalandırılmaz.</t>
  </si>
  <si>
    <t>P610576</t>
  </si>
  <si>
    <t>P610580</t>
  </si>
  <si>
    <t>P610590</t>
  </si>
  <si>
    <t>P610600</t>
  </si>
  <si>
    <t>P610610</t>
  </si>
  <si>
    <t xml:space="preserve">P610490 ile birlikte faturalandırılmaz.Hipertrofik cilt plisi eksizyonu dahildir. </t>
  </si>
  <si>
    <t>P610620</t>
  </si>
  <si>
    <t>P610621</t>
  </si>
  <si>
    <t>P610625</t>
  </si>
  <si>
    <t>P600640 ile birlikte faturalandırılmaz.</t>
  </si>
  <si>
    <t>Büyük Eklemler: Omuz, dirsek, el bileği, kalça, symfizis pubis, sakroilyak, diz, ayak bileği</t>
  </si>
  <si>
    <t>P610710</t>
  </si>
  <si>
    <t>Kısa kol-bacak alçı, dirsek-diz altı</t>
  </si>
  <si>
    <t>P610720</t>
  </si>
  <si>
    <t>Kısa kol-bacak atel, dirsek-dizaltı</t>
  </si>
  <si>
    <t>P610730</t>
  </si>
  <si>
    <t>Uzun kol-bacak atel, dirsek-dizüstü</t>
  </si>
  <si>
    <t>P610740</t>
  </si>
  <si>
    <t>Uzun kol-bacak alçı, dirsek-diz üstü</t>
  </si>
  <si>
    <t>P610820</t>
  </si>
  <si>
    <t xml:space="preserve">P610710 , P610720, P610730, P610740  ile birlikte  faturalandırılmaz. Alçı, sargı dahil </t>
  </si>
  <si>
    <t>P610860</t>
  </si>
  <si>
    <t>P610870</t>
  </si>
  <si>
    <t>P610880</t>
  </si>
  <si>
    <t xml:space="preserve">P610710 , P610730  ile birlikte  faturalandırılmaz. Alçı, sargı dahil. </t>
  </si>
  <si>
    <t>P610890</t>
  </si>
  <si>
    <t>P610900</t>
  </si>
  <si>
    <t>P610910</t>
  </si>
  <si>
    <t>P610920</t>
  </si>
  <si>
    <t>P610930</t>
  </si>
  <si>
    <t>P610940</t>
  </si>
  <si>
    <t>P610950</t>
  </si>
  <si>
    <t>P610960</t>
  </si>
  <si>
    <t>P610970</t>
  </si>
  <si>
    <t>P610980</t>
  </si>
  <si>
    <t>Perkütan pinleme dahil, pin hariç</t>
  </si>
  <si>
    <t>P610990</t>
  </si>
  <si>
    <t>Plak, tel, unilateral eksternal fiksatör, perkütan pinleme dahil (Plak, tel, unilateral eksternal fiksatör, perkütan pin hariç)</t>
  </si>
  <si>
    <t>P611000</t>
  </si>
  <si>
    <t>Minimal invaziv, sirküler fiksatör, perkütan pinleme dahil (Fiksatör ve pin hariç)</t>
  </si>
  <si>
    <t>P611010</t>
  </si>
  <si>
    <t>P611020</t>
  </si>
  <si>
    <t>P611021</t>
  </si>
  <si>
    <t>P611030</t>
  </si>
  <si>
    <t>P611040</t>
  </si>
  <si>
    <t>Perkütan pinleme, enstrüman çıkarma dahil, pin hariç</t>
  </si>
  <si>
    <t>P611050</t>
  </si>
  <si>
    <t>P611060</t>
  </si>
  <si>
    <t>P611070</t>
  </si>
  <si>
    <t>P611080</t>
  </si>
  <si>
    <t>P611090</t>
  </si>
  <si>
    <t>P611100</t>
  </si>
  <si>
    <t>P611110</t>
  </si>
  <si>
    <t>P611130</t>
  </si>
  <si>
    <t>P611131</t>
  </si>
  <si>
    <t>P611132</t>
  </si>
  <si>
    <t>P611140</t>
  </si>
  <si>
    <t>P611150</t>
  </si>
  <si>
    <t>P611160</t>
  </si>
  <si>
    <t>Aynı anatomik alan için P611150 ile birlikte faturalandırılmaz. Fiksatör hariç</t>
  </si>
  <si>
    <t>P611170</t>
  </si>
  <si>
    <t>P611180</t>
  </si>
  <si>
    <t>Aynı anatomik alan için P611170 ile birlikte faturalandırılmaz. Fiksatör hariç</t>
  </si>
  <si>
    <t>P611190</t>
  </si>
  <si>
    <t>P611200</t>
  </si>
  <si>
    <t>P611210</t>
  </si>
  <si>
    <t>P611220</t>
  </si>
  <si>
    <t>P611230</t>
  </si>
  <si>
    <t>P611240</t>
  </si>
  <si>
    <t>P611250</t>
  </si>
  <si>
    <t>P611260</t>
  </si>
  <si>
    <t>P611270</t>
  </si>
  <si>
    <t>P611280</t>
  </si>
  <si>
    <t>Fiksatör hariç</t>
  </si>
  <si>
    <t>P611290</t>
  </si>
  <si>
    <t>P611300</t>
  </si>
  <si>
    <t>P611310</t>
  </si>
  <si>
    <t>P611320</t>
  </si>
  <si>
    <t>P611330</t>
  </si>
  <si>
    <t>P611340</t>
  </si>
  <si>
    <t>P612010 ile birlikte faturalandırılmaz.</t>
  </si>
  <si>
    <t>P611350</t>
  </si>
  <si>
    <t>P611360</t>
  </si>
  <si>
    <t>P612010 ile birlikte faturalandırılmaz.Malleolden veya epikondilden implant çıkarma, tenoliz dahil</t>
  </si>
  <si>
    <t>P611370</t>
  </si>
  <si>
    <t>P611380</t>
  </si>
  <si>
    <t>P611390</t>
  </si>
  <si>
    <t>P611400</t>
  </si>
  <si>
    <t>P611410</t>
  </si>
  <si>
    <t>Plastik cerrahi flepler başlığı altındaki listeden P600650-660-670-680 hariç, greftler başlığı altındaki listeden P600360, P600400 hariç, deri ve deri altı başlığındaki listeden P600250-P600290 a kadar olan tüm işlemler el ve mikrocerrahi kapsamına dahildir</t>
  </si>
  <si>
    <t>P611450</t>
  </si>
  <si>
    <t>P611460</t>
  </si>
  <si>
    <t>P611470</t>
  </si>
  <si>
    <t>P611480</t>
  </si>
  <si>
    <t>P611500</t>
  </si>
  <si>
    <t>P611520</t>
  </si>
  <si>
    <t>P611530</t>
  </si>
  <si>
    <t>P611560</t>
  </si>
  <si>
    <t>P611570</t>
  </si>
  <si>
    <t>P611600</t>
  </si>
  <si>
    <t>P611620</t>
  </si>
  <si>
    <t>P611630</t>
  </si>
  <si>
    <t>P611631</t>
  </si>
  <si>
    <t>P611640</t>
  </si>
  <si>
    <t>P611650</t>
  </si>
  <si>
    <t>P611680</t>
  </si>
  <si>
    <t>P611690</t>
  </si>
  <si>
    <t>P611691</t>
  </si>
  <si>
    <t>P611700</t>
  </si>
  <si>
    <t>P611710</t>
  </si>
  <si>
    <t>P611720</t>
  </si>
  <si>
    <t>P611730</t>
  </si>
  <si>
    <t>P611740</t>
  </si>
  <si>
    <t>P611750</t>
  </si>
  <si>
    <t>P611760</t>
  </si>
  <si>
    <t>P611770</t>
  </si>
  <si>
    <t>P611780</t>
  </si>
  <si>
    <t>P611790</t>
  </si>
  <si>
    <t>P611800</t>
  </si>
  <si>
    <t>P611810</t>
  </si>
  <si>
    <t>P611840</t>
  </si>
  <si>
    <t>P611850</t>
  </si>
  <si>
    <t>P611840 işlemine ilave olarak faturalandırılır.</t>
  </si>
  <si>
    <t>P611860</t>
  </si>
  <si>
    <t>P611870</t>
  </si>
  <si>
    <t>P611880</t>
  </si>
  <si>
    <t>P611890</t>
  </si>
  <si>
    <t>P611900</t>
  </si>
  <si>
    <t>P611910</t>
  </si>
  <si>
    <t>P611920</t>
  </si>
  <si>
    <t>P611930</t>
  </si>
  <si>
    <t>P611940</t>
  </si>
  <si>
    <t>P611950</t>
  </si>
  <si>
    <t>Tendon grefti alınması dahil.</t>
  </si>
  <si>
    <t>P611951</t>
  </si>
  <si>
    <t>P611952</t>
  </si>
  <si>
    <t>P611960</t>
  </si>
  <si>
    <t>P611961</t>
  </si>
  <si>
    <t>P611951, P611952 işlemine ilave olarak faturalandırılır.</t>
  </si>
  <si>
    <t>P611970</t>
  </si>
  <si>
    <t>P611980</t>
  </si>
  <si>
    <t>P611990</t>
  </si>
  <si>
    <t>P611980 işlemine ilave olarak faturalandırılır.</t>
  </si>
  <si>
    <t>P612000</t>
  </si>
  <si>
    <t>P612010</t>
  </si>
  <si>
    <t>P612020</t>
  </si>
  <si>
    <t>P612030 ile birlikte faturalandırılmaz.</t>
  </si>
  <si>
    <t>P612030</t>
  </si>
  <si>
    <t>P612020 ile birlikte faturalandırılamaz.</t>
  </si>
  <si>
    <t>P612040</t>
  </si>
  <si>
    <t>P612050</t>
  </si>
  <si>
    <t>P612060</t>
  </si>
  <si>
    <t>P612070</t>
  </si>
  <si>
    <t>P612080</t>
  </si>
  <si>
    <t>P612090</t>
  </si>
  <si>
    <t>P612100</t>
  </si>
  <si>
    <t>P612650 ile birlikte faturalandırılmaz.
Endoskopi dahil</t>
  </si>
  <si>
    <t>P612110</t>
  </si>
  <si>
    <t>P612120</t>
  </si>
  <si>
    <t>P612130</t>
  </si>
  <si>
    <t>P612140</t>
  </si>
  <si>
    <t>P612150</t>
  </si>
  <si>
    <t>P612160</t>
  </si>
  <si>
    <t>P612170</t>
  </si>
  <si>
    <t>P612180</t>
  </si>
  <si>
    <t>P612190</t>
  </si>
  <si>
    <t>P612200</t>
  </si>
  <si>
    <t>P612210</t>
  </si>
  <si>
    <t>P612220</t>
  </si>
  <si>
    <t>P612230</t>
  </si>
  <si>
    <t>P612235</t>
  </si>
  <si>
    <t>P612236</t>
  </si>
  <si>
    <t>P612240</t>
  </si>
  <si>
    <t>P612250</t>
  </si>
  <si>
    <t>P612260</t>
  </si>
  <si>
    <t>Spacer hariç</t>
  </si>
  <si>
    <t>P612270</t>
  </si>
  <si>
    <t>P612275</t>
  </si>
  <si>
    <t>P612276</t>
  </si>
  <si>
    <t>P612277</t>
  </si>
  <si>
    <t>P612.275 ile birlikte faturalandırılmaz.</t>
  </si>
  <si>
    <t>P612280</t>
  </si>
  <si>
    <t>P612290</t>
  </si>
  <si>
    <t>P612300</t>
  </si>
  <si>
    <t>P612280 ile birlikte faturalandırılmaz.</t>
  </si>
  <si>
    <t>P612310</t>
  </si>
  <si>
    <t>P612320</t>
  </si>
  <si>
    <t>P612330</t>
  </si>
  <si>
    <t>P612340</t>
  </si>
  <si>
    <t>P612341</t>
  </si>
  <si>
    <t>P612350</t>
  </si>
  <si>
    <t>P612360</t>
  </si>
  <si>
    <t>P612370</t>
  </si>
  <si>
    <t>P612380</t>
  </si>
  <si>
    <t>P612390</t>
  </si>
  <si>
    <t>P612400</t>
  </si>
  <si>
    <t>P612410</t>
  </si>
  <si>
    <t xml:space="preserve">P612400 ile faturalandırılmaz. Bu kod dirsek artroplastisinin çıkarılmasını da içermektedir.Protez hariç </t>
  </si>
  <si>
    <t>P612420</t>
  </si>
  <si>
    <t>P612421</t>
  </si>
  <si>
    <t>P612430</t>
  </si>
  <si>
    <t>P612440</t>
  </si>
  <si>
    <t>P612441</t>
  </si>
  <si>
    <t>Tibiyal veya femoral komponent
Protez hariç</t>
  </si>
  <si>
    <t>P612450</t>
  </si>
  <si>
    <t>P612451</t>
  </si>
  <si>
    <t>P612460</t>
  </si>
  <si>
    <t>P612470</t>
  </si>
  <si>
    <t>P612471, P612472, P612480, P612490 ile birlikte faturalandırılmaz.</t>
  </si>
  <si>
    <t>P612471</t>
  </si>
  <si>
    <t>P612470, P612472, P612480, P612490 ile birlikte faturalandırılmaz.</t>
  </si>
  <si>
    <t>P612472</t>
  </si>
  <si>
    <t>P612470, P612471, P612480, P612490 ile birlikte faturalandırılmaz.Protez hariç</t>
  </si>
  <si>
    <t>P612480</t>
  </si>
  <si>
    <t>P612470, P612471, P612472, P612490 ile birlikte faturalandırılmaz.Protez hariç</t>
  </si>
  <si>
    <t>P612490</t>
  </si>
  <si>
    <t>P612470, P612471, P612472, P612480 ile birlikte faturalandırılmaz.Protez hariç</t>
  </si>
  <si>
    <t>P612500</t>
  </si>
  <si>
    <t>P613030, P613140, P613220 ile birlikte faturalandırılamaz. Debritman dahil</t>
  </si>
  <si>
    <t>P612501</t>
  </si>
  <si>
    <t>P612510</t>
  </si>
  <si>
    <t xml:space="preserve">   Kısaltma ve/veya asetabular greft ile yapılan kalça artroplastisi</t>
  </si>
  <si>
    <t>P612520</t>
  </si>
  <si>
    <t>P612530</t>
  </si>
  <si>
    <t>P612540</t>
  </si>
  <si>
    <t>P612550</t>
  </si>
  <si>
    <t>P612551</t>
  </si>
  <si>
    <t>P612560</t>
  </si>
  <si>
    <t>P612570</t>
  </si>
  <si>
    <t>P612580</t>
  </si>
  <si>
    <t>P612590</t>
  </si>
  <si>
    <t>P612600</t>
  </si>
  <si>
    <t>P612610</t>
  </si>
  <si>
    <t>P612620</t>
  </si>
  <si>
    <t>P612630</t>
  </si>
  <si>
    <t>P612640</t>
  </si>
  <si>
    <t>P612650</t>
  </si>
  <si>
    <t>Aynı seansta aynı bölgeye yapılması halinde P612651, P612710, P612720, P612730, P612740, P612760, P612770, P612810, P612820, P612830, P612840, P612850, P612860, P612870, P612880, P612890, P612900, P612910, P612920 , P612930, P612940, P612950, P612960, P612970, P612750, P612751, P612731, P612732, P612865, ile birlikte faturalandırılmaz. Tıbbi malzeme fatura edilemez.</t>
  </si>
  <si>
    <t>P612651</t>
  </si>
  <si>
    <t>P612650, P612710, P612720, P612730, P612740, P612760, P612770, P612810, P612820, P612830, P612840, P612850, P612860, P612870, P612880, P612890, P612900, P612910, P612920, P612930, P612940, P612950, P612960, P612970,P612750, P612751, P612731, P612732, P612865, ile birlikte faturalandırılmaz. Tıbbi malzeme fatura edilemez.</t>
  </si>
  <si>
    <t>P612710</t>
  </si>
  <si>
    <t>P612650, P612651,P612750,P612865 ile birlikte faturalandırılmaz.</t>
  </si>
  <si>
    <t>P612720</t>
  </si>
  <si>
    <t>P612730</t>
  </si>
  <si>
    <t>P612650, P612651, P612710, P612720, P612740, P612760, P612770, P612810, P612820, P612830, P612840, P612850, P612860, P612870, P612880, P612890, P612900, P612910, P612920, P612930, P612940, P612950, P612960, P612970,612750,612865 ile birlikte faturalandırılmaz.</t>
  </si>
  <si>
    <t>P612731</t>
  </si>
  <si>
    <t>P612732</t>
  </si>
  <si>
    <t>P612740</t>
  </si>
  <si>
    <t>P612650, P612651, P612710, P612720, P612730, P612760, P612770, P612810, P612820, P612830, P612840, P612850, P612860, P612870, P612880, P612890, P612900, P612910, P612920, P612930, P612940, P612950, P612960, P612970,612750,612865 ile birlikte faturalandırılmaz.</t>
  </si>
  <si>
    <t>P612750</t>
  </si>
  <si>
    <t>P612751</t>
  </si>
  <si>
    <t>P612750, P612650,P612651  ile birlikte faturalandırılmaz.</t>
  </si>
  <si>
    <t>P612760</t>
  </si>
  <si>
    <t>P612650, P612651 ile birlikte faturalandırılmaz.</t>
  </si>
  <si>
    <t>P612770</t>
  </si>
  <si>
    <t>P612810</t>
  </si>
  <si>
    <t>P612820</t>
  </si>
  <si>
    <t>P612830</t>
  </si>
  <si>
    <t>P612840</t>
  </si>
  <si>
    <t>P612850</t>
  </si>
  <si>
    <t>P612860</t>
  </si>
  <si>
    <t>P612865</t>
  </si>
  <si>
    <t>P612870</t>
  </si>
  <si>
    <t xml:space="preserve">SLAP: Süperior labrum anteroposterior lezyonu,  ankor ile.
</t>
  </si>
  <si>
    <t>P612880</t>
  </si>
  <si>
    <t>P612890</t>
  </si>
  <si>
    <t>P612900</t>
  </si>
  <si>
    <t>P612910</t>
  </si>
  <si>
    <t xml:space="preserve">Debritman dahil. </t>
  </si>
  <si>
    <t>P612920</t>
  </si>
  <si>
    <t>P612930</t>
  </si>
  <si>
    <t>P612920 ile birlikte faturalandırılmaz.Bursektomi dahil</t>
  </si>
  <si>
    <t>P612940</t>
  </si>
  <si>
    <t>P612950</t>
  </si>
  <si>
    <t>P612960</t>
  </si>
  <si>
    <t>P612970</t>
  </si>
  <si>
    <t>P612975</t>
  </si>
  <si>
    <t>P612976</t>
  </si>
  <si>
    <t>P612977</t>
  </si>
  <si>
    <t>P612980</t>
  </si>
  <si>
    <t>P612990</t>
  </si>
  <si>
    <t>P613000</t>
  </si>
  <si>
    <t>P613001</t>
  </si>
  <si>
    <t>P613010</t>
  </si>
  <si>
    <t>P613020</t>
  </si>
  <si>
    <t>P613030</t>
  </si>
  <si>
    <t>P613140, P613220 ile birlikte faturalandırılmaz.</t>
  </si>
  <si>
    <t>P613031</t>
  </si>
  <si>
    <t>P613040</t>
  </si>
  <si>
    <t>P613050</t>
  </si>
  <si>
    <t>P613060</t>
  </si>
  <si>
    <t>P613070</t>
  </si>
  <si>
    <t>P613080</t>
  </si>
  <si>
    <t>P613100</t>
  </si>
  <si>
    <t>P613110</t>
  </si>
  <si>
    <t>P613120</t>
  </si>
  <si>
    <t>P613130</t>
  </si>
  <si>
    <t>P613140</t>
  </si>
  <si>
    <t>P613150</t>
  </si>
  <si>
    <t>P613160</t>
  </si>
  <si>
    <t>P613170</t>
  </si>
  <si>
    <t>P613180</t>
  </si>
  <si>
    <t>P613190</t>
  </si>
  <si>
    <t>P613200</t>
  </si>
  <si>
    <t>P613210</t>
  </si>
  <si>
    <t>P613211</t>
  </si>
  <si>
    <t>P613220</t>
  </si>
  <si>
    <t>P613230</t>
  </si>
  <si>
    <t>P613240</t>
  </si>
  <si>
    <t>P613250</t>
  </si>
  <si>
    <t>P613260</t>
  </si>
  <si>
    <t>P613261</t>
  </si>
  <si>
    <t>P613270</t>
  </si>
  <si>
    <t xml:space="preserve">P613030 ile birlikte faturalandırılmaz. </t>
  </si>
  <si>
    <t>P613280</t>
  </si>
  <si>
    <t xml:space="preserve">P613140 ile birlikte faturalandırılmaz. </t>
  </si>
  <si>
    <t>P613290</t>
  </si>
  <si>
    <t xml:space="preserve">P613020 ile birlikte faturalandırılmaz. </t>
  </si>
  <si>
    <t>P613300</t>
  </si>
  <si>
    <t>P613310</t>
  </si>
  <si>
    <t xml:space="preserve">P613140, P613220  ile birlikte faturalandırılmaz. </t>
  </si>
  <si>
    <t>P613320</t>
  </si>
  <si>
    <t>P613330</t>
  </si>
  <si>
    <t>P613340</t>
  </si>
  <si>
    <t>P613350</t>
  </si>
  <si>
    <t>P613360</t>
  </si>
  <si>
    <t>P613350 ile birlikte faturalandırılmaz.</t>
  </si>
  <si>
    <t>P613370</t>
  </si>
  <si>
    <t>P613380</t>
  </si>
  <si>
    <t>P613390</t>
  </si>
  <si>
    <t>P613400</t>
  </si>
  <si>
    <t>P613410</t>
  </si>
  <si>
    <t>P610880 ile birlikte faturalandırılmaz.</t>
  </si>
  <si>
    <t>P613420</t>
  </si>
  <si>
    <t>P611190, P611290 ile birlikte faturalandırılmaz.
Açık redüksiyon dahil</t>
  </si>
  <si>
    <t>P613430</t>
  </si>
  <si>
    <t>P611190, P611290 ile birlikte faturalandırılmaz.</t>
  </si>
  <si>
    <t>P613440</t>
  </si>
  <si>
    <t>P611190, P611290 ile birlikte faturalandırılmaz.
Açık redüksiyon , pelvik ve femoral osteotomiler dahil</t>
  </si>
  <si>
    <t>P613450</t>
  </si>
  <si>
    <t>P613460</t>
  </si>
  <si>
    <t>P613470</t>
  </si>
  <si>
    <t>P613480</t>
  </si>
  <si>
    <t>P613490</t>
  </si>
  <si>
    <t>P613500</t>
  </si>
  <si>
    <t>P613510</t>
  </si>
  <si>
    <t>P613520</t>
  </si>
  <si>
    <t>P613530</t>
  </si>
  <si>
    <t>P613540</t>
  </si>
  <si>
    <t>P613550</t>
  </si>
  <si>
    <t>P613560</t>
  </si>
  <si>
    <t>P613570</t>
  </si>
  <si>
    <t>P613560, P614090, P616060 ile birlikte faturalandırılmaz.
Torakotomi, laparatomi dahil</t>
  </si>
  <si>
    <t>P613580</t>
  </si>
  <si>
    <t xml:space="preserve">P613560, P613920, P613930, P614090, P616060 ile birlikte faturalandırılmaz.Torakotomi, laparatomi, korpektomi ve strut greft dahil </t>
  </si>
  <si>
    <t>P613590</t>
  </si>
  <si>
    <t xml:space="preserve">P613560, P614020, P614030, P614040, P614050, P6144060, P614090, P616060 ile birlikte faturalandırılmaz.Torakotomi, laparatomi, korpektomi ve strut greft dahil </t>
  </si>
  <si>
    <t>P613600</t>
  </si>
  <si>
    <t>P613610</t>
  </si>
  <si>
    <t>P613600, P614090, P616060 ile birlikte faturalandırılmaz.</t>
  </si>
  <si>
    <t>P613620</t>
  </si>
  <si>
    <t>P613600, P614020, P614030, P614040, P614050, P614060, P614090, P616060 ile birlikte faturalandırılmaz.Korpektomi ve strut greftleme dahil</t>
  </si>
  <si>
    <t>P613630</t>
  </si>
  <si>
    <t>P613640</t>
  </si>
  <si>
    <t>P613650</t>
  </si>
  <si>
    <t>P613660</t>
  </si>
  <si>
    <t>P613670</t>
  </si>
  <si>
    <t>P613680</t>
  </si>
  <si>
    <t>Alçı veya breys gerektiren ve içeren</t>
  </si>
  <si>
    <t>P613690</t>
  </si>
  <si>
    <t xml:space="preserve">Fiksatör hariç
Torakal ve/veya lomber vertebrada
Posteriyor dekompresyon ve füzyon dahil </t>
  </si>
  <si>
    <t>P613700</t>
  </si>
  <si>
    <t>P613710</t>
  </si>
  <si>
    <t xml:space="preserve">Fiksatör hariç
Torakal veya lomber vertebrada, 
Anteriyor dekompresyon ve füzyon dahil </t>
  </si>
  <si>
    <t>P613720</t>
  </si>
  <si>
    <t xml:space="preserve">Fiksatör hariç
Torakal ve/veya lomber vertebrada
Anteriyor dekompresyon ve füzyon dahil </t>
  </si>
  <si>
    <t>P613730</t>
  </si>
  <si>
    <t xml:space="preserve">Fiksatör hariç
Torakal ve/veya lomber vertebrada
 </t>
  </si>
  <si>
    <t>P613740</t>
  </si>
  <si>
    <t>P613750</t>
  </si>
  <si>
    <t>P613760</t>
  </si>
  <si>
    <t>P613770</t>
  </si>
  <si>
    <t>P613780</t>
  </si>
  <si>
    <t xml:space="preserve">Her ek vertebra segmenti için anteriyor artrodez , interbody tekniği ile </t>
  </si>
  <si>
    <t>P613790</t>
  </si>
  <si>
    <t>P613800</t>
  </si>
  <si>
    <t>P613810</t>
  </si>
  <si>
    <t>P613820</t>
  </si>
  <si>
    <t>P613830</t>
  </si>
  <si>
    <t>P613840</t>
  </si>
  <si>
    <t>P613850</t>
  </si>
  <si>
    <t>P613860</t>
  </si>
  <si>
    <t>P613870</t>
  </si>
  <si>
    <t>P613880</t>
  </si>
  <si>
    <t>P613890</t>
  </si>
  <si>
    <t>İnterbody veya transforaminal interbody tekniği ile 
Aynı faturada 1 defadan fazla kodlanmaz.
İlave aralıklar P613900 kodu üzerinden faturalandırılır.</t>
  </si>
  <si>
    <t>P613900</t>
  </si>
  <si>
    <t>P613910</t>
  </si>
  <si>
    <t>Fiksatör Hariç</t>
  </si>
  <si>
    <t>P613920</t>
  </si>
  <si>
    <t>P613930</t>
  </si>
  <si>
    <t>P613940</t>
  </si>
  <si>
    <t>P613950</t>
  </si>
  <si>
    <t>P613960</t>
  </si>
  <si>
    <t>P613970</t>
  </si>
  <si>
    <t>P613980</t>
  </si>
  <si>
    <t>Gerekliliği sağlık kurulu raporu ile belgelendirilmiş vakalarda bedeli Kurumca karşılanır.</t>
  </si>
  <si>
    <t>P613990</t>
  </si>
  <si>
    <t>Stabilizasyon veya traksiyon amaçlı</t>
  </si>
  <si>
    <t>P614000</t>
  </si>
  <si>
    <t>Enstrümantasyonun alt ucunun pelvik kemik yapılara tespiti</t>
  </si>
  <si>
    <t>P614010</t>
  </si>
  <si>
    <t>P614020</t>
  </si>
  <si>
    <t>P614030</t>
  </si>
  <si>
    <t>P614040</t>
  </si>
  <si>
    <t>Aynı başvuruda bir defadan fazla faturalandırılamaz. Perop iatrojenik instabilite gelişen vakalarda; hasta dosyasında postop BT'nin bulunması koşulu ile bedeli Kurumca karşılanır. BT ayrıca ödenmez.</t>
  </si>
  <si>
    <t>P614050</t>
  </si>
  <si>
    <t>P614060</t>
  </si>
  <si>
    <t>P614070</t>
  </si>
  <si>
    <t>P614080</t>
  </si>
  <si>
    <t>P614090</t>
  </si>
  <si>
    <t>P614100</t>
  </si>
  <si>
    <t>P614110</t>
  </si>
  <si>
    <t>P614120</t>
  </si>
  <si>
    <t>P614130</t>
  </si>
  <si>
    <t>P614140</t>
  </si>
  <si>
    <t>SUT 3.1.4. numaralı maddesi uygulanmaz.
Tüm malzemeler dahil. En fazla 2 seviye faturalandırılır.</t>
  </si>
  <si>
    <t> B</t>
  </si>
  <si>
    <t>P614150</t>
  </si>
  <si>
    <t>SUT 3.1.4. numaralı maddesi uygulanmaz.
Tüm malzemeler dahil</t>
  </si>
  <si>
    <t>P614160</t>
  </si>
  <si>
    <t>P614170</t>
  </si>
  <si>
    <t>P614180</t>
  </si>
  <si>
    <t>P614190</t>
  </si>
  <si>
    <t>P614200</t>
  </si>
  <si>
    <t>P614210</t>
  </si>
  <si>
    <t>P614220</t>
  </si>
  <si>
    <t>P614230</t>
  </si>
  <si>
    <t>P614240</t>
  </si>
  <si>
    <t>P614250</t>
  </si>
  <si>
    <t>P614260</t>
  </si>
  <si>
    <t>P614270</t>
  </si>
  <si>
    <t>P614280</t>
  </si>
  <si>
    <t>P614290</t>
  </si>
  <si>
    <t>P614300</t>
  </si>
  <si>
    <t>P614320</t>
  </si>
  <si>
    <t>P614330</t>
  </si>
  <si>
    <t>P614340</t>
  </si>
  <si>
    <t>P614350</t>
  </si>
  <si>
    <t xml:space="preserve">   Kemik tümörü açık biyopsisi, (büyük kemik) </t>
  </si>
  <si>
    <t>P614351</t>
  </si>
  <si>
    <t xml:space="preserve">   Kemik tümörü açık biyopsisi, (orta/küçük kemik)</t>
  </si>
  <si>
    <t>P614353</t>
  </si>
  <si>
    <t xml:space="preserve">   Kapalı kemik biyopsisi </t>
  </si>
  <si>
    <t>P614360</t>
  </si>
  <si>
    <t>P614370</t>
  </si>
  <si>
    <t>P614380</t>
  </si>
  <si>
    <t>P614390</t>
  </si>
  <si>
    <t>P614400</t>
  </si>
  <si>
    <t>P614410</t>
  </si>
  <si>
    <t>P614420</t>
  </si>
  <si>
    <t>P614430</t>
  </si>
  <si>
    <t>P614440</t>
  </si>
  <si>
    <t>P614450</t>
  </si>
  <si>
    <t>P614460</t>
  </si>
  <si>
    <t>P614470</t>
  </si>
  <si>
    <t>P614480</t>
  </si>
  <si>
    <t>P614490</t>
  </si>
  <si>
    <t>P614500</t>
  </si>
  <si>
    <t>P614510</t>
  </si>
  <si>
    <t>P614520</t>
  </si>
  <si>
    <t>P614530</t>
  </si>
  <si>
    <t>P614540</t>
  </si>
  <si>
    <t>P614550</t>
  </si>
  <si>
    <t>P614551</t>
  </si>
  <si>
    <t>P614552</t>
  </si>
  <si>
    <t>P614553</t>
  </si>
  <si>
    <t>P614554</t>
  </si>
  <si>
    <t>P614555</t>
  </si>
  <si>
    <t>Tümör rezeksiyon protezi ile total büyük kemik ve/veya eklem  artroplastisi</t>
  </si>
  <si>
    <t>P614560</t>
  </si>
  <si>
    <t>P614570</t>
  </si>
  <si>
    <t>P614580</t>
  </si>
  <si>
    <t>P614590</t>
  </si>
  <si>
    <t>P614600</t>
  </si>
  <si>
    <t>P614610</t>
  </si>
  <si>
    <t>P614620</t>
  </si>
  <si>
    <t>P614630</t>
  </si>
  <si>
    <t>P614640</t>
  </si>
  <si>
    <t>P614650</t>
  </si>
  <si>
    <t>P614660</t>
  </si>
  <si>
    <t>P614720</t>
  </si>
  <si>
    <t>P614730</t>
  </si>
  <si>
    <t>P614740</t>
  </si>
  <si>
    <t>P614750</t>
  </si>
  <si>
    <t>P614760</t>
  </si>
  <si>
    <t>P614770</t>
  </si>
  <si>
    <t>P614780</t>
  </si>
  <si>
    <t>P614790</t>
  </si>
  <si>
    <t>P614800</t>
  </si>
  <si>
    <t>P614810</t>
  </si>
  <si>
    <t>P614820</t>
  </si>
  <si>
    <t>P614830</t>
  </si>
  <si>
    <t>P614840</t>
  </si>
  <si>
    <t>P614850</t>
  </si>
  <si>
    <t>Pompa hariç</t>
  </si>
  <si>
    <t>P614860</t>
  </si>
  <si>
    <t>Nörostimülatör seti hariç</t>
  </si>
  <si>
    <t>P614870</t>
  </si>
  <si>
    <t>P614880</t>
  </si>
  <si>
    <t>P614890</t>
  </si>
  <si>
    <t>P614900</t>
  </si>
  <si>
    <t>P614910</t>
  </si>
  <si>
    <t>Ameliyat ve elektrot puanlarına ek olarak</t>
  </si>
  <si>
    <t>P614920</t>
  </si>
  <si>
    <t>P614930</t>
  </si>
  <si>
    <t>P614940</t>
  </si>
  <si>
    <t>P614950</t>
  </si>
  <si>
    <t>P614960</t>
  </si>
  <si>
    <t>P614970</t>
  </si>
  <si>
    <t>P614980</t>
  </si>
  <si>
    <t>P614990</t>
  </si>
  <si>
    <t>P615000</t>
  </si>
  <si>
    <t>P615010</t>
  </si>
  <si>
    <t>P615020</t>
  </si>
  <si>
    <t>P615030</t>
  </si>
  <si>
    <t>P615040</t>
  </si>
  <si>
    <t>P615050</t>
  </si>
  <si>
    <t>P615100 ile birlikte faturalandırılmaz.</t>
  </si>
  <si>
    <t>P615060</t>
  </si>
  <si>
    <t>P615070</t>
  </si>
  <si>
    <t>P615080 ile birlikte faturalandırılmaz.</t>
  </si>
  <si>
    <t>P615080</t>
  </si>
  <si>
    <t>P615070 ile birlikte faturalandırılmaz.</t>
  </si>
  <si>
    <t>P615090</t>
  </si>
  <si>
    <t>P615100</t>
  </si>
  <si>
    <t>P615050 ile birlikte faturalandırılmaz</t>
  </si>
  <si>
    <t>P615110</t>
  </si>
  <si>
    <t>P615120 ile birlite faturalandırılmaz.</t>
  </si>
  <si>
    <t>P615120</t>
  </si>
  <si>
    <t>P615110 ile birlite faturalandırılmaz.</t>
  </si>
  <si>
    <t>P615130</t>
  </si>
  <si>
    <t>P615140</t>
  </si>
  <si>
    <t>P615150</t>
  </si>
  <si>
    <t>P615160</t>
  </si>
  <si>
    <t>P615170</t>
  </si>
  <si>
    <t>P615180</t>
  </si>
  <si>
    <t>P615190</t>
  </si>
  <si>
    <t>P615200</t>
  </si>
  <si>
    <t>P615201</t>
  </si>
  <si>
    <t>P615202</t>
  </si>
  <si>
    <t>P615203</t>
  </si>
  <si>
    <t>P615204</t>
  </si>
  <si>
    <t>P615205</t>
  </si>
  <si>
    <t>P615210</t>
  </si>
  <si>
    <t>P615220</t>
  </si>
  <si>
    <t>P615230</t>
  </si>
  <si>
    <t>P615240</t>
  </si>
  <si>
    <t>P615250</t>
  </si>
  <si>
    <t>P615260</t>
  </si>
  <si>
    <t>P615270</t>
  </si>
  <si>
    <t>P615280 ile birlikte faturalandırılmaz.</t>
  </si>
  <si>
    <t>P615280</t>
  </si>
  <si>
    <t>P615270 ile birlikte faturalandırılmaz.</t>
  </si>
  <si>
    <t>P615290</t>
  </si>
  <si>
    <t>P615300 ile birlikte faturalandırılmaz.</t>
  </si>
  <si>
    <t>P615300</t>
  </si>
  <si>
    <t>P615290 ile birlikte faturalandırılmaz.</t>
  </si>
  <si>
    <t>P615310</t>
  </si>
  <si>
    <t>P615320</t>
  </si>
  <si>
    <t>P615330</t>
  </si>
  <si>
    <t>P615331</t>
  </si>
  <si>
    <t>P615340</t>
  </si>
  <si>
    <t>P615350</t>
  </si>
  <si>
    <t>P615360</t>
  </si>
  <si>
    <t>P615370</t>
  </si>
  <si>
    <t>P615380</t>
  </si>
  <si>
    <t>Aynı faturada bir defadan fazla kodlanmaz. Klip ücreti hariç</t>
  </si>
  <si>
    <t>P615390</t>
  </si>
  <si>
    <t>P615400</t>
  </si>
  <si>
    <t>P615410</t>
  </si>
  <si>
    <t>P615420</t>
  </si>
  <si>
    <t>P615430</t>
  </si>
  <si>
    <t>P615440</t>
  </si>
  <si>
    <t>P615450</t>
  </si>
  <si>
    <t>P615460</t>
  </si>
  <si>
    <t>P615470</t>
  </si>
  <si>
    <t>P615480</t>
  </si>
  <si>
    <t>P615490</t>
  </si>
  <si>
    <t>P615500</t>
  </si>
  <si>
    <t>P615510</t>
  </si>
  <si>
    <t>P615520</t>
  </si>
  <si>
    <t>P615530</t>
  </si>
  <si>
    <t>P615540</t>
  </si>
  <si>
    <t>P615550</t>
  </si>
  <si>
    <t>P615560</t>
  </si>
  <si>
    <t>P615570</t>
  </si>
  <si>
    <t>P615580</t>
  </si>
  <si>
    <t>P615581</t>
  </si>
  <si>
    <t>P615582</t>
  </si>
  <si>
    <t>P615583</t>
  </si>
  <si>
    <t>P615584</t>
  </si>
  <si>
    <t>P615585</t>
  </si>
  <si>
    <t>P615586</t>
  </si>
  <si>
    <t>P615590</t>
  </si>
  <si>
    <t>P615600</t>
  </si>
  <si>
    <t>P615610</t>
  </si>
  <si>
    <t>P615620</t>
  </si>
  <si>
    <t>P615630</t>
  </si>
  <si>
    <t>P615640</t>
  </si>
  <si>
    <t>P615650</t>
  </si>
  <si>
    <t>P615660</t>
  </si>
  <si>
    <t>P615670</t>
  </si>
  <si>
    <t>P615680</t>
  </si>
  <si>
    <t>Stimulatör hariç</t>
  </si>
  <si>
    <t>P615690</t>
  </si>
  <si>
    <t>P615700</t>
  </si>
  <si>
    <t>P615710</t>
  </si>
  <si>
    <t>P615720</t>
  </si>
  <si>
    <t>P615730</t>
  </si>
  <si>
    <t>P615750</t>
  </si>
  <si>
    <t>P615760</t>
  </si>
  <si>
    <t>P616020 ile birlikte faturalandırılmaz.Korpektomi veya laminaplasti ile yapılmışsa ilave edilir, laminektomi dahil</t>
  </si>
  <si>
    <t>P615770</t>
  </si>
  <si>
    <t>P615800</t>
  </si>
  <si>
    <t>P616070 ile birlikte faturalandırılmaz.Korpektomi veya laminaplasti ile yapılmışsa ilave edilir, laminektomi dahil</t>
  </si>
  <si>
    <t>P615810</t>
  </si>
  <si>
    <t>P615820</t>
  </si>
  <si>
    <t>P615830</t>
  </si>
  <si>
    <t>P615831</t>
  </si>
  <si>
    <t>P615840</t>
  </si>
  <si>
    <t>P616110 ile birlikte faturalandırılmaz.Korpektomi veya laminaplasti ile yapılmışsa ilave edilir, laminektomi dahil</t>
  </si>
  <si>
    <t>P615850</t>
  </si>
  <si>
    <t>P615860</t>
  </si>
  <si>
    <t>P615880</t>
  </si>
  <si>
    <t>P615881</t>
  </si>
  <si>
    <t>P615890</t>
  </si>
  <si>
    <t>P615880 ile birlikte faturalandırılmaz.Klasik, laminotomi ile birlikte</t>
  </si>
  <si>
    <t>P615895</t>
  </si>
  <si>
    <t>P615900</t>
  </si>
  <si>
    <t>P615910, P616020 ile birlikte faturalandırılmaz.</t>
  </si>
  <si>
    <t>P615910</t>
  </si>
  <si>
    <t>P615900, P616020 ile birlikte faturalandırılmaz.</t>
  </si>
  <si>
    <t>P615920</t>
  </si>
  <si>
    <t>P615930</t>
  </si>
  <si>
    <t>P615940</t>
  </si>
  <si>
    <t>P615941</t>
  </si>
  <si>
    <t>P615950</t>
  </si>
  <si>
    <t xml:space="preserve">Anteriyor yaklaşım ve mikrocerrahi ile servikal diskektomi ve intervertebral greft-kafes -disk protezi uygulaması ,tek mesafe  </t>
  </si>
  <si>
    <t>P615951</t>
  </si>
  <si>
    <t>P615960</t>
  </si>
  <si>
    <t>P615970</t>
  </si>
  <si>
    <t xml:space="preserve">Torakal disk eksizyonu                                                                        </t>
  </si>
  <si>
    <t xml:space="preserve">P616100,  P616110 ile birlikte faturalandırılmaz.
Klasik, laminotomi veya laminektomi ile                                         </t>
  </si>
  <si>
    <t>P615971</t>
  </si>
  <si>
    <t>P615972</t>
  </si>
  <si>
    <t>P615980</t>
  </si>
  <si>
    <t>P615990</t>
  </si>
  <si>
    <t>P616000</t>
  </si>
  <si>
    <t>P616010</t>
  </si>
  <si>
    <t>P616020</t>
  </si>
  <si>
    <t>P615900, P615910 ile birlikte faturalandırılmaz.</t>
  </si>
  <si>
    <t>P616030</t>
  </si>
  <si>
    <t>P616040</t>
  </si>
  <si>
    <t>P616050</t>
  </si>
  <si>
    <t>P616060</t>
  </si>
  <si>
    <t>P616070</t>
  </si>
  <si>
    <t>P616080</t>
  </si>
  <si>
    <t>P616090</t>
  </si>
  <si>
    <t>P616100</t>
  </si>
  <si>
    <t>P615.970 ile birlikte faturalandırılmaz.</t>
  </si>
  <si>
    <t>P616110</t>
  </si>
  <si>
    <t>P615970 ile birlikte faturalandırılmaz.</t>
  </si>
  <si>
    <t>P616120</t>
  </si>
  <si>
    <t>P616130</t>
  </si>
  <si>
    <t>P616140</t>
  </si>
  <si>
    <t>P616150</t>
  </si>
  <si>
    <t>P616160</t>
  </si>
  <si>
    <t>P616170</t>
  </si>
  <si>
    <t>P616180</t>
  </si>
  <si>
    <t>P616190</t>
  </si>
  <si>
    <t>P616200</t>
  </si>
  <si>
    <t>P616210</t>
  </si>
  <si>
    <t>P616220</t>
  </si>
  <si>
    <t>P616230</t>
  </si>
  <si>
    <t>P616231</t>
  </si>
  <si>
    <t>P616240</t>
  </si>
  <si>
    <t>P616250</t>
  </si>
  <si>
    <t>P616260</t>
  </si>
  <si>
    <t>P616270</t>
  </si>
  <si>
    <t>P616280</t>
  </si>
  <si>
    <t>P616290</t>
  </si>
  <si>
    <t>P616300</t>
  </si>
  <si>
    <t>P616310</t>
  </si>
  <si>
    <t>P616320</t>
  </si>
  <si>
    <t>P616330</t>
  </si>
  <si>
    <t>P616331</t>
  </si>
  <si>
    <t>P616332</t>
  </si>
  <si>
    <t>P616340</t>
  </si>
  <si>
    <t>P616350</t>
  </si>
  <si>
    <t>P616360</t>
  </si>
  <si>
    <t>P616370</t>
  </si>
  <si>
    <t>P616380</t>
  </si>
  <si>
    <t>P616390</t>
  </si>
  <si>
    <t>P616400</t>
  </si>
  <si>
    <t>P616410</t>
  </si>
  <si>
    <t>P616420</t>
  </si>
  <si>
    <t>P616430</t>
  </si>
  <si>
    <t>P616431</t>
  </si>
  <si>
    <t>P616440</t>
  </si>
  <si>
    <t>P616441</t>
  </si>
  <si>
    <t>P616450</t>
  </si>
  <si>
    <t>P616451</t>
  </si>
  <si>
    <t>P616460</t>
  </si>
  <si>
    <t>P616470</t>
  </si>
  <si>
    <t>P616490</t>
  </si>
  <si>
    <t>P616510</t>
  </si>
  <si>
    <t>P616520</t>
  </si>
  <si>
    <t>P616530</t>
  </si>
  <si>
    <t>P616540</t>
  </si>
  <si>
    <t>P616550</t>
  </si>
  <si>
    <t>P616560</t>
  </si>
  <si>
    <t>P616570</t>
  </si>
  <si>
    <t>P616580</t>
  </si>
  <si>
    <t>P616590</t>
  </si>
  <si>
    <t>P616600</t>
  </si>
  <si>
    <t>P616610</t>
  </si>
  <si>
    <t>P616620</t>
  </si>
  <si>
    <t>P616630</t>
  </si>
  <si>
    <t>P616640</t>
  </si>
  <si>
    <t>P616670</t>
  </si>
  <si>
    <t>P616680</t>
  </si>
  <si>
    <t>P616700</t>
  </si>
  <si>
    <t>P616710</t>
  </si>
  <si>
    <t>P616730</t>
  </si>
  <si>
    <t>P616740</t>
  </si>
  <si>
    <t>P616750</t>
  </si>
  <si>
    <t>P616760</t>
  </si>
  <si>
    <t>P616770</t>
  </si>
  <si>
    <t>Üçüncü basamak sağlık hizmeti sunucuları veya Sağlık Bakanlığı’na bağlı sağlık hizmeti sunucularınca yapılması halinde ödenir.</t>
  </si>
  <si>
    <t>P616780</t>
  </si>
  <si>
    <t>P616790</t>
  </si>
  <si>
    <t>P616800</t>
  </si>
  <si>
    <t>P616810</t>
  </si>
  <si>
    <t>P616820</t>
  </si>
  <si>
    <t>P616830</t>
  </si>
  <si>
    <t>P616840</t>
  </si>
  <si>
    <t>P616870</t>
  </si>
  <si>
    <t xml:space="preserve">  D</t>
  </si>
  <si>
    <t>P616880</t>
  </si>
  <si>
    <t>P616900</t>
  </si>
  <si>
    <t>P616910</t>
  </si>
  <si>
    <t>P616920</t>
  </si>
  <si>
    <t>P616930</t>
  </si>
  <si>
    <t>P616960</t>
  </si>
  <si>
    <t>P616970</t>
  </si>
  <si>
    <t>P616980</t>
  </si>
  <si>
    <t>P616990</t>
  </si>
  <si>
    <t>P617000</t>
  </si>
  <si>
    <t>P617010</t>
  </si>
  <si>
    <t>P617020</t>
  </si>
  <si>
    <t>P617030</t>
  </si>
  <si>
    <t>P617040</t>
  </si>
  <si>
    <t>P617050</t>
  </si>
  <si>
    <t>P617051</t>
  </si>
  <si>
    <t>Topografi ve pakimetre ile tanı konulmuş keratokonus, postlasik ektazi veya pellusid marjinal dejenerasyonda, Sağlık Bakanlığına bağlı üçüncü basamak sağlık hizmeti sunucularınca faturalandırılır.</t>
  </si>
  <si>
    <t>P617052</t>
  </si>
  <si>
    <t>P617060</t>
  </si>
  <si>
    <t>P617070</t>
  </si>
  <si>
    <t>P617090</t>
  </si>
  <si>
    <t>P617120</t>
  </si>
  <si>
    <t>P617130</t>
  </si>
  <si>
    <t>P617170</t>
  </si>
  <si>
    <t>P617210</t>
  </si>
  <si>
    <t>P617211</t>
  </si>
  <si>
    <t>P617230</t>
  </si>
  <si>
    <t>P617240</t>
  </si>
  <si>
    <t>P617250</t>
  </si>
  <si>
    <t>P617260</t>
  </si>
  <si>
    <t>P617270</t>
  </si>
  <si>
    <t>P617280</t>
  </si>
  <si>
    <t>P617290</t>
  </si>
  <si>
    <t>P617300</t>
  </si>
  <si>
    <t>Aynı taraf göz için P617310, P617320, P617330 ile birlikte faturalandırılmaz.</t>
  </si>
  <si>
    <t>P617310</t>
  </si>
  <si>
    <t>Aynı taraf göz için P617300, P617320, P617330 ile birlikte faturalandırılmaz.</t>
  </si>
  <si>
    <t>P617320</t>
  </si>
  <si>
    <t>Aynı taraf göz için P617300, P617310, P617330 ile birlikte faturalandırılmaz.</t>
  </si>
  <si>
    <t>P617330</t>
  </si>
  <si>
    <t xml:space="preserve"> P617300, P617310, P617320 ile birlikte faturalandırılmaz.
Lens ücreti dahil</t>
  </si>
  <si>
    <t>P617340</t>
  </si>
  <si>
    <t>Göziçi lensi ücreti dahil. P617341ve P617342 ile birlikte faturalandırılmaz.</t>
  </si>
  <si>
    <t>P617341</t>
  </si>
  <si>
    <t>Multifokal, astigmatik veya torik, multifokal ve torik göz içi lens ücreti dahil. P617340 ve P617342 ile birlikte faturalandırılmaz.</t>
  </si>
  <si>
    <t>P617342</t>
  </si>
  <si>
    <t>Göziçi lensi ücreti dahil. P617340 ve P617341 ile birlikte faturalandırılmaz.</t>
  </si>
  <si>
    <t>P617350</t>
  </si>
  <si>
    <t>P617360</t>
  </si>
  <si>
    <t>P617370</t>
  </si>
  <si>
    <t>Aynı faturada aynı göz için bir defadan fazla kodlanamaz.</t>
  </si>
  <si>
    <t>P617380</t>
  </si>
  <si>
    <t>P617390</t>
  </si>
  <si>
    <t>Lens ücreti dahil</t>
  </si>
  <si>
    <t>P617400</t>
  </si>
  <si>
    <t xml:space="preserve">   Lazer iridotomi</t>
  </si>
  <si>
    <t xml:space="preserve">   Üçüncü basamak sağlık hizmeti sunucularınca faturalandırılır.</t>
  </si>
  <si>
    <t>P617410</t>
  </si>
  <si>
    <t>P617420</t>
  </si>
  <si>
    <t>P617430</t>
  </si>
  <si>
    <t>P617440</t>
  </si>
  <si>
    <t>P617441</t>
  </si>
  <si>
    <t>P617330, P617340, P617380, P617390, P617420, P617450, P617470, P617510 ile  birlikte faturalandırılmaz.</t>
  </si>
  <si>
    <t>P617442</t>
  </si>
  <si>
    <t>P617.330, P617.340, P617.380, P617.390, P617420, P617.450, P617.470, P617.510 ile  birlikte faturalandırılamaz.</t>
  </si>
  <si>
    <t>P617450</t>
  </si>
  <si>
    <t>P617451</t>
  </si>
  <si>
    <t>P617460</t>
  </si>
  <si>
    <t>P617470</t>
  </si>
  <si>
    <t>P617480</t>
  </si>
  <si>
    <t>P617490</t>
  </si>
  <si>
    <t>P617500</t>
  </si>
  <si>
    <t>P617510</t>
  </si>
  <si>
    <t>P617520</t>
  </si>
  <si>
    <t>P617525</t>
  </si>
  <si>
    <t>P617530</t>
  </si>
  <si>
    <t>P617540</t>
  </si>
  <si>
    <t>P617550</t>
  </si>
  <si>
    <t>P617560</t>
  </si>
  <si>
    <t>P617570</t>
  </si>
  <si>
    <t>İmplant hariç</t>
  </si>
  <si>
    <t>P617580</t>
  </si>
  <si>
    <t>P617590</t>
  </si>
  <si>
    <t>P617600</t>
  </si>
  <si>
    <t>P617610</t>
  </si>
  <si>
    <t>P617620</t>
  </si>
  <si>
    <t>P617640</t>
  </si>
  <si>
    <t>P617650</t>
  </si>
  <si>
    <t>P617660</t>
  </si>
  <si>
    <t>P617661</t>
  </si>
  <si>
    <t>P617670</t>
  </si>
  <si>
    <t>P617680</t>
  </si>
  <si>
    <t>P617690</t>
  </si>
  <si>
    <t>P617700</t>
  </si>
  <si>
    <t>Sağlık kurulu raporu ile tıbbi gerekçe belirtilmelidir.İlaç hariç</t>
  </si>
  <si>
    <t>P617710</t>
  </si>
  <si>
    <t>P617730</t>
  </si>
  <si>
    <t>P617740</t>
  </si>
  <si>
    <t>P600300, P600330, P600360, P600370 ile birlikte faturalandırılmaz.</t>
  </si>
  <si>
    <t>P617750</t>
  </si>
  <si>
    <t>P600300, P600330,  P600370, P600440, P600450  ile birlikte faturalandırılamaz.</t>
  </si>
  <si>
    <t>P617760</t>
  </si>
  <si>
    <t>P617770</t>
  </si>
  <si>
    <t>P617780</t>
  </si>
  <si>
    <t>P617790</t>
  </si>
  <si>
    <t>P617800</t>
  </si>
  <si>
    <t>P617810</t>
  </si>
  <si>
    <t>P617820</t>
  </si>
  <si>
    <t>P617830</t>
  </si>
  <si>
    <t>P617840</t>
  </si>
  <si>
    <t>P617850</t>
  </si>
  <si>
    <t>P617860</t>
  </si>
  <si>
    <t>P617870</t>
  </si>
  <si>
    <t>P617880</t>
  </si>
  <si>
    <t>P617900</t>
  </si>
  <si>
    <t>P617910</t>
  </si>
  <si>
    <t>P617930</t>
  </si>
  <si>
    <t>P617950</t>
  </si>
  <si>
    <t>P617960</t>
  </si>
  <si>
    <t>P617990</t>
  </si>
  <si>
    <t>P618000</t>
  </si>
  <si>
    <t>P618010</t>
  </si>
  <si>
    <t>P618021</t>
  </si>
  <si>
    <t>P618010, P618410 ile birlikte faturalandırılmaz.</t>
  </si>
  <si>
    <t>P618030</t>
  </si>
  <si>
    <t>P618050</t>
  </si>
  <si>
    <t>P618060</t>
  </si>
  <si>
    <t>P618010 ile birlikte faturalandırılmaz.</t>
  </si>
  <si>
    <t>P618080</t>
  </si>
  <si>
    <t>P618090</t>
  </si>
  <si>
    <t>P618100</t>
  </si>
  <si>
    <t xml:space="preserve">P618190, P618250, P618340 ile birlikte faturalandırılmaz. </t>
  </si>
  <si>
    <t>P618110</t>
  </si>
  <si>
    <t>P618090, P618190, P618250, P618340 ile birlikte faturalandırılmaz.</t>
  </si>
  <si>
    <t>P618120</t>
  </si>
  <si>
    <t>P618010, P618380 birlikte faturalandırılmaz.</t>
  </si>
  <si>
    <t>P618130</t>
  </si>
  <si>
    <t>P618140</t>
  </si>
  <si>
    <t>P618150</t>
  </si>
  <si>
    <t>P618160</t>
  </si>
  <si>
    <t>P618170</t>
  </si>
  <si>
    <t>P618171</t>
  </si>
  <si>
    <t>P618172</t>
  </si>
  <si>
    <t>P618173</t>
  </si>
  <si>
    <t>P618180</t>
  </si>
  <si>
    <t>P618190</t>
  </si>
  <si>
    <t xml:space="preserve">18 yaşını doldurmuş kişiler için üç Ruh Sağlığı ve Hastalıkları uzman hekimince "major ruhsal sorunlara neden olduğunun" belirtildiği sağlık kurulu raporu gerekir. </t>
  </si>
  <si>
    <t>P618200</t>
  </si>
  <si>
    <t>P618201</t>
  </si>
  <si>
    <t>P618021, P618090, P618100, P618200, P618202, P618203, P618250, P618340, P618410 ile birlikte faturalandırılmaz. Üçüncü basamak sağlık kurumlarınca faturalandırılır. İmplant hariç</t>
  </si>
  <si>
    <t>P618202</t>
  </si>
  <si>
    <t>P618203</t>
  </si>
  <si>
    <t>P618021, P618090, P618100, P618200, P618201, P618202, P618250, P618340, P618410 ile birlikte faturalandırılmaz. Üçüncü basamak sağlık kurumlarınca faturalandırılır. İmplant hariç</t>
  </si>
  <si>
    <t>P618210</t>
  </si>
  <si>
    <t>P618220</t>
  </si>
  <si>
    <t>P618230</t>
  </si>
  <si>
    <t>P618250</t>
  </si>
  <si>
    <t>P618260</t>
  </si>
  <si>
    <t>P618090, P618100, P618190, P618340 ile birlikte faturalandırımaz.</t>
  </si>
  <si>
    <t>P618270</t>
  </si>
  <si>
    <t>P618010, P618380, P618410 ile birlikte faturalandırılmaz.</t>
  </si>
  <si>
    <t>P618280</t>
  </si>
  <si>
    <t>P618290</t>
  </si>
  <si>
    <t>P618310</t>
  </si>
  <si>
    <t>P618315</t>
  </si>
  <si>
    <t>P618320</t>
  </si>
  <si>
    <t>P618330</t>
  </si>
  <si>
    <t>P618340</t>
  </si>
  <si>
    <t>P618350</t>
  </si>
  <si>
    <t xml:space="preserve">P618090, P618100, P618190, P618250 ile birlikte faturalandırılmaz. </t>
  </si>
  <si>
    <t>P618370</t>
  </si>
  <si>
    <t>P618380</t>
  </si>
  <si>
    <t>P618021 ile birlikte faturalandırılmaz.</t>
  </si>
  <si>
    <t>P618390</t>
  </si>
  <si>
    <t>Teflon piston vb. protez dahil</t>
  </si>
  <si>
    <t>P618400</t>
  </si>
  <si>
    <t>P618410</t>
  </si>
  <si>
    <t>P618010, P618021 ile birlikte faturalandırılmaz.
Mastoidektomi ve kemikçik zincir onarımı dahil.</t>
  </si>
  <si>
    <t>P618411</t>
  </si>
  <si>
    <t xml:space="preserve">Miringotomi dahil </t>
  </si>
  <si>
    <t>P618420</t>
  </si>
  <si>
    <t>P618430 ile birlikte faturalandırılmaz.</t>
  </si>
  <si>
    <t>P618430</t>
  </si>
  <si>
    <t>P618420 ile birlikte faturalandırılmaz.</t>
  </si>
  <si>
    <t>P618440</t>
  </si>
  <si>
    <t>P618450</t>
  </si>
  <si>
    <t>P618460</t>
  </si>
  <si>
    <t>P618470</t>
  </si>
  <si>
    <t>P618480</t>
  </si>
  <si>
    <t>P618490</t>
  </si>
  <si>
    <t>P618500</t>
  </si>
  <si>
    <t>P618510</t>
  </si>
  <si>
    <t>P618520</t>
  </si>
  <si>
    <t>P618530</t>
  </si>
  <si>
    <t>P618540</t>
  </si>
  <si>
    <t>P618550</t>
  </si>
  <si>
    <t>P618551</t>
  </si>
  <si>
    <t>P618560</t>
  </si>
  <si>
    <t>P618570</t>
  </si>
  <si>
    <t>P618580</t>
  </si>
  <si>
    <t>P618590</t>
  </si>
  <si>
    <t>P618600</t>
  </si>
  <si>
    <t>P618610</t>
  </si>
  <si>
    <t>P618620</t>
  </si>
  <si>
    <t>P618630</t>
  </si>
  <si>
    <t>P618640</t>
  </si>
  <si>
    <t>P618641</t>
  </si>
  <si>
    <t>P618642</t>
  </si>
  <si>
    <t>P618650</t>
  </si>
  <si>
    <t>P618660</t>
  </si>
  <si>
    <t>P618670</t>
  </si>
  <si>
    <t>P618680</t>
  </si>
  <si>
    <t>P618690</t>
  </si>
  <si>
    <t>P618700</t>
  </si>
  <si>
    <t>P618710</t>
  </si>
  <si>
    <t>P618720</t>
  </si>
  <si>
    <t>P618730</t>
  </si>
  <si>
    <t>P618740</t>
  </si>
  <si>
    <t>P618750</t>
  </si>
  <si>
    <t>P618760</t>
  </si>
  <si>
    <t>P618770</t>
  </si>
  <si>
    <t>P618780</t>
  </si>
  <si>
    <t>P618790</t>
  </si>
  <si>
    <t>P618800</t>
  </si>
  <si>
    <t>P618810</t>
  </si>
  <si>
    <t>P618820</t>
  </si>
  <si>
    <t>P618830</t>
  </si>
  <si>
    <t>P618840</t>
  </si>
  <si>
    <t>P618830 ve P619070 ile birlikte faturalandırılmaz.</t>
  </si>
  <si>
    <t>P618850</t>
  </si>
  <si>
    <t>P618860</t>
  </si>
  <si>
    <t>P618861</t>
  </si>
  <si>
    <t>P618870</t>
  </si>
  <si>
    <t>P618880</t>
  </si>
  <si>
    <t>P618890</t>
  </si>
  <si>
    <t>P618900</t>
  </si>
  <si>
    <t>P618910</t>
  </si>
  <si>
    <t xml:space="preserve">P619010, P618960, P618970, P618980, P619560, P621090 ile birlikte faturalandırılmaz. </t>
  </si>
  <si>
    <t>P618920</t>
  </si>
  <si>
    <t>P618930</t>
  </si>
  <si>
    <t>P618940</t>
  </si>
  <si>
    <t>P618950</t>
  </si>
  <si>
    <t>P618960</t>
  </si>
  <si>
    <t>Endoskopi dahil, J Stent hariç</t>
  </si>
  <si>
    <t>P618970</t>
  </si>
  <si>
    <t>P618980</t>
  </si>
  <si>
    <t>P618990</t>
  </si>
  <si>
    <t xml:space="preserve">P619130 ile birlikte faturalandırılmaz. Sistoskopi ayrıca faturalandırılmaz. </t>
  </si>
  <si>
    <t>P619000</t>
  </si>
  <si>
    <t>P619010</t>
  </si>
  <si>
    <t>P618970 ve P619560 ile birlikte faturalandırılmaz.</t>
  </si>
  <si>
    <t>P619020</t>
  </si>
  <si>
    <t>P619030</t>
  </si>
  <si>
    <t>P619040</t>
  </si>
  <si>
    <t>P619050</t>
  </si>
  <si>
    <t>P619060</t>
  </si>
  <si>
    <t>P619070</t>
  </si>
  <si>
    <t>P619060 ile birlikte faturalandırılmaz.
Aynı faturada birden fazla kodlanmaz.</t>
  </si>
  <si>
    <t>P619080</t>
  </si>
  <si>
    <t>P619090 ile birlikte faturalandırılmaz.</t>
  </si>
  <si>
    <t>P619090</t>
  </si>
  <si>
    <t>P619080 ile birlikte faturalandırılmaz.
Aynı faturada birden fazla kodlanmaz.</t>
  </si>
  <si>
    <t>P619100</t>
  </si>
  <si>
    <t>P619110</t>
  </si>
  <si>
    <t>P619120</t>
  </si>
  <si>
    <t>P619130 ile birlikte faturalandırılmaz.</t>
  </si>
  <si>
    <t>P619130</t>
  </si>
  <si>
    <t>P618990, P619120 ile birlikte faturalandırılmaz.</t>
  </si>
  <si>
    <t>P619140</t>
  </si>
  <si>
    <t>P619150</t>
  </si>
  <si>
    <t>P619530 ile birlikte faturalandırılmaz.</t>
  </si>
  <si>
    <t>P619160</t>
  </si>
  <si>
    <t>P619170</t>
  </si>
  <si>
    <t>P619180</t>
  </si>
  <si>
    <t>P619190</t>
  </si>
  <si>
    <t>P619200</t>
  </si>
  <si>
    <t>P619210</t>
  </si>
  <si>
    <t>P619220</t>
  </si>
  <si>
    <t>P619230</t>
  </si>
  <si>
    <t>P619240</t>
  </si>
  <si>
    <t>P619250</t>
  </si>
  <si>
    <t>P619260</t>
  </si>
  <si>
    <t>P619270</t>
  </si>
  <si>
    <t>P619280</t>
  </si>
  <si>
    <t>P619290</t>
  </si>
  <si>
    <t>P619300</t>
  </si>
  <si>
    <t>P619310</t>
  </si>
  <si>
    <t>P619320</t>
  </si>
  <si>
    <t>P619330</t>
  </si>
  <si>
    <t>P619340</t>
  </si>
  <si>
    <t>P621420 ile birlikte faturalandırılmaz.</t>
  </si>
  <si>
    <t>P619350</t>
  </si>
  <si>
    <t>P619360</t>
  </si>
  <si>
    <t>P619370</t>
  </si>
  <si>
    <t>P619390</t>
  </si>
  <si>
    <t>P619400</t>
  </si>
  <si>
    <t>P619530 ile birlikte faturalandırılamaz.</t>
  </si>
  <si>
    <t>P619410</t>
  </si>
  <si>
    <t>P619520, P619530 ile birlikte faturalandırılmaz.</t>
  </si>
  <si>
    <t>P619420</t>
  </si>
  <si>
    <t>P619430</t>
  </si>
  <si>
    <t>P619440</t>
  </si>
  <si>
    <t>P619450</t>
  </si>
  <si>
    <t>P619460</t>
  </si>
  <si>
    <t>P619470</t>
  </si>
  <si>
    <t>P619480</t>
  </si>
  <si>
    <t>P619490</t>
  </si>
  <si>
    <t>P619500</t>
  </si>
  <si>
    <t>P619510</t>
  </si>
  <si>
    <t>P619520</t>
  </si>
  <si>
    <t>P619410, P619530 ile birlikte faturalandırılmaz.</t>
  </si>
  <si>
    <t>P619530</t>
  </si>
  <si>
    <t>P619150, P619160, P619390, P619400, P619410, P619430, P619440, P619510, P619520, P619760 ile birlikte faturalandırılmaz.</t>
  </si>
  <si>
    <t>P619540</t>
  </si>
  <si>
    <t>P619550</t>
  </si>
  <si>
    <t>P619560</t>
  </si>
  <si>
    <t>P619570</t>
  </si>
  <si>
    <t>P619580</t>
  </si>
  <si>
    <t>P619590</t>
  </si>
  <si>
    <t>P619600</t>
  </si>
  <si>
    <t>P619610</t>
  </si>
  <si>
    <t>P619620</t>
  </si>
  <si>
    <t>P619630</t>
  </si>
  <si>
    <t>P619640</t>
  </si>
  <si>
    <t>P619650</t>
  </si>
  <si>
    <t>P619660</t>
  </si>
  <si>
    <t>P619670</t>
  </si>
  <si>
    <t>P619681</t>
  </si>
  <si>
    <t>P619682</t>
  </si>
  <si>
    <t>P619690</t>
  </si>
  <si>
    <t>P619750  ile birlikte faturalandırılmaz.</t>
  </si>
  <si>
    <t>P619700</t>
  </si>
  <si>
    <t>P619710</t>
  </si>
  <si>
    <t>P619720</t>
  </si>
  <si>
    <t>P619730</t>
  </si>
  <si>
    <t>P619740</t>
  </si>
  <si>
    <t>P619750</t>
  </si>
  <si>
    <t>P619760</t>
  </si>
  <si>
    <t>P619770</t>
  </si>
  <si>
    <t>P619780</t>
  </si>
  <si>
    <t>P619790</t>
  </si>
  <si>
    <t>P619800</t>
  </si>
  <si>
    <t>P619810</t>
  </si>
  <si>
    <t>P619820</t>
  </si>
  <si>
    <t>P619830</t>
  </si>
  <si>
    <t>P619840</t>
  </si>
  <si>
    <t>P619850</t>
  </si>
  <si>
    <t>P619860</t>
  </si>
  <si>
    <t>P619870</t>
  </si>
  <si>
    <t>P619880</t>
  </si>
  <si>
    <t>P619890</t>
  </si>
  <si>
    <t>P619900</t>
  </si>
  <si>
    <t>P619910</t>
  </si>
  <si>
    <t>P619911</t>
  </si>
  <si>
    <t>P619912</t>
  </si>
  <si>
    <t>P619913</t>
  </si>
  <si>
    <t>P619920</t>
  </si>
  <si>
    <t>Servikal prostaglandinler hariç, epizyotomi dahil</t>
  </si>
  <si>
    <t>P619921</t>
  </si>
  <si>
    <t>P619922</t>
  </si>
  <si>
    <t>P619923</t>
  </si>
  <si>
    <t>P619925</t>
  </si>
  <si>
    <t>P619926</t>
  </si>
  <si>
    <t>P619927</t>
  </si>
  <si>
    <t>P619929</t>
  </si>
  <si>
    <t>P619930</t>
  </si>
  <si>
    <t>P619940</t>
  </si>
  <si>
    <t>P619950</t>
  </si>
  <si>
    <t>Prenatal genetik tetkikler hariç</t>
  </si>
  <si>
    <t>P619960</t>
  </si>
  <si>
    <t>P619970</t>
  </si>
  <si>
    <t>Her bir fetüs için, perinatoloji ünitesinde uygulandığında</t>
  </si>
  <si>
    <t>P619980</t>
  </si>
  <si>
    <t>P619990</t>
  </si>
  <si>
    <t>P620000</t>
  </si>
  <si>
    <t>P620010</t>
  </si>
  <si>
    <t>P620020</t>
  </si>
  <si>
    <t>P620050</t>
  </si>
  <si>
    <t>P620970 ile birlikte faturalandırılmaz. Tanı amacıyla yapılan tüm küretajlar.</t>
  </si>
  <si>
    <t>P620060</t>
  </si>
  <si>
    <t>P620070</t>
  </si>
  <si>
    <t>P620090</t>
  </si>
  <si>
    <t>P620101</t>
  </si>
  <si>
    <t>P620110</t>
  </si>
  <si>
    <t>P620120</t>
  </si>
  <si>
    <t>P620130</t>
  </si>
  <si>
    <t>P620140</t>
  </si>
  <si>
    <t>P620150</t>
  </si>
  <si>
    <t>P620160</t>
  </si>
  <si>
    <t>P620200</t>
  </si>
  <si>
    <t>P620220</t>
  </si>
  <si>
    <t>P620230</t>
  </si>
  <si>
    <t>P620240</t>
  </si>
  <si>
    <t>P620250</t>
  </si>
  <si>
    <t>P620260</t>
  </si>
  <si>
    <t>P620270</t>
  </si>
  <si>
    <t>P620280</t>
  </si>
  <si>
    <t>P620290</t>
  </si>
  <si>
    <t>P620300</t>
  </si>
  <si>
    <t>P620310</t>
  </si>
  <si>
    <t>P620320</t>
  </si>
  <si>
    <t>P620321</t>
  </si>
  <si>
    <t>P620330</t>
  </si>
  <si>
    <t>P620340</t>
  </si>
  <si>
    <t>P620350</t>
  </si>
  <si>
    <t>P620360</t>
  </si>
  <si>
    <t>P620370</t>
  </si>
  <si>
    <t>P620380</t>
  </si>
  <si>
    <t>P620390</t>
  </si>
  <si>
    <t>P620400</t>
  </si>
  <si>
    <t>P620410</t>
  </si>
  <si>
    <t>P620411</t>
  </si>
  <si>
    <t>P620419</t>
  </si>
  <si>
    <t>P620420</t>
  </si>
  <si>
    <t>P620419, P620310, P620330 ile birlikte faturalandırılmaz.</t>
  </si>
  <si>
    <t>P620421</t>
  </si>
  <si>
    <t>P620419, P620340 ile birlikte faturalandırılmaz.</t>
  </si>
  <si>
    <t>P620430</t>
  </si>
  <si>
    <t>P620419, P620630 ile birlikte faturalandırılmaz.</t>
  </si>
  <si>
    <t>P620440</t>
  </si>
  <si>
    <t>P620419, P620330 ile birlikte faturalandırılmaz.</t>
  </si>
  <si>
    <t>P620450</t>
  </si>
  <si>
    <t>P620460</t>
  </si>
  <si>
    <t>P620461</t>
  </si>
  <si>
    <t>P620462</t>
  </si>
  <si>
    <t>P620470</t>
  </si>
  <si>
    <t>P600300 ile birlikte faturalandırılmaz.</t>
  </si>
  <si>
    <t>P620480</t>
  </si>
  <si>
    <t>P620490</t>
  </si>
  <si>
    <t>P620500</t>
  </si>
  <si>
    <t>P620510</t>
  </si>
  <si>
    <t>P620520</t>
  </si>
  <si>
    <t>P620530</t>
  </si>
  <si>
    <t>P620540</t>
  </si>
  <si>
    <t xml:space="preserve"> P620530 ile birlikte faturalandırılmaz.</t>
  </si>
  <si>
    <t>P620560</t>
  </si>
  <si>
    <t>P620570</t>
  </si>
  <si>
    <t>P620580</t>
  </si>
  <si>
    <t>P620590</t>
  </si>
  <si>
    <t>P620591</t>
  </si>
  <si>
    <t>P620600</t>
  </si>
  <si>
    <t>P620610</t>
  </si>
  <si>
    <t>P620620</t>
  </si>
  <si>
    <t>P620630</t>
  </si>
  <si>
    <t>P620640</t>
  </si>
  <si>
    <t>P620650</t>
  </si>
  <si>
    <t>P620660</t>
  </si>
  <si>
    <t>P620661</t>
  </si>
  <si>
    <t>P620660, P620630 ile birlikte faturalandırılmaz.</t>
  </si>
  <si>
    <t>P620662</t>
  </si>
  <si>
    <t>P620670</t>
  </si>
  <si>
    <t>P620680</t>
  </si>
  <si>
    <t>P620690</t>
  </si>
  <si>
    <t>P620701</t>
  </si>
  <si>
    <t>P620710</t>
  </si>
  <si>
    <t>P620720</t>
  </si>
  <si>
    <t>P620730</t>
  </si>
  <si>
    <t>P620740</t>
  </si>
  <si>
    <t>P620750</t>
  </si>
  <si>
    <t>P620760</t>
  </si>
  <si>
    <t>P620770</t>
  </si>
  <si>
    <t>P620771</t>
  </si>
  <si>
    <t>P620780</t>
  </si>
  <si>
    <t>P620790</t>
  </si>
  <si>
    <t>P620800</t>
  </si>
  <si>
    <t>P620810</t>
  </si>
  <si>
    <t>P620820</t>
  </si>
  <si>
    <t>P620821</t>
  </si>
  <si>
    <t>P620830</t>
  </si>
  <si>
    <t>P620840</t>
  </si>
  <si>
    <t>P620850</t>
  </si>
  <si>
    <t>P620860</t>
  </si>
  <si>
    <t>P620870</t>
  </si>
  <si>
    <t>P620880</t>
  </si>
  <si>
    <t>P620890</t>
  </si>
  <si>
    <t>P620900</t>
  </si>
  <si>
    <t>P620910</t>
  </si>
  <si>
    <t>P620920</t>
  </si>
  <si>
    <t>P620921</t>
  </si>
  <si>
    <t>P620940</t>
  </si>
  <si>
    <t>P620950</t>
  </si>
  <si>
    <t>P620951</t>
  </si>
  <si>
    <t>Geçirilmiş basit histerektomi sonrasında ve patoloji sonucunda kanser tespit edilmesi durumunda uygulanır. Lenf nodu diseksiyonu dahildir</t>
  </si>
  <si>
    <t>P620960</t>
  </si>
  <si>
    <t>P620970</t>
  </si>
  <si>
    <t>P620050, P620980 ile birlikte faturalandırılmaz.</t>
  </si>
  <si>
    <t>P620980</t>
  </si>
  <si>
    <t>P620970 ile birlikte faturalandırılmaz.</t>
  </si>
  <si>
    <t>P620990</t>
  </si>
  <si>
    <t>P621000</t>
  </si>
  <si>
    <t xml:space="preserve">P620990 ile birlikte faturalandırılmaz. </t>
  </si>
  <si>
    <t>P621010</t>
  </si>
  <si>
    <t>P621020</t>
  </si>
  <si>
    <t>P621030</t>
  </si>
  <si>
    <t>P621040</t>
  </si>
  <si>
    <t>İNVİTRO FERTİLİZASYON İŞLEMLERİ</t>
  </si>
  <si>
    <t>P621045</t>
  </si>
  <si>
    <t>P621046</t>
  </si>
  <si>
    <t>P621050</t>
  </si>
  <si>
    <t>P621060</t>
  </si>
  <si>
    <t>P621070</t>
  </si>
  <si>
    <t>P621071 ile birlikte faturalandırılmaz.</t>
  </si>
  <si>
    <t>P621071</t>
  </si>
  <si>
    <t>P621070 ile birlikte faturalandırılmaz.</t>
  </si>
  <si>
    <t>P621080</t>
  </si>
  <si>
    <t>P621090</t>
  </si>
  <si>
    <t>P621100</t>
  </si>
  <si>
    <t>Penil protez hariç</t>
  </si>
  <si>
    <t>P621110</t>
  </si>
  <si>
    <t>P621120</t>
  </si>
  <si>
    <t>P621130</t>
  </si>
  <si>
    <t>P621140</t>
  </si>
  <si>
    <t>P621150</t>
  </si>
  <si>
    <t>P621160</t>
  </si>
  <si>
    <t>P621170 ile birlikte faturalandırılmaz.</t>
  </si>
  <si>
    <t>P621170</t>
  </si>
  <si>
    <t>P621160 ile birlikte faturalandırılmaz.</t>
  </si>
  <si>
    <t>P621180</t>
  </si>
  <si>
    <t>P621190 ile birlikte faturalandırılmaz. Penil protez dahil.</t>
  </si>
  <si>
    <t>P621190</t>
  </si>
  <si>
    <t>P621180 ile birlikte faturalandırılmaz. Penil protez dahil.</t>
  </si>
  <si>
    <t>P621200</t>
  </si>
  <si>
    <t>P621210</t>
  </si>
  <si>
    <t>P621220 ile birlikte faturalandırılmaz.</t>
  </si>
  <si>
    <t>P621220</t>
  </si>
  <si>
    <t>P621210 ile birlikte faturalandırılmaz.</t>
  </si>
  <si>
    <t>P621230</t>
  </si>
  <si>
    <t>P621240</t>
  </si>
  <si>
    <t>P621250</t>
  </si>
  <si>
    <t>P621260 ile birlikte faturalandırılmaz.</t>
  </si>
  <si>
    <t>P621260</t>
  </si>
  <si>
    <t>P621250 ile birlikte faturalandırılmaz.</t>
  </si>
  <si>
    <t>P621270</t>
  </si>
  <si>
    <t>P621280</t>
  </si>
  <si>
    <t>P621180, P621190, P621220 ile birlikte faturalandırılmaz.Penil protez hariç.</t>
  </si>
  <si>
    <t>P621290</t>
  </si>
  <si>
    <t>P621300</t>
  </si>
  <si>
    <t>P621310</t>
  </si>
  <si>
    <t>P621320</t>
  </si>
  <si>
    <t>P621330</t>
  </si>
  <si>
    <t>P621340</t>
  </si>
  <si>
    <t>P621360</t>
  </si>
  <si>
    <t>P619520, P619530, P619750, P621090, P621380, P621390, P621391, P621400, 
P621410 ile birlikte faturalandırılmaz.</t>
  </si>
  <si>
    <t>P621380</t>
  </si>
  <si>
    <t xml:space="preserve">P619520, P619530, P619750, P621090, P621360, P621390, P621391, P621400, 
P621410 ile birlikte faturalandırılmaz. </t>
  </si>
  <si>
    <t>P621390</t>
  </si>
  <si>
    <t>P619520, P619530, P619750, P621090, P621360, P621380, P621391, P621400, P621410 ile birlikte faturalandırılmaz.</t>
  </si>
  <si>
    <t>P621391</t>
  </si>
  <si>
    <t>P619520, P619530, P619750, P621090, P621360, P621380, P621390, P621400, P621410 ile birlikte faturalandırılmaz.</t>
  </si>
  <si>
    <t>P621400</t>
  </si>
  <si>
    <t>P619500, P619520, P619530, P619750, P621090, P621360, P621380, P621390, P621391, P621410  ile birlikte faturalandırılmaz.</t>
  </si>
  <si>
    <t>P621410</t>
  </si>
  <si>
    <t>P608000, P619520, P619530, P619750, P620790,P621090, P621360, P621380, P621390, P621391, P621400   ile birlikte faturalandırılmaz.</t>
  </si>
  <si>
    <t>P621420</t>
  </si>
  <si>
    <t>P619340 ile birlikte faturalandırılmaz.</t>
  </si>
  <si>
    <t>P621430</t>
  </si>
  <si>
    <t>P621440</t>
  </si>
  <si>
    <t>P621450</t>
  </si>
  <si>
    <t>P621510, P621520 ile birlikte faturalandırılmaz.</t>
  </si>
  <si>
    <t>P621460</t>
  </si>
  <si>
    <t>P621470</t>
  </si>
  <si>
    <t>P621480</t>
  </si>
  <si>
    <t>P621490</t>
  </si>
  <si>
    <t>P621500</t>
  </si>
  <si>
    <t>P621510</t>
  </si>
  <si>
    <t>P621450, P621660 ile birlikte faturalandırılmaz.</t>
  </si>
  <si>
    <t>P621520</t>
  </si>
  <si>
    <t>P621530</t>
  </si>
  <si>
    <t>P621540</t>
  </si>
  <si>
    <t>P621550</t>
  </si>
  <si>
    <t>P621670, P621680, P621530, P621510 , P621450 ile birlikte faturalandırılmaz. Herni onarımı dahil</t>
  </si>
  <si>
    <t>P621560</t>
  </si>
  <si>
    <t>P621670, P621680, P621530, P621510 , P621450 ile birlikte faturalandırılmaz.</t>
  </si>
  <si>
    <t>P621570</t>
  </si>
  <si>
    <t>P621670, P621680, P621530,P621510 , P621450 ile birlikte faturalandırılmaz.</t>
  </si>
  <si>
    <t>P621580</t>
  </si>
  <si>
    <t>P621590</t>
  </si>
  <si>
    <t>P621600</t>
  </si>
  <si>
    <t>P621610 ile birlikte faturalandırılmaz.</t>
  </si>
  <si>
    <t>P621610</t>
  </si>
  <si>
    <t>P621600, P621670, P621680 ile birlikte faturalandırılmaz.</t>
  </si>
  <si>
    <t>P621620</t>
  </si>
  <si>
    <t>P621630</t>
  </si>
  <si>
    <t>P621640</t>
  </si>
  <si>
    <t>P621650</t>
  </si>
  <si>
    <t>P621651</t>
  </si>
  <si>
    <t>P621652</t>
  </si>
  <si>
    <t>P621660</t>
  </si>
  <si>
    <t>P621670</t>
  </si>
  <si>
    <t>P621610 ile birlikte faturalandırılmaz..</t>
  </si>
  <si>
    <t>P621680</t>
  </si>
  <si>
    <t>P621690</t>
  </si>
  <si>
    <t>P621700</t>
  </si>
  <si>
    <t>P621710</t>
  </si>
  <si>
    <t>P621720</t>
  </si>
  <si>
    <t>P621730</t>
  </si>
  <si>
    <t>Testis Protezi Hariç</t>
  </si>
  <si>
    <t>P621740</t>
  </si>
  <si>
    <t>P621770</t>
  </si>
  <si>
    <t>P621780</t>
  </si>
  <si>
    <t>P621790</t>
  </si>
  <si>
    <t>P621800</t>
  </si>
  <si>
    <t>P700640</t>
  </si>
  <si>
    <t>P700650</t>
  </si>
  <si>
    <t>P700660</t>
  </si>
  <si>
    <t>Kalp pili ve elektrotlar hariç</t>
  </si>
  <si>
    <t>P700670</t>
  </si>
  <si>
    <t>P700680</t>
  </si>
  <si>
    <t>Kalp pili, elektrotlar ve sinüs erişim kateteri hariç</t>
  </si>
  <si>
    <t>P700690</t>
  </si>
  <si>
    <t>Jeneratör, elektrod adaptörü hariç</t>
  </si>
  <si>
    <t>Elektrot hariç</t>
  </si>
  <si>
    <t>P700700</t>
  </si>
  <si>
    <t>ICD ve elektrotlar hariç</t>
  </si>
  <si>
    <t>P700710</t>
  </si>
  <si>
    <t>P700720</t>
  </si>
  <si>
    <t>ICD, elektrotlar, elektrot adaptörü hariç</t>
  </si>
  <si>
    <t>P700730</t>
  </si>
  <si>
    <t>ICD, elektrotlar ve sinüs erişim kateteri hariç</t>
  </si>
  <si>
    <t>P700731</t>
  </si>
  <si>
    <t>P700740</t>
  </si>
  <si>
    <t>P700760, P700780 ile birlikte faturalandırılmaz.</t>
  </si>
  <si>
    <t>P700750</t>
  </si>
  <si>
    <t>P700760</t>
  </si>
  <si>
    <t>P700740, P700780 ile birlikte faturalandırılmaz.</t>
  </si>
  <si>
    <t>P700770</t>
  </si>
  <si>
    <t>Transseptal iğne ve seti hariç</t>
  </si>
  <si>
    <t>P700780</t>
  </si>
  <si>
    <t>P700740, P700760 ile birlikte faturalandırılamaz.</t>
  </si>
  <si>
    <t>P700800</t>
  </si>
  <si>
    <t>P700801</t>
  </si>
  <si>
    <t>P700846 ile birlikte faturalandırılmaz.Sağ-sol kalp kateterizasyonuna ek olarak, %100 Oksijen veya vasodilatör ilaç öncesi ve sonrası 2 defa kardiyak debi ve indeks ölçümü, vasodilatör ilaç hariç</t>
  </si>
  <si>
    <t>P700810</t>
  </si>
  <si>
    <t>P700811</t>
  </si>
  <si>
    <t>P700820</t>
  </si>
  <si>
    <t>P700760, P700810 ile birlikte faturalandırılmaz.</t>
  </si>
  <si>
    <t>P700830</t>
  </si>
  <si>
    <t>P700810, P700820 ile birlikte faturalandırılmaz.</t>
  </si>
  <si>
    <t>P700840</t>
  </si>
  <si>
    <t>P700841</t>
  </si>
  <si>
    <t>P700740, P700760, P700780, P700810, P700820 ile birlikte faturalandırılmaz.</t>
  </si>
  <si>
    <t>P700842</t>
  </si>
  <si>
    <t>P700843</t>
  </si>
  <si>
    <t>P700844</t>
  </si>
  <si>
    <t>P700845</t>
  </si>
  <si>
    <t>P700846</t>
  </si>
  <si>
    <t>P700847</t>
  </si>
  <si>
    <t xml:space="preserve">P700846 ile birlikte faturalandırılmaz.Tanısal kalp kateterizasyonuna ek olarak, %100 Oksijen veya vasodilatör ilaç öncesi ve sonrası 2 defa kardiyak debi ve indeks ölçümü, vazodilatatör ilaç hariç </t>
  </si>
  <si>
    <t>P700850</t>
  </si>
  <si>
    <t>P700810 ile birlikte faturalandırılmaz.Selektif koroner sineanjiyografi dahil, fibrinolitik ilaç hariç.</t>
  </si>
  <si>
    <t>P700860</t>
  </si>
  <si>
    <t>P700740, P700820 ile birlikte faturalandırılmaz.Sağ kalp kateteri ve diğer arteriyogramlar dahil, fibrinolitik ilaç hariç.</t>
  </si>
  <si>
    <t>P700870</t>
  </si>
  <si>
    <t>Fibrinolitik ilaç hariç</t>
  </si>
  <si>
    <t>P700880</t>
  </si>
  <si>
    <t>Balon kateteri dahil</t>
  </si>
  <si>
    <t>P700890</t>
  </si>
  <si>
    <t>P700900</t>
  </si>
  <si>
    <t>P700880 ile birlikte faturalandırılmaz.
Aterektomi cihazı hariç</t>
  </si>
  <si>
    <t>P700910</t>
  </si>
  <si>
    <t>P700880 ile birlikte faturalandırılmaz.
Balon dahil, stent hariç</t>
  </si>
  <si>
    <t>P700920</t>
  </si>
  <si>
    <t xml:space="preserve">P700880 ile birlikte faturalandırılmaz.Stent hariç </t>
  </si>
  <si>
    <t>P700921</t>
  </si>
  <si>
    <t>P700922</t>
  </si>
  <si>
    <t>P700923</t>
  </si>
  <si>
    <t>Embolik filtre hariç</t>
  </si>
  <si>
    <t>P700930</t>
  </si>
  <si>
    <t>Transseptal iğne ve seti ile balon valvuloplasti (INO) kateteri hariç</t>
  </si>
  <si>
    <t>P700940</t>
  </si>
  <si>
    <t>Valvüloplasti balon kateteri hariç</t>
  </si>
  <si>
    <t>Protez kapak, delivery sistem ve long sheath hariç</t>
  </si>
  <si>
    <t>P700942</t>
  </si>
  <si>
    <t>P700943</t>
  </si>
  <si>
    <t>Sağlık Bakanlığına bağlı üçüncü basamak sağlık hizmeti sunucularınca faturalandırılır. Sistem seti ayrıca ödenir.</t>
  </si>
  <si>
    <t>P700990</t>
  </si>
  <si>
    <t>Lazer kateteri hariç</t>
  </si>
  <si>
    <t>P700991</t>
  </si>
  <si>
    <t>Balon, geçici pil ve ekokardiyograf kontrast madde dahil</t>
  </si>
  <si>
    <t>P701000</t>
  </si>
  <si>
    <t>İntraaortik balon seti hariç</t>
  </si>
  <si>
    <t>P701001</t>
  </si>
  <si>
    <t xml:space="preserve">Valvüloplasti balon kateteri hariç </t>
  </si>
  <si>
    <t>P701002</t>
  </si>
  <si>
    <t>P701003</t>
  </si>
  <si>
    <t>P701004</t>
  </si>
  <si>
    <t>P701005</t>
  </si>
  <si>
    <t>Balon anjiyoplasti kateteri hariç</t>
  </si>
  <si>
    <t>P701006</t>
  </si>
  <si>
    <t>P701007</t>
  </si>
  <si>
    <t>Balon anjiyoplasti kateteri ve stent hariç</t>
  </si>
  <si>
    <t>P701008</t>
  </si>
  <si>
    <t>Septostomi kateteri hariç, tanısal kalp kateteri dahil</t>
  </si>
  <si>
    <t>P701009</t>
  </si>
  <si>
    <t>Anjiyoplasti ve septostomi kateteri hariç</t>
  </si>
  <si>
    <t>P701012</t>
  </si>
  <si>
    <t>Blade kateter ve septostomi kateteri hariç</t>
  </si>
  <si>
    <t>P701013</t>
  </si>
  <si>
    <t>Coil-delivery sistem veya okluder device-delivery sistem hariç</t>
  </si>
  <si>
    <t>P701014</t>
  </si>
  <si>
    <t>P701015</t>
  </si>
  <si>
    <t>P701016</t>
  </si>
  <si>
    <t>Stiff veya RF guide-wire, snare kateteri ve balon valvuloplasti kateteri hariç. P701001, P701002, P701003, P701004 ile birlikte faturalandırılmaz.</t>
  </si>
  <si>
    <t>P701017</t>
  </si>
  <si>
    <t>Stiff veya RF guide-wire,  balon valvüloplasti kateteri ve stent hariç. P701001, P701002, P701003, P701004 ile birlikte faturalandırılmaz.</t>
  </si>
  <si>
    <t>P701018</t>
  </si>
  <si>
    <t>P701019</t>
  </si>
  <si>
    <t>Okluder device, delivery sistem ve sizing balon hariç</t>
  </si>
  <si>
    <t>P701021</t>
  </si>
  <si>
    <t>P701022</t>
  </si>
  <si>
    <t>12 yaş altında herhangi bir endikasyon sınırlaması olmaksızın, 12 yaş üstünde ise; septal kökenli supraventriküler taşikardilerde, frenik sinire yakın fokal atrial taşikardilerde, koroner sinüs bölgesi ile HİS bölgesine yakın ventriküler taşikardilerde, epikardiyal aksesuar yollarda yapılan Kriyoablasyon işlemleri faturalandırılır. P701031, P701041, P701062, P701063 işlemleri üçüncü basmak sağlık kurumlarınca faturalandırılır.</t>
  </si>
  <si>
    <t>P701010</t>
  </si>
  <si>
    <t>P701011</t>
  </si>
  <si>
    <t>P701030</t>
  </si>
  <si>
    <t>P701010, P701011 ile birlikte faturalandırılmaz.
RF ablasyon kateteri hariç</t>
  </si>
  <si>
    <t>P701031</t>
  </si>
  <si>
    <t>P701010, P701011 ile birlikte faturalandırılmaz.
Kriyoablasyon kateteri hariç</t>
  </si>
  <si>
    <t>P701040</t>
  </si>
  <si>
    <t>P701041</t>
  </si>
  <si>
    <t>P701010, P701011 ile birlikte faturalandırılamaz, Kriyoablasyon kateteri hariç</t>
  </si>
  <si>
    <t>P701050</t>
  </si>
  <si>
    <t>P701010, P701011 ile birlikte faturalandırılmaz.
RF ablasyon kateteri  hariç</t>
  </si>
  <si>
    <t>P701060</t>
  </si>
  <si>
    <t>P701010, P701011 ile birlikte faturalandırılmaz.
RF ablasyon kateteri  ve  transeptal iğne ve set hariç</t>
  </si>
  <si>
    <t>P701061</t>
  </si>
  <si>
    <t xml:space="preserve">P701010, P701011 ile birlikte faturalandırılmaz.
Kompleks haritalama kateteri veya patchleri ve RF ablasyon kateteri  hariç </t>
  </si>
  <si>
    <t>P701062</t>
  </si>
  <si>
    <t>P701010, P701011, P701030, P701040, P701060, P701061 ile birlikte faturalandırılmaz.
Kriyobalon, transseptal iğne, set ve pulmoner ven dairesel haritalama kateteri hariç</t>
  </si>
  <si>
    <t>P701063</t>
  </si>
  <si>
    <t>P701010, P701011 ile birlikte faturalandırılmaz. Kompleks haritalama kateteri veya patchleri, kriyoablasyon kateteri hariç</t>
  </si>
  <si>
    <t>P701260</t>
  </si>
  <si>
    <t>P701270</t>
  </si>
  <si>
    <t>P701310</t>
  </si>
  <si>
    <t>Endoprotez hariç</t>
  </si>
  <si>
    <t>P701350</t>
  </si>
  <si>
    <t>P701360</t>
  </si>
  <si>
    <t>P701410</t>
  </si>
  <si>
    <t>P701411</t>
  </si>
  <si>
    <t>P701420</t>
  </si>
  <si>
    <t>P702520</t>
  </si>
  <si>
    <t>P702530</t>
  </si>
  <si>
    <t>P702550</t>
  </si>
  <si>
    <t>P702560</t>
  </si>
  <si>
    <t>P702570</t>
  </si>
  <si>
    <t>P702580</t>
  </si>
  <si>
    <t>P702590</t>
  </si>
  <si>
    <t>P702591</t>
  </si>
  <si>
    <t>7.5. FİZİK TEDAVİ ve REHABİLİTASYON</t>
  </si>
  <si>
    <t xml:space="preserve">SUT'un 2.4.4.F maddesine bakınız. </t>
  </si>
  <si>
    <t>P915032</t>
  </si>
  <si>
    <t>Fizik tedavi ve rehabilitasyon B Grubu</t>
  </si>
  <si>
    <t>P915033</t>
  </si>
  <si>
    <t>Fizik tedavi ve rehabilitasyon A Grubu</t>
  </si>
  <si>
    <t>7.7. SİNİR SİSTEMİ</t>
  </si>
  <si>
    <t>YATARAK TEDAVİLERDE PSİKİYATRİ HİZMETLERİ</t>
  </si>
  <si>
    <t>Psikiyatri paket fiyatlarına muayene, konsültasyon, yatak ve refakat ücretleri, gerekli durumlarda psikolojik testler, EEG, EKG, BT, MR, EKT gerekli ilaçların haftalık kan düzeyleri, aile görüşmeleri, hastanın kişisel bakımı, grafiler, laboratuar testleri, enjeksiyon vb tıbbi işlem ve girişimlerle kullanılan tüm ilaçlar dahildir. Tedavi amaçlı yapılan işlemlere ait komplikasyonların harcamaları paket işlem puanlarına dahildir. Ayrıca ücret karşılanmaz. Ancak hastaların başka bir organ veya sistemini ilgilendiren hastalık ve operasyon çıkması halinde Tebliğ hükümleri doğrultusunda Kuruma faturalandırılır.</t>
  </si>
  <si>
    <t>P702674</t>
  </si>
  <si>
    <t xml:space="preserve">5. Grup psikiyatrik hasta günlük tedavisi </t>
  </si>
  <si>
    <t xml:space="preserve">
(F10-19) Psikoaktif madde kullanımına bağlı zihin ve davranış bozuklukları, (F15, F17 kod grupları hariç) </t>
  </si>
  <si>
    <t>P702675</t>
  </si>
  <si>
    <t xml:space="preserve">1. Grup psikiyatrik hasta günlük tedavisi </t>
  </si>
  <si>
    <t>(F00-09) Semptomatik ve organik mental bozukluklar, 
(F20-29) Şizofreni, şizotipal ve deluzyonel bozukluklar
(F30-39) Duygu durum [duygulanım] bozuklukları, (F32.1, F32.0, F33.0, F33.1 kodları hariç)</t>
  </si>
  <si>
    <t>P702676</t>
  </si>
  <si>
    <t>2. Grup psikiyatrik hasta günlük tedavisi</t>
  </si>
  <si>
    <t xml:space="preserve">F32.1 Orta depresif nöbet
F33.1 Yineleyen depresif bozukluk, şimdiki nöbet orta şiddetli
F34.0 Siklotimi
(F40-48) Nörotik, stresle ilgili ve somatoform bozukluklar, (F40, F45, F48 kod grupları hariç)
F50 Yeme bozuklukları
(F60-69) Erişkin kişilik ve davranış bozuklukları 
(F70-79) Zeka geriliği 
F80 Konuşma ve dil özel gelişimsel bozuklukları
F84 Yaygın gelişimsel bozukluklar
F90 Hiperkinetik bozukluklar
F91 Davranış bozuklukları
F92 Davranışsal ve duygusal karma tip bozuklukları </t>
  </si>
  <si>
    <t>P702677</t>
  </si>
  <si>
    <t>3. Grup psikiyatrik hasta günlük tedavisi</t>
  </si>
  <si>
    <t>F15 Zihin ve davranış bozuklukları, kafein ve diğer stimülanların kullanımına bağlı
F17 Zihin ve davranış bozuklukları, tütün kullanımına bağlı
F32.0 Hafif depresif nöbet 
F33.0 Yineleyen depresif bozukluk, şimdiki nöbet hafif şiddetli 
F40 Fobik anksiyete bozuklukları 
F45 Somatoform bozukluklar 
F48 Nörotik bozukluklar, diğer 
(F50-59) Fizyolojik bozukluklar ve fiziki faktörlerle birlikte seyreden davranış bozukluğu sendromları, (F50 kod grubu hariç) 
(F80-89) Psikolojik gelişme bozuklukları, (F80, F84 kod grupları hariç) 
(F90-98) Genellikle çocukluk ve adolesan döneminde başlayan davranışsal ve emosyonel bozukluklar, (F90, F91, F92 kod grupları hariç)</t>
  </si>
  <si>
    <t>P702678</t>
  </si>
  <si>
    <t>4. Grup psikiyatrik hasta günlük tedavisi</t>
  </si>
  <si>
    <t xml:space="preserve">Tanısına bakılmaksızın 45 günden daha uzun yatan hastalar(45. güne kadar ilgili grup psikiyatrik hasta günlük tedavi işlem puanı üzerinden karşılanır.) </t>
  </si>
  <si>
    <t>P702679</t>
  </si>
  <si>
    <t>Toplum Ruh Sağlığı Merkezi hizmetleri</t>
  </si>
  <si>
    <t>ICD-10 kodu F20-F29 arasında olan tanılar ile F31 kodlu tanılarda Sağlık Bakanlığınca tescil edilmiş olan Toplum Ruh Sağlığı Merkezlerinde yapıldığında bedeli Kurumca karşılanır.                                                                                                                                        Muayene, hasta ve ailesine yönelik psikoeğitim, sosyal beceri eğitimi, grup  psikoterapisi, uğraş terapileri, bu terapilerde kullanılan sarf malzemeleri, yemek,yatak ve diğer hizmetler dahildir.                                                                                                      Günde bir defa (en az 4 saat) faturalandırılır</t>
  </si>
  <si>
    <t>SUT'un 2.4.4.D.1-1 numaralı maddesine bakınız. Aynı gün yalnızca bir defa ve sadece yatarak tedavilerde faturalandırılır. P704230, P704233, P704234, 704230, 704233, 704234 ile aynı gün faturalandırılmaz. A-V fistül iğnesi, A-V kan seti, diyalizör, serum, antikoagülan olarak kullanılan düşük molekül ağırlıklılar dahil her türlü heparin, konsantre hemodiyaliz solüsyonu (bazik ve asidik), Sağlık Bakanlığınca yayımlanan Diyaliz Merkezleri Hakkındaki Yönetmelik gereğince yapılması zorunlu olan tetkikler ile kullanılan her türlü serum ve seans sırasında gelişen komplikasyonların tedavisinde kullanılan ilaçlar dahildir.</t>
  </si>
  <si>
    <t>SUT'un 2.4.4.D-1 numaralı maddesine bakınız. P704210, P704233, P704234, 704210, 704233, 704234 ile aynı gün faturalandırılmaz. A-V fistül iğnesi, A-V kan seti, diyalizör, serum, antikoagülan olarak kullanılan düşük molekül ağırlıklılar dahil her türlü heparin, konsantre hemodiyaliz solüsyonu ve her türlü serum dahildir.</t>
  </si>
  <si>
    <t>P704231</t>
  </si>
  <si>
    <t>Kateter dahil</t>
  </si>
  <si>
    <t>P704232</t>
  </si>
  <si>
    <t>SUT'un 2.4.4.D-1 numaralı maddesine bakınız.                 P704210, P704230, P704234, 704210, 704230, 704234 ile aynı gün faturalandırılmaz.  A-V fistül iğnesi, A-V kan seti, diyalizör, serum, antikoagülan olarak kullanılan düşük molekül ağırlıklılar dahil her türlü heparin, konsantre hemodiyaliz solüsyonu ve her türlü serum dahildir.</t>
  </si>
  <si>
    <t xml:space="preserve">Hemodiyaliz,701 seans ve üzeri </t>
  </si>
  <si>
    <t>SUT'un 2.4.4.D-1 numaralı maddesine bakınız. P704210, P704230, P704233 ile aynı gün faturalandırılmaz.A-V fistül iğnesi, A-V kan seti, diyalizör, serum, antikoagülan olarak kullanılan düşük molekül ağırlıklılar dahil her türlü heparin, konsantre hemodiyaliz solüsyonu ve her türlü serum dahildir.</t>
  </si>
  <si>
    <t>P704951</t>
  </si>
  <si>
    <t>Yurtiçi kemik iliği bankalarından kemik iliği/ kordon kanı temini</t>
  </si>
  <si>
    <t>Vericinin ileri testleri, sağlık kontrol masrafları, kemik iliği/kordon kanının toplanması, saklanması, alınan kemik iliği/kordon kanının  yine Türkiye’deki bir nakil merkezine götürülmesi ve gerektiğinde vericinin ya da kemik iliği/kordon kanının  taşınması için görevlendirilen kuryenin ulaşım ve konaklaması dahil.</t>
  </si>
  <si>
    <t>KEMİK İLİĞİ NAKLİ</t>
  </si>
  <si>
    <t>P704970</t>
  </si>
  <si>
    <t>P704971</t>
  </si>
  <si>
    <t>P704972</t>
  </si>
  <si>
    <t>P704973</t>
  </si>
  <si>
    <t>P704980</t>
  </si>
  <si>
    <t>STEREOTAKTİK RADYOCERRAHİ</t>
  </si>
  <si>
    <t>P800615</t>
  </si>
  <si>
    <t>Her türlü işlem dahil</t>
  </si>
  <si>
    <t>P800616</t>
  </si>
  <si>
    <t xml:space="preserve">PERİFERİK ANJİYOGRAFİ                    </t>
  </si>
  <si>
    <t>P802350</t>
  </si>
  <si>
    <t>P802360</t>
  </si>
  <si>
    <t>P802370</t>
  </si>
  <si>
    <t>P802380</t>
  </si>
  <si>
    <t>P802390</t>
  </si>
  <si>
    <t>P802400</t>
  </si>
  <si>
    <t>P802430</t>
  </si>
  <si>
    <t>P802440</t>
  </si>
  <si>
    <t>P802450</t>
  </si>
  <si>
    <t>P802460</t>
  </si>
  <si>
    <t>P802470</t>
  </si>
  <si>
    <t>P802480</t>
  </si>
  <si>
    <t>P802490</t>
  </si>
  <si>
    <t>P802500</t>
  </si>
  <si>
    <t>P802510</t>
  </si>
  <si>
    <t>P802520</t>
  </si>
  <si>
    <t>P802530</t>
  </si>
  <si>
    <t>P802540</t>
  </si>
  <si>
    <t>P802530, P802570, P802590 ile birlikte faturalandırılmaz.</t>
  </si>
  <si>
    <t>P802550</t>
  </si>
  <si>
    <t>P802560</t>
  </si>
  <si>
    <t>P802570</t>
  </si>
  <si>
    <t>P802580</t>
  </si>
  <si>
    <t>P802590</t>
  </si>
  <si>
    <t>P802600</t>
  </si>
  <si>
    <t>P802610</t>
  </si>
  <si>
    <t>P802620</t>
  </si>
  <si>
    <t>P802630</t>
  </si>
  <si>
    <t>P802640</t>
  </si>
  <si>
    <t>P802650</t>
  </si>
  <si>
    <t>P802660</t>
  </si>
  <si>
    <t>P802670</t>
  </si>
  <si>
    <t>P802680</t>
  </si>
  <si>
    <t>P802690</t>
  </si>
  <si>
    <t>P802700</t>
  </si>
  <si>
    <t>P802710</t>
  </si>
  <si>
    <t>P802720</t>
  </si>
  <si>
    <t>P803190</t>
  </si>
  <si>
    <t>RF, mikrodalga, kriyo, lazer yöntemiyle. Tüm malzeme dahil.</t>
  </si>
  <si>
    <t>P750000</t>
  </si>
  <si>
    <t>P750010</t>
  </si>
  <si>
    <t>P911146</t>
  </si>
  <si>
    <t>Kadavra donör temini</t>
  </si>
  <si>
    <t>Sadece kornea alınan kadavralar için uygulanmaz.</t>
  </si>
  <si>
    <t>Durum</t>
  </si>
  <si>
    <t>P602210, P602300, P602320, P602330, P602340, P615602 ile birlikte faturalandırılmaz.</t>
  </si>
  <si>
    <t>Yürürlük</t>
  </si>
  <si>
    <t xml:space="preserve">   İzole radyoaktif tedavi odası</t>
  </si>
  <si>
    <t xml:space="preserve">  Faset Eklem RFT, tek</t>
  </si>
  <si>
    <t>Glossofaringeal RFT</t>
  </si>
  <si>
    <t>Perkütan  faset sinir denervasyon RFT, tek</t>
  </si>
  <si>
    <t>Perkütan  faset sinir denervasyon Kriyoablasyon, tek</t>
  </si>
  <si>
    <t>Perkütan intradiskal RFT</t>
  </si>
  <si>
    <t>RFT Nörotomi</t>
  </si>
  <si>
    <t>Kriyoablasyon Nörotomi</t>
  </si>
  <si>
    <t>Sakroiliyak eklem RFT</t>
  </si>
  <si>
    <t>Sakroiliyak eklem Kriyoablasyon</t>
  </si>
  <si>
    <t>Servikal Dorsal Root Gangliyonu RFT</t>
  </si>
  <si>
    <t>Torakal Dorsal Root Gangliyon (DRG)-RFT</t>
  </si>
  <si>
    <t>Lomber Dorsal Root Gangliyon (DRG)-RFT</t>
  </si>
  <si>
    <t>Sakral Dorsal Root Gangliyon (DRG) RFT</t>
  </si>
  <si>
    <t>Spenopalatin gangliyon RFT</t>
  </si>
  <si>
    <t>Stellat gangliyon RFT</t>
  </si>
  <si>
    <t>Toplam sayı dahil bir hasta için ömrü boyunca üç defadan fazla yapılması halinde nöroloji, algoloji/anestezi ve beyin cerrahisi uzmanlarından oluşan sağlık kurulu ile tıbbi gerekçe belirtilmelidir.</t>
  </si>
  <si>
    <t xml:space="preserve">   Epiduroskopi nöroplasti-adezyonolizis</t>
  </si>
  <si>
    <t>Yılda en fazla iki işlem bedeli Kurumca karşılanır. 2.4.4.L maddesine bakınız.</t>
  </si>
  <si>
    <t>602.210 , 602.300 , 602.320 , 602.330, 602.340, 615602 ile birlikte faturalandırılmaz.</t>
  </si>
  <si>
    <t>Sol veya sağ ventriküle uzun süreli, kalıcı, mekanik destek sistemi takılması</t>
  </si>
  <si>
    <t>Sol veya sağ ventriküle kısa süreli, geçici yardımcı destek cihazı takılması</t>
  </si>
  <si>
    <t>Sol ve sağ ventriküle (iki ventriküle birlikte) uzun süreli, kalıcı mekanik destek sistemi takılması</t>
  </si>
  <si>
    <t>Sol ve sağ ventriküle (iki ventriküle birlikte) kısa süreli,  geçici yardımcı cihaz takılması</t>
  </si>
  <si>
    <t>Sol ventriküle uzun sureli ve sağ ventriküle kısa süreli yardımcı cihaz takılması</t>
  </si>
  <si>
    <t>Sol ventriküle uzun sureli yardımcı cihaz ve sağ ventriküle ECMO takılması</t>
  </si>
  <si>
    <t>Total yapay kalp cihazı takılması</t>
  </si>
  <si>
    <t>Sol ve/veya sağ ventrikülden kısa süreli yardımcı cihaz çıkarılması</t>
  </si>
  <si>
    <t>Sol veya sağ ventrikül, uzun süreli yardımcı cihazının değiştirilmesi (tromboz nedeni ile)</t>
  </si>
  <si>
    <t>Sol veya sağ ventrikül, kısa süreli yardımcı cihazının değiştirilmesi (tromboz nedeni ile)</t>
  </si>
  <si>
    <t>Santral (Veno-arteriyel) VA-ECMO takılması veya çıkartılması</t>
  </si>
  <si>
    <t>Perkütan (Veno-arteriyel) VA-ECMO takılması veya çıkartılması</t>
  </si>
  <si>
    <t>Perkütan (Veno-venöz) VV-ECMO takılması veya çıkartılması</t>
  </si>
  <si>
    <t>Perkütan (Veno-arteriyel-venöz) VAV-ECMO takılması veya çıkartılması</t>
  </si>
  <si>
    <t>Arteriyal greft kullanılarak  (Veno-arteriyel) VA-ECMO takılması veya çıkartılması</t>
  </si>
  <si>
    <t>Ekstra/İntra -korporeal dolaşım desteği yapılan hastalarda ileri kardiyopulmoner bakım hizmeti</t>
  </si>
  <si>
    <t>Kalp veya kalp-akciğer nakli listesinde bekleyen ve ekstra/intra -korporeal dolaşım desteği yapılan hastalar. Günde en fazla 1 defa faturalandırılır.</t>
  </si>
  <si>
    <t>Vena safena magna ve /veya parvanın endovenöz ablasyonu RF</t>
  </si>
  <si>
    <t>Vena safena magna ve /veya parvanın endovenöz ablasyonu lazer</t>
  </si>
  <si>
    <t>Vena safena magna ve /veya parvanın endovenöz ablasyonu buhar</t>
  </si>
  <si>
    <t>Hiperhidroz için sağlık kurulu raporu ile tıbbi gerekçe belirtilmelidir. Diğer endikasyonlar hariç</t>
  </si>
  <si>
    <t xml:space="preserve">   Posteriyor segmental enstrümantasyon; 6 veya daha az vertebra segmenti</t>
  </si>
  <si>
    <t xml:space="preserve">   Aynı faturada bir defadan fazla kodlanamaz.</t>
  </si>
  <si>
    <t>Perkütan foramen ovale gasser gangliyon bloğu</t>
  </si>
  <si>
    <t>X-ray hariç bir hasta için ömrü boyunca üç defadan fazla yapılması halinde nöroloji, algoloji/anestezi ve beyin cerrahisi uzmanlarından oluşan sağlık kurulu ile tıbbi gerekçe belirtilmelidir.</t>
  </si>
  <si>
    <t>615161 ile birlikte faturalandırılmaz.</t>
  </si>
  <si>
    <t xml:space="preserve">  Hidrosefali Şant Revizyonu</t>
  </si>
  <si>
    <t>615160 ile birlikte faturalandırılmaz.</t>
  </si>
  <si>
    <t>Hidrosefali ameliyatları, 3.ventrikülostomi</t>
  </si>
  <si>
    <t>P615171, P615170 ve 615171 ile birlikte faturalandırılmaz.</t>
  </si>
  <si>
    <t xml:space="preserve"> Araknoid Kist Endoskopik Fenestrasyon</t>
  </si>
  <si>
    <t>P615170, 615170 ve P615171 ile birlikte faturalandırılmaz.</t>
  </si>
  <si>
    <t>615351 ile birlikte faturalandırılmaz.</t>
  </si>
  <si>
    <t>Endoskopik ventrikül içi cerrahisi</t>
  </si>
  <si>
    <t>615350 ile birlikte faturalandırılmaz.</t>
  </si>
  <si>
    <t>P615441, P615442 birlikte faturalandırılmaz.</t>
  </si>
  <si>
    <t xml:space="preserve">  Yüzeyel metastatik beyin tümörleri</t>
  </si>
  <si>
    <t>P615440 birlikte faturalandırılmaz.</t>
  </si>
  <si>
    <t>Derin metastatik beyin tümörleri</t>
  </si>
  <si>
    <t xml:space="preserve">  İnsüler bölge lezyonları (talamus bazal ganglion)</t>
  </si>
  <si>
    <t>4. Ventrikül tümör cerrahisi</t>
  </si>
  <si>
    <t xml:space="preserve">Beyin sapı lezyonlar cerrahisi </t>
  </si>
  <si>
    <t>Adenomektomi, P615601, 615601 ve P615600 ile birlikte faturalandırılmaz.</t>
  </si>
  <si>
    <t>Endoskopik hipofiz cerrahisi</t>
  </si>
  <si>
    <t>Adenomektomi, P615600, 615600 ve P615601 ile birlikte faturalandırılmaz.</t>
  </si>
  <si>
    <t>Endoskopik BOS fistülü cerrahisi</t>
  </si>
  <si>
    <t>602180, P602180 ve P615602 ile birlikte faturalandırılamaz.</t>
  </si>
  <si>
    <t>616.020, P615761 ve 615761 ile birlikte faturalandırılmaz.Korpektomi veya laminaplasti ile yapılmışsa ilave edilir, laminektomi dahil</t>
  </si>
  <si>
    <t>Lomber ekstradural tümör eksizyonu</t>
  </si>
  <si>
    <t>616.020, P615760 ve 615760 ile birlikte faturalandırılmaz.Korpektomi veya laminaplasti ile yapılmışsa ilave edilir, laminektomi dahil</t>
  </si>
  <si>
    <t>616.070, P616070, P615801, 615801 ve P615800 ile birlikte faturalandırılmaz.Korpektomi veya laminaplasti ile yapılmışsa ilave edilir, laminektomi dahil</t>
  </si>
  <si>
    <t>Servikal ekstradural tümör eksizyonu</t>
  </si>
  <si>
    <t>616.070, P616070, P615800, 615800 ve 615801 ile birlikte faturalandırılmaz.Korpektomi veya laminaplasti ile yapılmışsa ilave edilir, laminektomi dahil</t>
  </si>
  <si>
    <t>Torakal intradural ekstramedüller  tümör eksizyonu</t>
  </si>
  <si>
    <t>616.110, P616110, P615840, P615841 ve 615841 ile birlikte faturalandırılmaz.Korpektomi veya laminaplasti ile yapılmışsa ilave edilir, laminektomi dahil</t>
  </si>
  <si>
    <t>Torakal ekstradural tümör eksizyonu</t>
  </si>
  <si>
    <t>616.110, P616110, 615840, P615840 ve P615841 ile birlikte faturalandırılmaz.Korpektomi veya laminaplasti ile yapılmışsa ilave edilir, laminektomi dahil</t>
  </si>
  <si>
    <t>Perkutan transpediküler biyopsi</t>
  </si>
  <si>
    <t>614.150 ve 614.140 ile birlikte faturalandırılamaz.</t>
  </si>
  <si>
    <t>P615920, P615921, 615921, P615922 ve 615922 ile birlikte faturalandırılamaz. Klasik, laminotomi ile birlikte</t>
  </si>
  <si>
    <t>İnterlaminar yol ile Endoskopik  lomber disk cerrahisi</t>
  </si>
  <si>
    <t>615920, P615920, P615921, P615922 ve 615922 ile birlikte faturalandırılamaz. Klasik, laminotomi ile birlikte</t>
  </si>
  <si>
    <t>Transforaminal yol ile Endoskopik  lomber disk cerrahisi</t>
  </si>
  <si>
    <t>615920, P615920, 615921, P615921 ve P615922 ile birlikte faturalandırılamaz. Klasik, laminotomi ile birlikte</t>
  </si>
  <si>
    <t xml:space="preserve">Dar spinal kanalda unilateral dekompresyon </t>
  </si>
  <si>
    <t>Posterior stabilizasyon işlemleri (614040 ve 614050) ile birlikte faturalandırılamaz.</t>
  </si>
  <si>
    <t>P616140, 616141 ve P616141 ile birlikte faturalandırılmaz.</t>
  </si>
  <si>
    <t xml:space="preserve">Endoskopik  odontoid cerrahisi </t>
  </si>
  <si>
    <t>616140, P616140 ve P616141 ile birlikte faturalandırılmaz.</t>
  </si>
  <si>
    <t>P618021, P618090, P618100, P618201, P618202, P618203, P618250, P618340, P618410 ile birlikte faturalandırılmaz. Üçüncü basamak sağlık kurumlarınca faturalandırılır.   Bir hasta için ömrü boyunca iki defa faturalandırılır.Bu kod faturalandırılan hastalara P618204 kodu ömür boyunca faturalandırılmaz.</t>
  </si>
  <si>
    <t xml:space="preserve">Kemiğe implante edilebilir işitme cihazı yerleştirilmesi </t>
  </si>
  <si>
    <t>P618021, P618090, P618100, P618200, P618201, P618203, P618250, P618340, P618410, 618.021, 618.090, 618.100, 618.200, 618.201, 618.203, 618.250, 618.340 ve 618.410 ile birlikte faturalandırılmaz. Üçüncü basamak sağlık kurumlarınca faturalandırılır. Bir hasta için ömrü boyunca bir defa faturalandırılır.</t>
  </si>
  <si>
    <t xml:space="preserve">Koklear implant revizyonu </t>
  </si>
  <si>
    <t>Koklear implant cerrahi ile yerleştirilen iç parçası hariç, Konuşma işlemcisi bu işlem kodu ile birlikte fatura edilemez.Üçüncü basamak sağlık kurumlarınca faturalandırılır.</t>
  </si>
  <si>
    <t xml:space="preserve">Kemiğe implante edilebilir işitme cihazı revizyonu </t>
  </si>
  <si>
    <t>Kafabandı uygulamasından sonra yapılan implantasyon uygulamaları da bu işlem üzerinden faturalandırılır. Konuşma  işlemcisi bu işlem kodu ile birlikte fatura edilemez. Üçüncü basamak sağlık kurumlarınca faturalandırılır. Kemiğe monte işitme cihazı aksesuarları, iç parça ile dış parça arasında aktarıcı sistem ve/veya bileşenleri ile Cerrahi ile yerleştirilen iç parça hariç</t>
  </si>
  <si>
    <t xml:space="preserve"> Kafa bandı uygulaması </t>
  </si>
  <si>
    <t>Ömür boyu bir kez faturalandırılabilir. Üçüncü basamak sağlık kurumlarınca faturalandırılır. Kemiğe implante edilebilir işitme cihazı konuşma işlemcisi ile birlikte faturalandırılır.Konuşma işlemcisi hariç, band dahil.</t>
  </si>
  <si>
    <t>Bilateral koklear implant yerleştirilmesi</t>
  </si>
  <si>
    <t>P618021, P618090, P618100, P618201, P618202, P618203, P618250, P618340, P618410 ile birlikte faturalandırılmaz. Üçüncü basamak sağlık kurumlarınca faturalandırılır.  Bir hasta için ömrü boyunca bir defa faturalandırılır. Bu kod faturalandırılan hastalara P618200 kodu ömür boyunca faturalandırılmaz.</t>
  </si>
  <si>
    <t>Kök hücre vericisi kardeş doğmasına yönelik invitro fertilizasyon (İVF)</t>
  </si>
  <si>
    <t>Geçici transvenöz kalp pili; atriyal veya ventriküler, ilk işlem</t>
  </si>
  <si>
    <t>Kalıcı kalp pili elektrotu değiştirilmesi</t>
  </si>
  <si>
    <t xml:space="preserve">ICD tek elektrot revizyonu </t>
  </si>
  <si>
    <t xml:space="preserve">ICD iki elektrot revizyonu </t>
  </si>
  <si>
    <t xml:space="preserve">ICD üç elektrot revizyonu </t>
  </si>
  <si>
    <t>ICD tek elektrot çıkarılması</t>
  </si>
  <si>
    <t>ICD iki elektrot çıkarılması</t>
  </si>
  <si>
    <t>ICD üç elektrot çıkarılması</t>
  </si>
  <si>
    <t>ICD tek elektrot değiştirilmesi</t>
  </si>
  <si>
    <t>ICD iki elektrot değiştirilmesi</t>
  </si>
  <si>
    <t>ICD üç elektrot değiştirilmesi</t>
  </si>
  <si>
    <t>ICD elektrot/elektrotlarının ekstraksiyon cihazı ile değiştirilmesi</t>
  </si>
  <si>
    <t>ICD elektrot/elektrotlarının ekstraksiyon cihazı ile çıkarılması</t>
  </si>
  <si>
    <t>ICD batarya ve elektrotlarının (tüm sistemin) çıkarılması</t>
  </si>
  <si>
    <t>ICD batarya ve elektrotlarının (tüm sistemin) ekstraksiyon cihazı ile çıkarılması</t>
  </si>
  <si>
    <t>Pil cebinin revizyonu ve relokasyonu</t>
  </si>
  <si>
    <t>ICD cebinin revizyonu ve relokasyonu</t>
  </si>
  <si>
    <t>Transkateter protez aortik kapak implantasyonu (Replasmanı)</t>
  </si>
  <si>
    <t>Transkateter protez pulmoner kapak implantasyonu (Replasmanı)</t>
  </si>
  <si>
    <t>Bu başlık altındaki işlemler aksi belirtilmedikçe yalnızca Fiziksel Tıp ve Rehabilitasyon uzman hekimince uygulandığında faturalandırılır.</t>
  </si>
  <si>
    <t>Pulmoner rehabilitasyon ünitelerinde göğüs hastalıkları uzman hekimlerince de yapılması halinde faturalandırılır.</t>
  </si>
  <si>
    <t>704631 ile birlikte faturalandırılmaz.</t>
  </si>
  <si>
    <t>Spermiogram (tam otomatize)</t>
  </si>
  <si>
    <t>704630 ve 704570 ile birlikte faturalandırılmaz.</t>
  </si>
  <si>
    <t xml:space="preserve">   705370, 705371, 705420, 705430, 705440 ile birlikte faturalandırılmaz.</t>
  </si>
  <si>
    <t>Aferez trombosit süspansiyonu</t>
  </si>
  <si>
    <t>1 ünite tek donör trombositi, aferez işlemi ve tüm malzemeler dahil</t>
  </si>
  <si>
    <t>Tek donörden çift aferez trombosit süspansiyonu, tek ünite</t>
  </si>
  <si>
    <t>Aferez işlemi ve tüm malzemeler dahil</t>
  </si>
  <si>
    <t>Pediatrik eritrosit süspansiyonu, üçlü transfer torba ile hazırlanan, tek ünite</t>
  </si>
  <si>
    <t>705130, 705140,  905090, 906290,  906610, 906620, 906630, 906640, 906660,  906670, 906680,  906690, 907430, 907440, 907450, 907460,  907470, 907480,  907590, 907600, 907610, 705240, 705280 işlemleri ve tüm malzemeler dahil.</t>
  </si>
  <si>
    <t>Pediatrik eritrosit süspansiyonu, dörtlü transfer torba ile hazırlanan, tek ünite</t>
  </si>
  <si>
    <t>Random trombosit süspansiyonu filtrelenmiş (pediatrik)</t>
  </si>
  <si>
    <t>Havuzlanmış trombosit süspansiyonu, dörtlü</t>
  </si>
  <si>
    <t>705130, 705140,  905090, 906290,  906610, 906620, 906630, 906640, 906660,  906670, 906680,  906690, 907430, 907440 ve tüm malzemeler dahil</t>
  </si>
  <si>
    <t>Havuzlanmış trombosit süspansiyonu, altılı</t>
  </si>
  <si>
    <t>Kişiye özgü blok yapımı ve/veya kişiye özgü protez yapımı veya kişiye özgü bolus üretimi ve/veya tüm vücut fiksasyonuna yönelik kalıp tasarım ve yapımı, her bir malzeme için. Tüm tedavi süresince en fazla bir kez faturalandırılır.</t>
  </si>
  <si>
    <t>Kişiye özel kompanzatuar filtre yapımı ve/veya mould uygulamaları, her bir malzeme için. Tüm tedavi süresince en fazla bir kez faturalandırılır.</t>
  </si>
  <si>
    <t>EK-2/D-1'e bakınız. PET sırasında attenuasyon düzeltmesi ve anotomik haritalama  amacıyla çekilen BT/MR ayrıca faturalandırılmaz.</t>
  </si>
  <si>
    <t>EK-2/D-1'e bakınız. PET sırasında attenuasyon düzeltmesi amacıyla çekilen BT/MR ayrıca faturalandırılmaz.</t>
  </si>
  <si>
    <t>EK-2/D-1'e bakınız. PET sırasında attenuasyon düzeltmesi ve anotomik haritalama  amacıyla çekilen BT/MR ayrıca faturalandırılmaz. N-13, Rb-82 veya O-15 ile.</t>
  </si>
  <si>
    <t xml:space="preserve">Periferik damar embolizasyonu </t>
  </si>
  <si>
    <t>AV malfarmasyon, AVF, hemanjiom. 607910 ile birlikte faturalandırılmaz.</t>
  </si>
  <si>
    <t xml:space="preserve"> Periferik damar embolizasyonu (vena safena magna/parva)</t>
  </si>
  <si>
    <t>Tüm seanslar dahil. 607910 ile birlikte faturalandırılmaz.</t>
  </si>
  <si>
    <t>100 cm2 lik bir bölge için</t>
  </si>
  <si>
    <t>5 cm2’den küçük</t>
  </si>
  <si>
    <t>5-10 cm2</t>
  </si>
  <si>
    <t>10 cm2 den büyük</t>
  </si>
  <si>
    <t>Büyük Kemikler: Skapula, humerus, radius, ulna, pelvis, femur, tibia</t>
  </si>
  <si>
    <t>Orta Kemikler: Tarsal, karpal, klavikula, patella, fibula, koksiks</t>
  </si>
  <si>
    <t>Küçük Kemikler: Metatars, metakarp ve parmak kemikleri</t>
  </si>
  <si>
    <t>Orta Eklemler: İntertarsal, interkarpal, akromioklavikular, tibifibular sindezmoz, distal radioulnar, proksimal radioulnar, sternoklavikular, kostasternal</t>
  </si>
  <si>
    <t>Küçük Eklemler: Metatarsofalangeal, interfalangeal</t>
  </si>
  <si>
    <t>615961  615951</t>
  </si>
  <si>
    <t>NİKAH + SaO2</t>
  </si>
  <si>
    <t>NİKAH + SaO2 + ET CO2</t>
  </si>
  <si>
    <t>Hiperbarik ortamda transkutanöz pO2 (TcpO2) ölçümü</t>
  </si>
  <si>
    <t>Hematoloji uzman hekimince yapılması halinde faturalandırılır.Hematoloji ve onkoloji uzman hekimince yapılması halinde faturalandırılır.</t>
  </si>
  <si>
    <t xml:space="preserve">Sadece  803.430, 803.510, 803.602 ile birlikte faturalandılır. Sadece  803.430, 803.510, 803.590, 803.602 ile birlikte faturalandılır. </t>
  </si>
  <si>
    <t>Strip testler faturalandırılmaz. 700.050 deri prick testinin sonucunun pozitif olduğunun belgelendirilmesi halinde; sadece göğüs hastalıkları erişkin/ çocuk allerji veya immünoloji uzman hekimi tarafından istenilmesi halinde, test sonuçlarına ait orjinal cihaz çıktısının  imzalı fotokopisi  ile en fazla iki adet faturalandırılır. Strip testler faturalandırılmaz. Sadece göğüs hastalıkları erişkin/ çocuk allerji veya klinik immünoloji uzman hekimi tarafından istenilmesi halinde, test sonuçlarına ait orjinal cihaz çıktısının  imzalı fotokopisi  ile en fazla iki adet faturalandırılır. Deri prick testi pozitif olan hastalarda ise sadece erişkin/çocuk alerji ve/veya klinik immunoloji uzman hekimleri tarafından gerekçesi belirtilmek kaydıyla istenebilir.</t>
  </si>
  <si>
    <t>P550981</t>
  </si>
  <si>
    <t>Faset Eklem RFT, tek</t>
  </si>
  <si>
    <t>P550991</t>
  </si>
  <si>
    <t>P551031</t>
  </si>
  <si>
    <t>P551032</t>
  </si>
  <si>
    <t>P551041</t>
  </si>
  <si>
    <t>P551061</t>
  </si>
  <si>
    <t>P551062</t>
  </si>
  <si>
    <t>P551071</t>
  </si>
  <si>
    <t>P551072</t>
  </si>
  <si>
    <t>P551084</t>
  </si>
  <si>
    <t>P551085</t>
  </si>
  <si>
    <t>P551086</t>
  </si>
  <si>
    <t>P551087</t>
  </si>
  <si>
    <t>P551091</t>
  </si>
  <si>
    <t>P551101</t>
  </si>
  <si>
    <t>P551120</t>
  </si>
  <si>
    <t>Yılda en fazla iki işlem bedeli Kurumca karşılanır. Tüm malzemeler dahil.                      2.4.4.L maddesine bakınız.</t>
  </si>
  <si>
    <t>P601330, P601450, P601460, P601510, P602290, P602230, P602240 ile birlikte faturalandırılmaz.</t>
  </si>
  <si>
    <t xml:space="preserve">     2.065,77 </t>
  </si>
  <si>
    <t>P601330, P601450, P601460, P601510, P601620, P602230, P602240 ile birlikte faturalandırılmaz</t>
  </si>
  <si>
    <t>P605962</t>
  </si>
  <si>
    <t>P605963</t>
  </si>
  <si>
    <t>P605966</t>
  </si>
  <si>
    <t>Sol ve sağ ventriküle (iki ventriküle birlikte) uzun süreli, kalıcı mekanik destek sistemi  takılması</t>
  </si>
  <si>
    <t>P605967</t>
  </si>
  <si>
    <t>P605968</t>
  </si>
  <si>
    <t>P605969</t>
  </si>
  <si>
    <t>P605971</t>
  </si>
  <si>
    <t>KV1054 kodlu malzeme hariç</t>
  </si>
  <si>
    <t>P605972</t>
  </si>
  <si>
    <t>P605973</t>
  </si>
  <si>
    <t>P605974</t>
  </si>
  <si>
    <t>P605975</t>
  </si>
  <si>
    <t>P605976</t>
  </si>
  <si>
    <t>P605977</t>
  </si>
  <si>
    <t>P605978</t>
  </si>
  <si>
    <t>P605979</t>
  </si>
  <si>
    <t>Ekstra/İntra-korporeal dolaşım desteği yapılan hastalarda ileri kardiyopulmoner bakım hizmeti</t>
  </si>
  <si>
    <t>P607932</t>
  </si>
  <si>
    <t>P607933</t>
  </si>
  <si>
    <t>P607934</t>
  </si>
  <si>
    <t>Hiperhidroz için sağlık kurulu raporu ile tıbbi gerekçe belirtilmelidir.Diğer endikasyonlar hariç.</t>
  </si>
  <si>
    <t>Şant aleti ücreti hariç, P615161,615161 ve 615160 ile birlikte faturalandırılmaz.</t>
  </si>
  <si>
    <t>P615161</t>
  </si>
  <si>
    <t>Hidrosefali Şant Revizyonu</t>
  </si>
  <si>
    <t>P615160,615160 ve 615161 ile birlikte faturalandırılmaz.</t>
  </si>
  <si>
    <t>P615171, 615170 ve 615171 ile birlikte faturalandırılmaz.</t>
  </si>
  <si>
    <t>P615171</t>
  </si>
  <si>
    <t>Araknoid Kist Endoskopik Fenestrasyon</t>
  </si>
  <si>
    <t>P615170, 615170 ve 615171 ile birlikte faturalandırılmaz.</t>
  </si>
  <si>
    <t>P615351, 615350 ve 615351 ile birlikte faturalandırılmaz.</t>
  </si>
  <si>
    <t>P615351</t>
  </si>
  <si>
    <t xml:space="preserve">Endoskopik 3. ventrikül içi tümör cerrahisi </t>
  </si>
  <si>
    <t>P615350, 615350 ve 615351 ile birlikte faturalandırılmaz.</t>
  </si>
  <si>
    <t>P615441</t>
  </si>
  <si>
    <t>Yüzeyel metastatik beyin tümörleri</t>
  </si>
  <si>
    <t>P615442</t>
  </si>
  <si>
    <t>P615571</t>
  </si>
  <si>
    <t>P615572</t>
  </si>
  <si>
    <t>Adenomektomi, P615601, 615601 ve 615600 ile birlikte faturalandırılmaz.</t>
  </si>
  <si>
    <t>P615601</t>
  </si>
  <si>
    <t>Adenomektomi, P615600, 615600 ve 615601 ile birlikte faturalandırılmaz.</t>
  </si>
  <si>
    <t>P615602</t>
  </si>
  <si>
    <t>602180, P602180 ve 615602 ile birlikte faturalandırılamaz.</t>
  </si>
  <si>
    <t>616020, P615761 ve 615761 ile birlikte faturalandırılmaz.Korpektomi veya laminaplasti ile yapılmışsa ilave edilir, laminektomi dahil</t>
  </si>
  <si>
    <t>P615761</t>
  </si>
  <si>
    <t>616070, P615801, 615801 ve 615800 ile birlikte faturalandırılmaz.Korpektomi veya laminaplasti ile yapılmışsa ilave edilir, laminektomi dahil</t>
  </si>
  <si>
    <t>P615801</t>
  </si>
  <si>
    <t>616020, 616070, 616110 ile birlikte faturalandırılmaz. Laminaplasti ile yapılmışsa ilave edilir, laminektomi dahil</t>
  </si>
  <si>
    <t>616110, P616110, 615840, P615841 ve 615841 ile birlikte faturalandırılmaz.Korpektomi veya laminaplasti ile yapılmışsa ilave edilir, laminektomi dahil</t>
  </si>
  <si>
    <t>P615841</t>
  </si>
  <si>
    <t>616.110, P616110, 615840, P615840 ve 615841 ile birlikte  faturalandırılmaz.Korpektomi veya laminaplasti ile yapılmışsa ilave edilir, laminektomi dahil</t>
  </si>
  <si>
    <t>Yılda en fazla iki işlem bedeli Kurumca karşılanır. Tüm malzemeler dahil.                   2.4.4.L maddesine bakınız.</t>
  </si>
  <si>
    <t>615920, P615921, 615921, P615922 ve 615922 ile birlikte faturalandırılamaz. Klasik, laminotomi ile birlikte</t>
  </si>
  <si>
    <t>P615921</t>
  </si>
  <si>
    <t>615920, P615920, 615921, P615922 ve 615922 ile birlikte faturalandırılamaz. Klasik, laminotomi ile birlikte</t>
  </si>
  <si>
    <t>P615922</t>
  </si>
  <si>
    <t>615920, P615920, 615921, P615921 ve 615922 ile birlikte faturalandırılamaz. Klasik, laminotomi ile birlikte</t>
  </si>
  <si>
    <t>P615991</t>
  </si>
  <si>
    <t>616140, 616141 ve P616141 ile birlikte faturalandırılmaz.</t>
  </si>
  <si>
    <t>P616141</t>
  </si>
  <si>
    <t>616140, P616140 ve 616141 ile birlikte faturalandırılmaz.</t>
  </si>
  <si>
    <t xml:space="preserve">  Koklear implant yerleştirilmesi</t>
  </si>
  <si>
    <t>P618021, P618090, P618100, P618201, P618202, P618203, P618250, P618340, P618410 ile birlikte faturalandırılmaz. Üçüncü basamak sağlık kurumlarınca faturalandırılır. Koklear implant ve seti dahil.  Bir hasta için ömrü boyunca her bir taraf için bir defa faturalandırılır.Bu kod faturalandırılan hastalara P618207 kodu ömür boyunca faturalandırılmaz.</t>
  </si>
  <si>
    <t>P618021, P618090, P618100, P618200, P618201, P618203, P618250, P618340, P618410 ile birlikte faturalandırılmaz. Üçüncü basamak sağlık kurumlarınca faturalandırılır.Kemiğe Monte İşitme Cihazı ve Aksesuarları hariç,Bir hasta için ömrü boyunca bir defa faturalandırılır.</t>
  </si>
  <si>
    <t>P618204</t>
  </si>
  <si>
    <t>Koklear implant revizyonu</t>
  </si>
  <si>
    <t>Koklear implant cerrahi ile yerleştirilen iç parçası hariç,Konuşma işlemcisi bu işlem kodu ile birlikte fatura edilemez. Üçüncü basamak sağlık kurumlarınca faturalandırılır.</t>
  </si>
  <si>
    <t>P618205</t>
  </si>
  <si>
    <t>Kafabandı uygulamasından sonra yapılan implantasyon uygulamaları da bu işlem üzerinden faturalandırılır. Konuşma  işlemcisi bu işlem kodu ile birlikte fatura edilemez.KEMİĞE MONTE İŞİTME CİHAZI AKSESUARLARI İç parça ile dış parça arasında aktarıcı sistem ve/veya bileşenleri ile Cerrahi ile yerleştirilen iç parça hariç. Üçüncü basamak sağlık kurumlarınca faturalandırılır.</t>
  </si>
  <si>
    <t>P618206</t>
  </si>
  <si>
    <t xml:space="preserve">Kafa bandı uygulaması </t>
  </si>
  <si>
    <t>Ömür boyu bir kez faturalandırılabilir. Kemiğe implante edilebilir işitme cihazı konuşma işlemcisi ile birlikte faturalandırılır.Konuşma işlemcisi hariç, band dahil. Üçüncü basamak sağlık kurumlarınca faturalandırılır.</t>
  </si>
  <si>
    <t>P618207</t>
  </si>
  <si>
    <t>P618021, P618090, P618100, P618201, P618202, P618203, P618250, P618340, P618410 ile birlikte faturalandırılmaz. Üçüncü basamak sağlık kurumlarınca faturalandırılır. Koklear implant ve seti dahil.  Bir hasta için ömrü boyunca bir defa faturalandırılır. Bu kod faturalandırılan hastalara P618200 kodu ömür boyunca faturalandırılmaz.</t>
  </si>
  <si>
    <t>P621044</t>
  </si>
  <si>
    <t>2.4.4.İ.2 Maddesine bakınız.</t>
  </si>
  <si>
    <t>P700692</t>
  </si>
  <si>
    <t>P700711</t>
  </si>
  <si>
    <t>P700712</t>
  </si>
  <si>
    <t>P700713</t>
  </si>
  <si>
    <t>P700714</t>
  </si>
  <si>
    <t>P700715</t>
  </si>
  <si>
    <t>P700716</t>
  </si>
  <si>
    <t>P700717</t>
  </si>
  <si>
    <t>P700718</t>
  </si>
  <si>
    <t>P700719</t>
  </si>
  <si>
    <t>P700721</t>
  </si>
  <si>
    <t>P700722</t>
  </si>
  <si>
    <t>P700723</t>
  </si>
  <si>
    <t>P700724</t>
  </si>
  <si>
    <t>P700732</t>
  </si>
  <si>
    <t>P700733</t>
  </si>
  <si>
    <t>P700944</t>
  </si>
  <si>
    <t>P700945</t>
  </si>
  <si>
    <t>P703365</t>
  </si>
  <si>
    <t>Sadece EK-2/D-4 Listesinde yer alan işlemlerde ayrıca faturalandırılır. Kayıt çıktılarının bir sureti ile cerrahi işlemi gerçekleştiren hekim ve nöroloji/nörofizyoloji/fizik tedavi ve rehabilitasyon alanında uzmanlık ve/veya yan dal eğitimi almış hekimler tarafından düzenlenecek nöromonitörizasyon kayıt raporunun bir sureti fatura eki belge olarak ibraz edilmelidir. 2.4.4.M maddesine bakınız.</t>
  </si>
  <si>
    <t>SUT eki EK-2/D-2 Listesi B grubunda yer alan hastalıklar için</t>
  </si>
  <si>
    <t>SUT eki EK-2/D-2 Listesi A grubunda yer alan hastalıklar için</t>
  </si>
  <si>
    <t xml:space="preserve">  Kemik İliği Nakilleri</t>
  </si>
  <si>
    <t xml:space="preserve">Kemik iliği bankalarından temin edilen kemik iliği/ kordon kanı bedelleri hariç olmak üzere kemik iliği paket fiyatlarına aynı sağlık hizmeti sunucusunda yapılan her türlü tetkik, tahlil, işlem, kan ve kan bileşenleri, tıbbi malzeme, ilaç (şahsi tedavi için yurtdışından getirtilen ilaçlar hariç) ve komplikasyon tedavisine ilişkin ücretler dahildir.  Paket fiyat, allojenik nakil öncesi 15 günü ve nakil sonrası 90 günü, diğer nakillerde nakil öncesi 15 günü ve nakil sonrası 60 günü kapsar. 
</t>
  </si>
  <si>
    <t>P802756</t>
  </si>
  <si>
    <t>Periferik damar embolizasyonu (vena safena magna/parva)</t>
  </si>
  <si>
    <t xml:space="preserve">Tüm malzemeler, tüm seanslar dahil. Bu işlemde kullanılan malzemelerin kullanım kriterleri işlem için de geçerlidir. P607910 ile birlikte faturalandırılmaz.           </t>
  </si>
  <si>
    <t>Nonvasküler girişimsel radyolojik tedaviler</t>
  </si>
  <si>
    <t xml:space="preserve">BMI ≥ 40 kg/m2 olan kişilerde. (Tıbbi endikasyonun endokrinoloji uzman hekiminin de yer aldığı sağlık kurulu raporu ile belgelenmesi halinde faturalandırılır.)
Tüm malzemeler dahil.Sağlık kurulu raporu düzenlendiği sağlık hizmeti sunucusunda geçerlidir. Sağlık kurulu, hizmeti veren sağlık hizmeti sunucusunda görevli hekimlerden oluşur.
</t>
  </si>
  <si>
    <t xml:space="preserve">   Orta Kemikler: Tarsal, karpal, klavikula, patella, fibula, koksiks</t>
  </si>
  <si>
    <r>
      <t xml:space="preserve">2.2.1.B-2 - Hizmet başına ödeme yöntemi ile faturalandırılacak ayakta tedaviler
</t>
    </r>
    <r>
      <rPr>
        <sz val="11"/>
        <color theme="1"/>
        <rFont val="Calibri"/>
        <family val="2"/>
        <charset val="162"/>
        <scheme val="minor"/>
      </rPr>
      <t>(1) Birinci basamak sağlık kuruluşlarında;
ç) Kalıtsal hemoglobinopati tanı ve tedavi merkezlerinde yapılan, SUT eki EK-2/B Listesinde yer alan, 904.690 kod numaralı “Hemoglobin elektroforezi HPLC ile” ve 904.700 kod numaralı “Hemoglobin elektroforezi Aqar jel ile” işlemleri,</t>
    </r>
    <r>
      <rPr>
        <b/>
        <sz val="11"/>
        <color theme="1"/>
        <rFont val="Calibri"/>
        <family val="2"/>
        <charset val="162"/>
        <scheme val="minor"/>
      </rPr>
      <t xml:space="preserve">
</t>
    </r>
  </si>
  <si>
    <r>
      <t xml:space="preserve">2.2.1.B-2 - Hizmet başına ödeme yöntemi ile faturalandırılacak ayakta tedaviler
</t>
    </r>
    <r>
      <rPr>
        <sz val="11"/>
        <color theme="1"/>
        <rFont val="Calibri"/>
        <family val="2"/>
        <charset val="162"/>
        <scheme val="minor"/>
      </rPr>
      <t>(1) Birinci basamak sağlık kuruluşlarında;
ç) Kalıtsal hemoglobinopati tanı ve tedavi merkezlerinde yapılan SUT eki EK-2/B Listesinde yer alan, L103130 kod numaralı “Hemoglobin varyant analizi (Agar jel)”, L103140 kod numaralı “Hemoglobin varyant analizi (Elektroforez)” ve L103150 kod numaralı “Hemoglobin varyant analizi (HPLC)” işlemleri,</t>
    </r>
    <r>
      <rPr>
        <b/>
        <sz val="11"/>
        <color theme="1"/>
        <rFont val="Calibri"/>
        <family val="2"/>
        <charset val="162"/>
        <scheme val="minor"/>
      </rPr>
      <t xml:space="preserve">
</t>
    </r>
  </si>
  <si>
    <t>Sağlık Uygulama Tebliğinin 2.2.1.B-2 numaralı maddesinin birinci fıkrasının
(ç) bendide belirtilen işlem kodları revize edilmiştir.</t>
  </si>
  <si>
    <r>
      <rPr>
        <b/>
        <sz val="11"/>
        <color theme="1"/>
        <rFont val="Calibri"/>
        <family val="2"/>
        <charset val="162"/>
        <scheme val="minor"/>
      </rPr>
      <t xml:space="preserve">2.6.1.A - Yol giderlerinde esas alınacak mesafeler
</t>
    </r>
    <r>
      <rPr>
        <sz val="11"/>
        <color theme="1"/>
        <rFont val="Calibri"/>
        <family val="2"/>
        <charset val="162"/>
        <scheme val="minor"/>
      </rPr>
      <t>(1) Sevklerin teşhis ve/veya tedavinin sağlanabildiği en yakın sağlık hizmeti sunucusuna yapılması esastır. Ancak, hekimin veya diş hekiminin muayenesi veya tedavisi sonrasında, gerekli teşhis veya tedavi cihazlarının veya ilgili branş uzmanının bulunmaması gibi tıbbi ve zorunlu nedenlerle yerleşim yeri dışındaki sağlık hizmeti sunucusuna sevk yapılması durumunda, Kurumca belirlenen istisnalar hariç olmak üzere;
b) İkinci basamak sağlık hizmeti sunucularınca yapılan sevklere ilişkin yol gideri, en yakın üçüncü basamak sağlık hizmeti sunucusunun bulunduğu yerleşim yeri mesafesini aşmamak kaydıyla sevk edilen yerleşim yeri,</t>
    </r>
    <r>
      <rPr>
        <b/>
        <sz val="11"/>
        <color theme="1"/>
        <rFont val="Calibri"/>
        <family val="2"/>
        <charset val="162"/>
        <scheme val="minor"/>
      </rPr>
      <t xml:space="preserve">
</t>
    </r>
    <r>
      <rPr>
        <sz val="11"/>
        <color theme="1"/>
        <rFont val="Calibri"/>
        <family val="2"/>
        <charset val="162"/>
        <scheme val="minor"/>
      </rPr>
      <t xml:space="preserve">
</t>
    </r>
  </si>
  <si>
    <r>
      <rPr>
        <b/>
        <sz val="11"/>
        <color theme="1"/>
        <rFont val="Calibri"/>
        <family val="2"/>
        <charset val="162"/>
        <scheme val="minor"/>
      </rPr>
      <t xml:space="preserve">2.6.1.A - Yol giderlerinde esas alınacak mesafeler
</t>
    </r>
    <r>
      <rPr>
        <sz val="11"/>
        <color theme="1"/>
        <rFont val="Calibri"/>
        <family val="2"/>
        <charset val="162"/>
        <scheme val="minor"/>
      </rPr>
      <t xml:space="preserve">(1) Sevklerin teşhis ve/veya tedavinin sağlanabildiği en yakın sağlık hizmeti sunucusuna yapılması esastır. Ancak, hekimin veya diş hekiminin muayenesi veya tedavisi sonrasında, gerekli teşhis veya tedavi cihazlarının veya ilgili branş uzmanının bulunmaması gibi tıbbi ve zorunlu nedenlerle yerleşim yeri dışındaki sağlık hizmeti sunucusuna sevk yapılması durumunda, Kurumca belirlenen istisnalar hariç olmak üzere;
b) İkinci basamak sağlık hizmeti sunucularınca yapılan sevklere ilişkin yol gideri, </t>
    </r>
    <r>
      <rPr>
        <b/>
        <sz val="11"/>
        <color rgb="FF0070C0"/>
        <rFont val="Calibri"/>
        <family val="2"/>
        <charset val="162"/>
        <scheme val="minor"/>
      </rPr>
      <t>tedavinin yapılabildiği</t>
    </r>
    <r>
      <rPr>
        <sz val="11"/>
        <color theme="1"/>
        <rFont val="Calibri"/>
        <family val="2"/>
        <charset val="162"/>
        <scheme val="minor"/>
      </rPr>
      <t xml:space="preserve"> en yakın üçüncü basamak sağlık hizmeti sunucusunun bulunduğu yerleşim yeri mesafesini aşmamak kaydıyla sevk edilen yerleşim yeri,</t>
    </r>
    <r>
      <rPr>
        <b/>
        <sz val="11"/>
        <color theme="1"/>
        <rFont val="Calibri"/>
        <family val="2"/>
        <charset val="162"/>
        <scheme val="minor"/>
      </rPr>
      <t xml:space="preserve">
</t>
    </r>
    <r>
      <rPr>
        <sz val="11"/>
        <color theme="1"/>
        <rFont val="Calibri"/>
        <family val="2"/>
        <charset val="162"/>
        <scheme val="minor"/>
      </rPr>
      <t xml:space="preserve">
</t>
    </r>
  </si>
  <si>
    <t>Sağlık Uygulama Tebliğinin2.6.1.A numaralı maddesinin birinci fıkrasının (b) bendinde
yer alan “yol gideri,” ibaresinden sonra gelmek üzere “tedavinin yapılabildiği” ibaresi eklenmiştir.</t>
  </si>
  <si>
    <t xml:space="preserve">Sağlık Uygulama Tebliğinin 2.4.1.B-2 numaralı maddesinin beşinci fıkrasında ödeme kriteri aşama tamamlandığında bedelleri ödenir şeklinde revize edilmiştir.
</t>
  </si>
  <si>
    <r>
      <rPr>
        <b/>
        <sz val="11"/>
        <color theme="1"/>
        <rFont val="Calibri"/>
        <family val="2"/>
        <charset val="162"/>
        <scheme val="minor"/>
      </rPr>
      <t xml:space="preserve">2.4.1.B-2- Diş tedavileri ödeme işlemleri 
</t>
    </r>
    <r>
      <rPr>
        <sz val="11"/>
        <color theme="1"/>
        <rFont val="Calibri"/>
        <family val="2"/>
        <charset val="162"/>
        <scheme val="minor"/>
      </rPr>
      <t xml:space="preserve">(5) Ortodontik tedavi uygulanan kişilere ait faturaların ödemeleri SUT eki EK-2/Ç-3 Listesinde yer alan formlar üzerinden </t>
    </r>
    <r>
      <rPr>
        <b/>
        <sz val="11"/>
        <color rgb="FF0070C0"/>
        <rFont val="Calibri"/>
        <family val="2"/>
        <charset val="162"/>
        <scheme val="minor"/>
      </rPr>
      <t>her bir aşama tamamlandığında bedelleri ödenir</t>
    </r>
    <r>
      <rPr>
        <sz val="11"/>
        <color theme="1"/>
        <rFont val="Calibri"/>
        <family val="2"/>
        <charset val="162"/>
        <scheme val="minor"/>
      </rPr>
      <t xml:space="preserve">
</t>
    </r>
  </si>
  <si>
    <r>
      <rPr>
        <b/>
        <sz val="11"/>
        <color theme="1"/>
        <rFont val="Calibri"/>
        <family val="2"/>
        <charset val="162"/>
        <scheme val="minor"/>
      </rPr>
      <t xml:space="preserve">2.4.1.B-2- Diş tedavileri ödeme işlemleri 
</t>
    </r>
    <r>
      <rPr>
        <sz val="11"/>
        <color theme="1"/>
        <rFont val="Calibri"/>
        <family val="2"/>
        <charset val="162"/>
        <scheme val="minor"/>
      </rPr>
      <t>(5) Ortodontik tedavi uygulanan kişilere ait faturaların ödemeleri SUT eki EK-2/Ç-3 Listesinde yer alan formlar üzerinden</t>
    </r>
    <r>
      <rPr>
        <b/>
        <sz val="11"/>
        <color rgb="FFFF0000"/>
        <rFont val="Calibri"/>
        <family val="2"/>
        <charset val="162"/>
        <scheme val="minor"/>
      </rPr>
      <t xml:space="preserve"> üç aşamada yapılır. Her bir aşama tamamlandığında tedavi bedelinin 1/3’ü ödenir.</t>
    </r>
    <r>
      <rPr>
        <sz val="11"/>
        <color theme="1"/>
        <rFont val="Calibri"/>
        <family val="2"/>
        <charset val="162"/>
        <scheme val="minor"/>
      </rPr>
      <t xml:space="preserve">
</t>
    </r>
  </si>
  <si>
    <t>11 OCAK 2020 SUT DEĞİŞİKLİĞİ</t>
  </si>
  <si>
    <t>Tüm cerrahi işlemler ve malzemeler dahil. Yama işlemi ve malzemeleri de işlem puanına dahildir. 2 kalp damar cerrahisi, 1 kardiyoloji uzmanının onayının bulunduğu konsey kararı ile üçüncü basamak sağlık hizmeti sunucularında yapılması şartıyla aşağıdakilerden en az birinin varlığında bedeli Kurumca karşılanır.
(a) Büyüme çağındaki konjenital aort kapak hastalıkları,
(b) Dar aort kökünün olduğu ve hasta/kapak uyumsuzluğu olma riski olan hastalar, (aort kökünün 21 mm veya daha küçük olması veya Efektif Orifis Alanı İndeksinin 0,9 cm2/m2’ nin altında olması)
(c)Kapak endokarditi olan hastalar.</t>
  </si>
  <si>
    <t xml:space="preserve">Otolog aortik kapak neoküspidizasyon / rekonstrüksiyonu (kardiyopulmoner by-pass ile birlikte)
</t>
  </si>
  <si>
    <t>Perkütan endovasküler yabancı cisim çıkarılması</t>
  </si>
  <si>
    <t>Paravalvüler leak kapama</t>
  </si>
  <si>
    <t>Sadece cerrahi kalp kapak replasmanı sonrası semptomatik paravalvüler leak vakalarında cerrahi açıdan inoperable veya yüksek riskli olması halinde, üçüncü basamak sağlık hizmeti sunucularınca kardiyoloji ve kalp damar cerrahisi uzmanı tarafından düzenlenen sağlık kurulu raporu ile bedeli kurumca karşılanır. Transözefajiyal ekokardiyografı işlem puanına dahil. Kapama cihazı, taşıma sistemi, long sheath, transseptai puncture seti hariç.</t>
  </si>
  <si>
    <t>Psikoz, bipolar bozukluk, yaygın gelişimsel bozukluklar, zeka geriliği tanılarında, 65 yaş üstü demans tamlı hastalarda ise ayrıca geriatri uzman hekimlerince de, 18 yaş altında her görüşme için, diğer tanılarda yılda en fazla üç kere faturalandırılır. “Acil serviste intihar girişimlerine psikososyal destek ve krize müdahale” birimi bulunan devlet hastaneleri acil servislerinde de faturalandırılması mümkündür. (F10 ilâ Fİ 9) Psikoaktif madde kullanımına bağlı zihin ve davranış bozuklukları tamlarında (F15, F17 kod grupları hariç) için 30 günde 1 adet faturalandırılır.</t>
  </si>
  <si>
    <t>Açıklama Değişikliği</t>
  </si>
  <si>
    <t>Yeni İşlem</t>
  </si>
  <si>
    <t xml:space="preserve">Seans süresi 30 dakikadan az olamaz. 10 günde bir adetten fazla faturalandırılmaz.
(F10 ilâ F19) Psikoaktif madde kullanımına bağlı zihin ve davranış bozuklukları tanılarında (F15, F17 kod grupları hariç) 10 günde 3 adet faturalandırılır.
</t>
  </si>
  <si>
    <t>(F10 ilâ F19) Psikoaktif madde kullanımına bağlı zihin ve davranış bozuklukları tanılarında (F15, F17 kod grupları hariç) 10 günde 3 adet faturalandırılır.</t>
  </si>
  <si>
    <t>EK-3/C-3</t>
  </si>
  <si>
    <t>DO1014</t>
  </si>
  <si>
    <t>DO1015</t>
  </si>
  <si>
    <t>DO1016</t>
  </si>
  <si>
    <t>BPAP S/T</t>
  </si>
  <si>
    <t>BPAP S/T AVAPS</t>
  </si>
  <si>
    <t>ADAPTİF BASINÇ DESTEKLİ SERVO VENTİLASYON (ASV) CİHAZI</t>
  </si>
  <si>
    <t>(1) Solunumsal uyku hastalıklarında SUT "3.3.6.A-1" maddesinde yer alan genel hükümlere ilaveten; uyku ile ilişkili hipoventilasyon/hipoksemik sendromu (restriktif akciğer hastalığı, kronik obstrüktif akciğer hastalığı, obesite-hipoventilasyon sendromu, pulmoner parankimal veya vasküler patolojilere bağlı hipoventilasyon/ hipoksemi vb) olan hastalarda, spontan solunumu ve tetikleme gücünün yetersiz olduğunun düzenlenecek sağlık kurulu raporunda belirtilmesi koşuluyla BPAP S/T cihazı bedelleri Kurumca karşılanır.
(2) Kronik solunum yetmezliğinde SUT "3.3.6.A-2" maddesinde yer alan genel hükümlere ve BPAP- S cihazı için tanımlanmış kriterlere ek olarak; inspirasyon basınç yüksekliği (İPAP ≥ 20 cm H2O) veya yoğun bakımda izlendiği dönemlerde apne saptanan hastalarda, bu durumların sağlık kurulu raporunda belirtilmesi ve bunlara ilişkin kanıtlayıcı belgelerin sağlık kurulu raporu ekinde yer alması koşuluyla BPAP-S/T cihazı bedelleri Kurumca karşılanır.</t>
  </si>
  <si>
    <t>(1) Solunumsal uyku hastalıklarında SUT "3.3.6.A-1" maddesinde yer alan genel hükümlere ilaveten; Polisomnografi eşliğinde yapılan BPAP S/T titrasyonunda yeterli tidal volüm sağlanamadığı veya uykuda solunum bozukluklarının ortadan kaldırılamadığı hastalarda, nöromusküler ve göğüs duvarı bozukluklarına bağlı uyku ile ilişkili hipoventilasyon-hipoksemi olan restriktif akciğer hastalığı olan hastalarda (ALS, obesite- hipoventilasyon sendromu, kifoskolyoz vb.) bu durumun düzenlenecek sağlık kurulu raporunda belirtilmesi koşuluyla BPAP S/T AVAPS cihazı bedelleri Kurumca karşılanır.</t>
  </si>
  <si>
    <t>(1) Solunumsal uyku hastalıklarında SUT "3.3.6.A-1" maddesinde yer alan genel hükümlere ilaveten;
a) İlk gece polisomnografi tetkiki sırasında santral uyku apne sendromu veya Cheyne-Stokes solunumu sendromu tanısı alan hastalarda, titrasyon gecesinde sırasıyla CPAP ve BPAP S/T tedavilerinin uyku ile ilişkili solunum bozukluğunu düzeltmemesi ve ardından polisomnografi eşliğinde başarılı ASV titrasyonu yapılmış olması durumunda, bu durumun düzenlenecek sağlık kurulu raporunda belirtilmesi koşuluyla ASV cihazı bedelleri Kurumca karşılanır.</t>
  </si>
  <si>
    <t>Fiyat değişikliği</t>
  </si>
  <si>
    <t>GZ1219</t>
  </si>
  <si>
    <t>VİTREORETİNAL CERRAHÎ CİHAZLARINA UYGUN ÇAPTA KASET VE TÜP SETLERİ 27G</t>
  </si>
  <si>
    <t>Yeni Malzeme</t>
  </si>
  <si>
    <t>EK-3/G</t>
  </si>
  <si>
    <t>GZ1220</t>
  </si>
  <si>
    <t>GZ1221</t>
  </si>
  <si>
    <t>GZ1222</t>
  </si>
  <si>
    <t>GZ1223</t>
  </si>
  <si>
    <t>GZ1224</t>
  </si>
  <si>
    <t>GZ1225</t>
  </si>
  <si>
    <t>GZ1226</t>
  </si>
  <si>
    <t>GZ1227</t>
  </si>
  <si>
    <t>SUBRETÎNAL KANÜLLER 27G</t>
  </si>
  <si>
    <t>ENDODİATERMİ PROBLARI 27G</t>
  </si>
  <si>
    <t>ENDOLAZER PROBLARI 27G</t>
  </si>
  <si>
    <t>MEMBRAN FORSEPSLERİ 27G</t>
  </si>
  <si>
    <t>ALM FORSEPSLERİ 27G</t>
  </si>
  <si>
    <t>VİTREORETİNAL MAKASLAR 27G</t>
  </si>
  <si>
    <t>VİTREORETİNAL TROKAR SİSTEMİ 27G</t>
  </si>
  <si>
    <t>VİTREORETİNAL BACK FLUSH KANÜLLER 27G</t>
  </si>
  <si>
    <t>GR2011</t>
  </si>
  <si>
    <t>KATETER, KILAVUZ, NÖROVASKÜLER, ÖRGÜLÜ, İNTRAKRANİAL DİSTAL ERİŞİM İÇİN, DİSTAL KISMI 4.5F DEN KÜÇÜK, 105 CM VE ÜZERİ</t>
  </si>
  <si>
    <t>GR2012</t>
  </si>
  <si>
    <t>KATETER, KILAVUZ, NÖROVASKÜLER, ÖRGÜLÜ, İNTRAKRANİAL DİSTAL ERİŞİM İÇİN, DİSTAL KISMI 4.5F - 8F ARASI, 105 CM VE ÜZERİ</t>
  </si>
  <si>
    <t>KATETER. KILAVUZ, NÖROVASKULER. ÖRGÜLÜ. ÎNTRAKRANİAL DİSTAL ERİŞİM İÇİN, DİSTAL KISMI 4.5F DEN KÜÇÜK</t>
  </si>
  <si>
    <t>KATETER, KILAVUZ. NÖROVASKULER, ÖRGÜLÜ, ÎNTRAKRANİAL DİSTAL ERİŞİM İÇİN. DİSTAL KISMI 4.5F- 8F ARASI</t>
  </si>
  <si>
    <t>EK-3/M</t>
  </si>
  <si>
    <t>İNTRAKRANİYAL VASKÖLER RLKONSTRÜKSİYON CİHAZI, BİFURKASYON ANEVRİZMALARI İÇİN (TEK STENT VE ANEVRİZMA KESESİ İÇİNDE AÇILAN BOYUN KORUMA APARATI DİZAYNLI)</t>
  </si>
  <si>
    <t>GR2052</t>
  </si>
  <si>
    <t xml:space="preserve">(1) “Dome/neck ratio" olarak bilinen anevrizmanın boyuna paralel en geniş çapının boynunun uzunluğuna oram &lt;2 olan ya da anevrizma boynunun &gt;4 mm olduğu geniş boyunlu bifurkasyon anevrizmalarının koil embolizasyonunda kullanılması halinde ve anevrizma boyutunu gösteren ilgili tetkik sonucunun (DSA, BTA) eklendiği sağlık kurulu raporu ile belgelenmesi halinde bedeli kurumca karşılanır.
(2) Intrakraniyel anevrizma tedavisi için kullanılan GR1186, GR2047, GR2048 kodları ile birlikte faturalandırılamaz.
</t>
  </si>
  <si>
    <t>EK-2/A-2</t>
  </si>
  <si>
    <t>AYAKTAN BAŞVURULARDA İLAVE OLARAK FATURALANDIRILABİLECEK İŞLEMLER LİSTESİ</t>
  </si>
  <si>
    <t>SIRA NO</t>
  </si>
  <si>
    <t>321</t>
  </si>
  <si>
    <t>900,010</t>
  </si>
  <si>
    <t>322</t>
  </si>
  <si>
    <t>900.110</t>
  </si>
  <si>
    <t>323</t>
  </si>
  <si>
    <t>900.130</t>
  </si>
  <si>
    <t>324</t>
  </si>
  <si>
    <t>900.135</t>
  </si>
  <si>
    <r>
      <rPr>
        <i/>
        <sz val="11"/>
        <rFont val="Cambria"/>
        <family val="1"/>
        <charset val="162"/>
      </rPr>
      <t>5</t>
    </r>
    <r>
      <rPr>
        <sz val="11"/>
        <rFont val="Cambria"/>
        <family val="1"/>
        <charset val="162"/>
      </rPr>
      <t xml:space="preserve"> Hidroksi İndol Asetik Asit</t>
    </r>
  </si>
  <si>
    <t>325</t>
  </si>
  <si>
    <t>900.140</t>
  </si>
  <si>
    <t>ACTH stiraiilasvon testi</t>
  </si>
  <si>
    <t>326</t>
  </si>
  <si>
    <t>900.160</t>
  </si>
  <si>
    <t>Adenoiin deaminaz aktivitesi (ADA)</t>
  </si>
  <si>
    <t>327</t>
  </si>
  <si>
    <t>900.270</t>
  </si>
  <si>
    <t>328</t>
  </si>
  <si>
    <t>900.280</t>
  </si>
  <si>
    <t>Alfa- giukozidaz</t>
  </si>
  <si>
    <t>329</t>
  </si>
  <si>
    <t>900.350</t>
  </si>
  <si>
    <t>Alkalenfosfataz (Kemiğe spesifik)</t>
  </si>
  <si>
    <t>330</t>
  </si>
  <si>
    <t>900.380</t>
  </si>
  <si>
    <t>Amino asit (Her biri)</t>
  </si>
  <si>
    <t>Sadece Pediatrik Endokrinoloji ve/veya Pediatrik metabolizma Hastalıklan Uzman hekimi tarafından istenmesi halinde faturalandınkr.</t>
  </si>
  <si>
    <t>331</t>
  </si>
  <si>
    <t>900.361</t>
  </si>
  <si>
    <t>332</t>
  </si>
  <si>
    <t>900.511</t>
  </si>
  <si>
    <t>333</t>
  </si>
  <si>
    <t>900.520</t>
  </si>
  <si>
    <t>334</t>
  </si>
  <si>
    <t>900.550</t>
  </si>
  <si>
    <t>Asit seramîdaz</t>
  </si>
  <si>
    <t>335</t>
  </si>
  <si>
    <t>900.630</t>
  </si>
  <si>
    <t>Beta-ealaktosidaz</t>
  </si>
  <si>
    <t>336</t>
  </si>
  <si>
    <t>900.640</t>
  </si>
  <si>
    <t>Beta-giukosidaz</t>
  </si>
  <si>
    <t>337</t>
  </si>
  <si>
    <t>900.710</t>
  </si>
  <si>
    <t>338</t>
  </si>
  <si>
    <t>900.871</t>
  </si>
  <si>
    <t>339</t>
  </si>
  <si>
    <t>900.970</t>
  </si>
  <si>
    <t>Çok usan zincirli yağ asidleri (C:22,C:24,C:26) analizi (GC/MS)</t>
  </si>
  <si>
    <t>340</t>
  </si>
  <si>
    <t>901.120</t>
  </si>
  <si>
    <t>Down sendroml (PAPP-A+Serbest beta HCG)</t>
  </si>
  <si>
    <t>341</t>
  </si>
  <si>
    <t>901,201</t>
  </si>
  <si>
    <t>Everolimus</t>
  </si>
  <si>
    <t>342</t>
  </si>
  <si>
    <t>901.450</t>
  </si>
  <si>
    <t>343</t>
  </si>
  <si>
    <t>901.460</t>
  </si>
  <si>
    <t>Gîikolize hemoglobin (Hb A1C)</t>
  </si>
  <si>
    <t>344</t>
  </si>
  <si>
    <t>901.480</t>
  </si>
  <si>
    <t>345</t>
  </si>
  <si>
    <t>901.680</t>
  </si>
  <si>
    <t>346</t>
  </si>
  <si>
    <t>901.810</t>
  </si>
  <si>
    <t>347</t>
  </si>
  <si>
    <t>901.860</t>
  </si>
  <si>
    <t>İnsüîin-ACTH-kortizol testi</t>
  </si>
  <si>
    <t>348</t>
  </si>
  <si>
    <t>901.870</t>
  </si>
  <si>
    <t>Însülin-STH testi</t>
  </si>
  <si>
    <t>349</t>
  </si>
  <si>
    <t>901.960</t>
  </si>
  <si>
    <t>350</t>
  </si>
  <si>
    <t>902.221</t>
  </si>
  <si>
    <t>351</t>
  </si>
  <si>
    <t>902.280</t>
  </si>
  <si>
    <t>LDH izoenzîmleri (Elektroforez)</t>
  </si>
  <si>
    <t>352</t>
  </si>
  <si>
    <t>902.300</t>
  </si>
  <si>
    <t>L-dopa-proiaktin supresyon testi</t>
  </si>
  <si>
    <t>353</t>
  </si>
  <si>
    <t>902.360</t>
  </si>
  <si>
    <t>Lizozomal prenatal tam, en az 5 test</t>
  </si>
  <si>
    <t>354</t>
  </si>
  <si>
    <t>902.400</t>
  </si>
  <si>
    <t>LRH testi</t>
  </si>
  <si>
    <t>355</t>
  </si>
  <si>
    <t>902.610</t>
  </si>
  <si>
    <t>Mukopolisakkarit analizi (İdrarda)(vüksek rezolüsvonlu eiektroforez)</t>
  </si>
  <si>
    <t>356</t>
  </si>
  <si>
    <t>902.660</t>
  </si>
  <si>
    <t>357</t>
  </si>
  <si>
    <t>902.720</t>
  </si>
  <si>
    <t>358</t>
  </si>
  <si>
    <t>902.780</t>
  </si>
  <si>
    <t>359</t>
  </si>
  <si>
    <t>902.820</t>
  </si>
  <si>
    <t>Organik asidemilerİn prenatal tanıları (GC/MS)</t>
  </si>
  <si>
    <t>360</t>
  </si>
  <si>
    <t>902.830</t>
  </si>
  <si>
    <t>Organik asit analizi (İdrarda)</t>
  </si>
  <si>
    <t>361</t>
  </si>
  <si>
    <t>903.030</t>
  </si>
  <si>
    <t>Peroksisomal hastalıkların prenatal tanılan (GC/MS)</t>
  </si>
  <si>
    <t>362</t>
  </si>
  <si>
    <t>903.050</t>
  </si>
  <si>
    <t>Pitresİn ACTH kortizol (6 ACTH, 6 kortizol)</t>
  </si>
  <si>
    <t>363</t>
  </si>
  <si>
    <t>903,160</t>
  </si>
  <si>
    <t>364</t>
  </si>
  <si>
    <t>903.170</t>
  </si>
  <si>
    <t>Procalcitonin</t>
  </si>
  <si>
    <t>365</t>
  </si>
  <si>
    <t>903.320</t>
  </si>
  <si>
    <t>366</t>
  </si>
  <si>
    <t>903.399</t>
  </si>
  <si>
    <t>367</t>
  </si>
  <si>
    <t>903.560</t>
  </si>
  <si>
    <t>368</t>
  </si>
  <si>
    <t>903.710</t>
  </si>
  <si>
    <t>Spesifik IgE (5'Ii miks)</t>
  </si>
  <si>
    <t>369</t>
  </si>
  <si>
    <t>903.720</t>
  </si>
  <si>
    <t>370</t>
  </si>
  <si>
    <t>903.760</t>
  </si>
  <si>
    <t>371</t>
  </si>
  <si>
    <t>903,805</t>
  </si>
  <si>
    <t>372</t>
  </si>
  <si>
    <t>903.810</t>
  </si>
  <si>
    <t>Takrolimus (FK 506)</t>
  </si>
  <si>
    <t>373</t>
  </si>
  <si>
    <t>903.840</t>
  </si>
  <si>
    <t>Tiroid stimuie edici imımmglobulin (TSİ)</t>
  </si>
  <si>
    <t>374</t>
  </si>
  <si>
    <t>903.980</t>
  </si>
  <si>
    <t>375</t>
  </si>
  <si>
    <t>904.060</t>
  </si>
  <si>
    <t>376</t>
  </si>
  <si>
    <t>9Û4.Û75</t>
  </si>
  <si>
    <t>377</t>
  </si>
  <si>
    <t>904.090</t>
  </si>
  <si>
    <t>Üçlü test (E3-HGG-AFP)</t>
  </si>
  <si>
    <t>378</t>
  </si>
  <si>
    <t>904.230</t>
  </si>
  <si>
    <t>Yenidogan taraması (Tandem MS)</t>
  </si>
  <si>
    <t>379</t>
  </si>
  <si>
    <t>904.280</t>
  </si>
  <si>
    <t>Akîive protein C rezistansı</t>
  </si>
  <si>
    <t>380</t>
  </si>
  <si>
    <t>904.320</t>
  </si>
  <si>
    <t>381</t>
  </si>
  <si>
    <t>904.330</t>
  </si>
  <si>
    <t>382</t>
  </si>
  <si>
    <t>904.340</t>
  </si>
  <si>
    <t>383</t>
  </si>
  <si>
    <t>904.360</t>
  </si>
  <si>
    <t>Antijene özgün sitotoksik yanıt, tetramer İle</t>
  </si>
  <si>
    <t>384</t>
  </si>
  <si>
    <t>904.430</t>
  </si>
  <si>
    <t>Doku Plazminoien aktivatör (TP A)</t>
  </si>
  <si>
    <t>385</t>
  </si>
  <si>
    <t>904.440</t>
  </si>
  <si>
    <t>Dört basamaklı doku tiplendirmesi (Kök hücre nakli,her lokus için)</t>
  </si>
  <si>
    <t>386</t>
  </si>
  <si>
    <t>904.640</t>
  </si>
  <si>
    <t>387</t>
  </si>
  <si>
    <t>904.690</t>
  </si>
  <si>
    <t>Hemoglobin elektroforezi HPLC ile</t>
  </si>
  <si>
    <t>388</t>
  </si>
  <si>
    <t>904.700</t>
  </si>
  <si>
    <t>Hemoglobin elektroforezi Aqar jel ile</t>
  </si>
  <si>
    <t>389</t>
  </si>
  <si>
    <t>904.710</t>
  </si>
  <si>
    <t>390</t>
  </si>
  <si>
    <t>904.760</t>
  </si>
  <si>
    <t>391</t>
  </si>
  <si>
    <t>904.780</t>
  </si>
  <si>
    <t>HLA DP, DR, DO moleküler yüksek çözünürlükte</t>
  </si>
  <si>
    <t>392</t>
  </si>
  <si>
    <t>904.790</t>
  </si>
  <si>
    <t>393</t>
  </si>
  <si>
    <t>904.800</t>
  </si>
  <si>
    <t>394</t>
  </si>
  <si>
    <t>904.810</t>
  </si>
  <si>
    <t>395</t>
  </si>
  <si>
    <t>904.820</t>
  </si>
  <si>
    <t>397</t>
  </si>
  <si>
    <t>Koilaien ADP (Tam otomatik cihazda trombosit agregasyonu)</t>
  </si>
  <si>
    <t>398</t>
  </si>
  <si>
    <t>904.890</t>
  </si>
  <si>
    <t>399</t>
  </si>
  <si>
    <t>904.920</t>
  </si>
  <si>
    <t>Lenfosit alt gruplan</t>
  </si>
  <si>
    <t>400</t>
  </si>
  <si>
    <t>904.980</t>
  </si>
  <si>
    <t>401</t>
  </si>
  <si>
    <t>905.080</t>
  </si>
  <si>
    <t>Moııoklonal antikor (Her biri)</t>
  </si>
  <si>
    <t>403</t>
  </si>
  <si>
    <t>905.140</t>
  </si>
  <si>
    <t>404</t>
  </si>
  <si>
    <t>905,160</t>
  </si>
  <si>
    <t>405</t>
  </si>
  <si>
    <t>905.170</t>
  </si>
  <si>
    <t>406</t>
  </si>
  <si>
    <t>905.180</t>
  </si>
  <si>
    <t>407</t>
  </si>
  <si>
    <t>905.190</t>
  </si>
  <si>
    <t>408</t>
  </si>
  <si>
    <t>905.230</t>
  </si>
  <si>
    <t>Platelet F4</t>
  </si>
  <si>
    <t>409</t>
  </si>
  <si>
    <t>905.260</t>
  </si>
  <si>
    <t>Protein C</t>
  </si>
  <si>
    <t>410</t>
  </si>
  <si>
    <t>905.270</t>
  </si>
  <si>
    <t>411</t>
  </si>
  <si>
    <t>905.280</t>
  </si>
  <si>
    <t>Protein S</t>
  </si>
  <si>
    <t>412</t>
  </si>
  <si>
    <t>905,290</t>
  </si>
  <si>
    <t>413</t>
  </si>
  <si>
    <t>905.380</t>
  </si>
  <si>
    <t>414</t>
  </si>
  <si>
    <t>905.410</t>
  </si>
  <si>
    <t>Tissue factor pathway inhibitor (TPPI), serbest</t>
  </si>
  <si>
    <t>415</t>
  </si>
  <si>
    <t>9Ö5.420</t>
  </si>
  <si>
    <t>Tissue factor pathway inhibitor (TFP1), total</t>
  </si>
  <si>
    <t>416</t>
  </si>
  <si>
    <t>905.430</t>
  </si>
  <si>
    <t>Trombin aktive fibrinoliz inhibıtörü (TAFI)</t>
  </si>
  <si>
    <t>417</t>
  </si>
  <si>
    <t>905.460</t>
  </si>
  <si>
    <t>Tromboelastogram, her bir kartuj</t>
  </si>
  <si>
    <t>418</t>
  </si>
  <si>
    <t>905.580</t>
  </si>
  <si>
    <t>AYAKTAN BAŞVURULARDA İLAVE OLARAK FATURALAND1RILABİLECEK İŞLEMLER LİSTESİ</t>
  </si>
  <si>
    <r>
      <rPr>
        <b/>
        <sz val="11"/>
        <rFont val="Cambria"/>
        <family val="1"/>
        <charset val="162"/>
      </rPr>
      <t>SIRA NO</t>
    </r>
  </si>
  <si>
    <r>
      <rPr>
        <b/>
        <sz val="11"/>
        <rFont val="Cambria"/>
        <family val="1"/>
        <charset val="162"/>
      </rPr>
      <t>KODU</t>
    </r>
  </si>
  <si>
    <r>
      <rPr>
        <b/>
        <sz val="11"/>
        <rFont val="Cambria"/>
        <family val="1"/>
        <charset val="162"/>
      </rPr>
      <t>İŞLEM ADI</t>
    </r>
  </si>
  <si>
    <r>
      <rPr>
        <b/>
        <sz val="11"/>
        <rFont val="Cambria"/>
        <family val="1"/>
        <charset val="162"/>
      </rPr>
      <t>AÇIKLAMA</t>
    </r>
  </si>
  <si>
    <t>L100000</t>
  </si>
  <si>
    <t>1,25-Dihidroksi vitamin D</t>
  </si>
  <si>
    <t>L100070</t>
  </si>
  <si>
    <t>5-Hidroksi indol asetik asit (Serum)</t>
  </si>
  <si>
    <t>L100080</t>
  </si>
  <si>
    <t>5-Hidroksi indol asetik asit/Kreatinin (Spot idrar)</t>
  </si>
  <si>
    <t>L100090</t>
  </si>
  <si>
    <t>5-Hidroksi indol asetik asit (24 saatlik idrar)</t>
  </si>
  <si>
    <t>L100170</t>
  </si>
  <si>
    <t>17-Hidroksikortikoidler (Plazma)</t>
  </si>
  <si>
    <t>L100180</t>
  </si>
  <si>
    <t>17-Hİdroksikortİkoidler (24 saatlik idrar)</t>
  </si>
  <si>
    <t>L100220</t>
  </si>
  <si>
    <t>25-Hidroksi vitamin D</t>
  </si>
  <si>
    <t>L100230</t>
  </si>
  <si>
    <t>Adenozin deaminaz akîivitesi (ADA) (Serum/Plazma)</t>
  </si>
  <si>
    <t>L100240</t>
  </si>
  <si>
    <t>Adenozin deaminaz aktivitesi (ADA) (Kan)</t>
  </si>
  <si>
    <t>L100290</t>
  </si>
  <si>
    <t>L100460</t>
  </si>
  <si>
    <t>Alfa galaktozidaz (Serum/Plazma)</t>
  </si>
  <si>
    <t>L100470</t>
  </si>
  <si>
    <t>Alfa galaktozidaz (Kum kan)</t>
  </si>
  <si>
    <t>L100500</t>
  </si>
  <si>
    <t>Alfa dukozidaz (Kum kan)</t>
  </si>
  <si>
    <t>L100510</t>
  </si>
  <si>
    <t>Alfa glukozidaz (Amniyotik sıvı)</t>
  </si>
  <si>
    <t>L100520</t>
  </si>
  <si>
    <t>Alfa glukozidaz (Semen)</t>
  </si>
  <si>
    <t>L100740</t>
  </si>
  <si>
    <t>Alkalen fosfataz, kemiğe spesifik (Aktivite)</t>
  </si>
  <si>
    <t>L100750</t>
  </si>
  <si>
    <t>Alkalen fosfataz, kemiğe spesifik (Kütle)</t>
  </si>
  <si>
    <t>L100760</t>
  </si>
  <si>
    <t>Alüminyum (Serum/Plazma)</t>
  </si>
  <si>
    <t>L100770</t>
  </si>
  <si>
    <t>Alüminyum (24 saatlik idrar)</t>
  </si>
  <si>
    <t>L101160</t>
  </si>
  <si>
    <t>Arsenik (Serum/Plazma)</t>
  </si>
  <si>
    <t>L101170</t>
  </si>
  <si>
    <t>Arsenik (24 saatlik idrar)</t>
  </si>
  <si>
    <t>L101370</t>
  </si>
  <si>
    <t>Beta galaktozidaz (Serum/Plazma)</t>
  </si>
  <si>
    <t>L101380</t>
  </si>
  <si>
    <t>Beta galaktozidaz (Kan)</t>
  </si>
  <si>
    <t>L101390</t>
  </si>
  <si>
    <t>Beta galaktozidaz (Kura kan)</t>
  </si>
  <si>
    <t>L101410</t>
  </si>
  <si>
    <t>Beta galaktozidaz (Amniyotik sıvı, koryonik viilüs)</t>
  </si>
  <si>
    <t>L101450</t>
  </si>
  <si>
    <t>Beta glukozidaz (Serum/Plazma)</t>
  </si>
  <si>
    <t>L101460</t>
  </si>
  <si>
    <t>Beta glukozidaz (Kan)</t>
  </si>
  <si>
    <t>L101470</t>
  </si>
  <si>
    <t>Beta glukozidaz (Kura kan)</t>
  </si>
  <si>
    <t>L101480</t>
  </si>
  <si>
    <t>Beta glukozidaz (Amniyotik sıvı, koryonik villüs)</t>
  </si>
  <si>
    <t>L101780</t>
  </si>
  <si>
    <t>BOS immünelektroforez</t>
  </si>
  <si>
    <t>L101990</t>
  </si>
  <si>
    <t>Cıva (Serum/Plazma)</t>
  </si>
  <si>
    <t>L102000</t>
  </si>
  <si>
    <t>Cıva (Kan)</t>
  </si>
  <si>
    <t>L102010</t>
  </si>
  <si>
    <t>Cıva (İdrar)</t>
  </si>
  <si>
    <t>L102070</t>
  </si>
  <si>
    <t>Cok uzun zincirli vağ asidleri (C:22,C:24,C:26) analizi</t>
  </si>
  <si>
    <t>L102290</t>
  </si>
  <si>
    <t>Dörtlü test (AFP-E3-HCG-Inhibin A)</t>
  </si>
  <si>
    <t>L102820</t>
  </si>
  <si>
    <t>Glike hemoglobin (Hb Alc)</t>
  </si>
  <si>
    <t>L102830</t>
  </si>
  <si>
    <t>Glike hemoglobin (Hb Alc) (HPLC)</t>
  </si>
  <si>
    <t>L102840</t>
  </si>
  <si>
    <t>Glike hemoglobin (Hb Alc) (Elektroforez)</t>
  </si>
  <si>
    <t>L102860</t>
  </si>
  <si>
    <t>Glikozaminoglikan paneli (İdrar)</t>
  </si>
  <si>
    <t>L103130</t>
  </si>
  <si>
    <t>Hemoglobin varyant analizi (Ağar fel)</t>
  </si>
  <si>
    <t>L103140</t>
  </si>
  <si>
    <t>Hemoglobin varyant analizi (Elektroforez)</t>
  </si>
  <si>
    <t>L103150</t>
  </si>
  <si>
    <t>Hemoglobin varyant analizi (HPLC)</t>
  </si>
  <si>
    <t>L103270</t>
  </si>
  <si>
    <t>HLA-A, moleküle? düşük çözünürlükte</t>
  </si>
  <si>
    <t>L103280</t>
  </si>
  <si>
    <t>HLA-B. moleküle? düşük çözünürlükte</t>
  </si>
  <si>
    <t>L103290</t>
  </si>
  <si>
    <t>HLA-C, melektiler düşük çözünürlükte</t>
  </si>
  <si>
    <t>L103300</t>
  </si>
  <si>
    <t>HLA-DP. moleküler düşük çözünürlükte</t>
  </si>
  <si>
    <t>L103310</t>
  </si>
  <si>
    <t>HLA-DQA1, moleküler düşük çözünürlükte</t>
  </si>
  <si>
    <t>L103320</t>
  </si>
  <si>
    <t>HLA-DOBİ, moleküler düşük çözünürlükte</t>
  </si>
  <si>
    <t>L103330</t>
  </si>
  <si>
    <t>HLÂ-DRBÎ, moleküler düşük çözünürlükte</t>
  </si>
  <si>
    <t>L103340</t>
  </si>
  <si>
    <t>HLA-DRB3, moleküler düşük çözünürlükte</t>
  </si>
  <si>
    <t>L103350</t>
  </si>
  <si>
    <t>HLA-DRB4,moİeküler düşük çözünürlükte</t>
  </si>
  <si>
    <t>L103360</t>
  </si>
  <si>
    <t>HLA-DRB5. moleküler düşük çözünürlükte</t>
  </si>
  <si>
    <t>L103370</t>
  </si>
  <si>
    <t>HLA-A, moleküler yüksek çözünürlükte</t>
  </si>
  <si>
    <t>L103380</t>
  </si>
  <si>
    <t>HLA-B, moleküler yüksek çözünürlükte</t>
  </si>
  <si>
    <t>L103390</t>
  </si>
  <si>
    <t>HLA-C, moleküler yüksek çözünürlükte</t>
  </si>
  <si>
    <t>L103400</t>
  </si>
  <si>
    <t>HLA-DPB1, moleküler yüksek çözünürlükte</t>
  </si>
  <si>
    <t>L103410</t>
  </si>
  <si>
    <t>HLA-DOA1, moleküler yüksek çözünürlükte</t>
  </si>
  <si>
    <t>L103420</t>
  </si>
  <si>
    <t>HLA-DOBİ, moleküler yüksek çözünürlükte</t>
  </si>
  <si>
    <t>L103430</t>
  </si>
  <si>
    <t>HLA-DRBL moleküler yüksek çözünürlükte</t>
  </si>
  <si>
    <t>L103440</t>
  </si>
  <si>
    <t>HLA-DRB3, moleküler yüksek çözünürlükte</t>
  </si>
  <si>
    <t>L103450</t>
  </si>
  <si>
    <t>HLA-DRB4, moleküler yüksek çözünürlükte</t>
  </si>
  <si>
    <t>L103460</t>
  </si>
  <si>
    <t>HLA-DRB5, moleküler yüksek, çözünürlükte</t>
  </si>
  <si>
    <t>L103470</t>
  </si>
  <si>
    <t>HLA-A SBT, yüksek çözünürlükte</t>
  </si>
  <si>
    <t>L103480</t>
  </si>
  <si>
    <t>HLA-B SBT, yüksek çözünürlükte</t>
  </si>
  <si>
    <t>L103490</t>
  </si>
  <si>
    <t>HLA-C SBT, yüksek çözünürlükte</t>
  </si>
  <si>
    <t>L103500</t>
  </si>
  <si>
    <t>HLA-DOBİ SBT, yüksek çözünürlükte</t>
  </si>
  <si>
    <t>L103510</t>
  </si>
  <si>
    <t>HLA-DRB1 SBT, yüksek çözünürlükte</t>
  </si>
  <si>
    <t>L103620</t>
  </si>
  <si>
    <t>L103710</t>
  </si>
  <si>
    <t>İmmün yetmezlik paneli (Akım sitometri) (Kan)</t>
  </si>
  <si>
    <t>L103720</t>
  </si>
  <si>
    <t>İmmünelektroforez (Serum/Plazma)</t>
  </si>
  <si>
    <t>L104480</t>
  </si>
  <si>
    <t>Kolajen+ADP ile indüklenmiş kapanma zamanı</t>
  </si>
  <si>
    <t>L104490</t>
  </si>
  <si>
    <t>Kolaien+Epinefrin ile indüklenmiş kapanma zamanı</t>
  </si>
  <si>
    <t>L104950</t>
  </si>
  <si>
    <t>Laktat dehidrogenaz izoenzimleri (Elektroforez)</t>
  </si>
  <si>
    <t>L105010</t>
  </si>
  <si>
    <t>L105150</t>
  </si>
  <si>
    <t>Lizozomal enzimler (Serum/Plazma)</t>
  </si>
  <si>
    <t>L105160</t>
  </si>
  <si>
    <t>Lizozomal enzimler, tarama (Kan)</t>
  </si>
  <si>
    <t>L105170</t>
  </si>
  <si>
    <t>Lizozomal enzimler, tarama (Kuru kan)</t>
  </si>
  <si>
    <t>L105180</t>
  </si>
  <si>
    <t>Lizozomal enzimler, tarama (İdrar)</t>
  </si>
  <si>
    <t>L105430</t>
  </si>
  <si>
    <t>Nikel (Senım/Plazma)</t>
  </si>
  <si>
    <t>L105440</t>
  </si>
  <si>
    <t>Nikel (Kan)</t>
  </si>
  <si>
    <t>L105450</t>
  </si>
  <si>
    <t>Nikel/Kreatmm (Spot idrar)</t>
  </si>
  <si>
    <t>L105460</t>
  </si>
  <si>
    <t>Nikel (24 saatlik idrar)</t>
  </si>
  <si>
    <t>L105550</t>
  </si>
  <si>
    <t>Nükleer matriks protein 22 (NMP22) (Kantitatif)</t>
  </si>
  <si>
    <t>L105560</t>
  </si>
  <si>
    <t>Nükleer matriks protein 22 (NMP22) (Kalitatif)</t>
  </si>
  <si>
    <t>L105630</t>
  </si>
  <si>
    <t>Organik asit analizi (Serum/Plazma)</t>
  </si>
  <si>
    <t>L105640</t>
  </si>
  <si>
    <t>Organik asit analizi (Kum kan)</t>
  </si>
  <si>
    <t>L105660</t>
  </si>
  <si>
    <t>Organik asit analizi (İdrar)</t>
  </si>
  <si>
    <t>L105870</t>
  </si>
  <si>
    <t>Panel reaktif antikor (PRA) class 1 antijene spesifik</t>
  </si>
  <si>
    <t>L105880</t>
  </si>
  <si>
    <t>Panel reaktif antikor (PRA) class I tarama</t>
  </si>
  <si>
    <t>L105890</t>
  </si>
  <si>
    <t>Panel reaktif antikor (PRA) class II antijene spesifik</t>
  </si>
  <si>
    <t>L105900</t>
  </si>
  <si>
    <t>Panel reaktif antikor (PRA) class 11 tarama</t>
  </si>
  <si>
    <t>L106010</t>
  </si>
  <si>
    <t>Peroksizomal yağ asitleri paneli</t>
  </si>
  <si>
    <t>L106080</t>
  </si>
  <si>
    <t>Plazminojetı aktivatör (PA)</t>
  </si>
  <si>
    <t>L106220</t>
  </si>
  <si>
    <t>ProB natriüretik pepiid (NT-ProBNP)</t>
  </si>
  <si>
    <t>L106240</t>
  </si>
  <si>
    <t>Prokalsitonin (Serum/Plazma)</t>
  </si>
  <si>
    <t>L106340</t>
  </si>
  <si>
    <t>L106350</t>
  </si>
  <si>
    <t>L106360</t>
  </si>
  <si>
    <t>Protein elektroforezi (Serum)</t>
  </si>
  <si>
    <t>L106370</t>
  </si>
  <si>
    <t>Protein elektroforezi (İdrar)</t>
  </si>
  <si>
    <t>L106390</t>
  </si>
  <si>
    <t>L106400</t>
  </si>
  <si>
    <t>L106600</t>
  </si>
  <si>
    <t>S100 B proteini (Serum)</t>
  </si>
  <si>
    <t>L107030</t>
  </si>
  <si>
    <t>Ter testi uygulaması</t>
  </si>
  <si>
    <t>L107070</t>
  </si>
  <si>
    <t>Tiroid samııle edici immünglobutüı (TSİ)</t>
  </si>
  <si>
    <t>L107320</t>
  </si>
  <si>
    <t>Tromboelastografı paneli (Kan)</t>
  </si>
  <si>
    <t>L107330</t>
  </si>
  <si>
    <t>Tromboelastografı, aktivasyon paneli olmadan (Kan)</t>
  </si>
  <si>
    <t>L107340</t>
  </si>
  <si>
    <t>Tromboelastografı, heparinaz paneli eklemrıesinden sonra (Kan)</t>
  </si>
  <si>
    <t>L107410</t>
  </si>
  <si>
    <t>Üçlü test (AFP-E3-HCG)</t>
  </si>
  <si>
    <t>L107570</t>
  </si>
  <si>
    <t>yon Willebrand faktör, ristosetin kofaktör</t>
  </si>
  <si>
    <t>L107610</t>
  </si>
  <si>
    <t>Y enidoğan taraması (Kuru kan)</t>
  </si>
  <si>
    <t>L114130</t>
  </si>
  <si>
    <t>Everolimus (Plazma)</t>
  </si>
  <si>
    <t>L114140</t>
  </si>
  <si>
    <t>Everolimus (Kan)</t>
  </si>
  <si>
    <t>L114630</t>
  </si>
  <si>
    <t>Sirolimus (Plazma)</t>
  </si>
  <si>
    <t>L114640</t>
  </si>
  <si>
    <t>Sîrolimus (Kan)</t>
  </si>
  <si>
    <t>L114670</t>
  </si>
  <si>
    <t>Takrolimus (FK 506) (Serum/Plazma)</t>
  </si>
  <si>
    <t>L114680</t>
  </si>
  <si>
    <t>Takrolimus (FK 506) (Kan)</t>
  </si>
  <si>
    <t>SUT Eki EK-2/B Listesinde yer alan "Aminoasitler ve Türevleri" başlığındaki tetkikler</t>
  </si>
  <si>
    <t>SUT EH EK-2/B Listesinde yer alan "Alerji Testleri" başlığındaki tetkikler</t>
  </si>
  <si>
    <t>SUT Eld EK-2/B Listesinde yer alan "Monoklonal Antikor (Akım sitometresi)” baslığındaki tetkikler</t>
  </si>
  <si>
    <t>SUT Eki EK-2/B Üstesinde yer alan “17-OH Progesteron-ACTH Uyan Testi” başlığındaki tetkikler</t>
  </si>
  <si>
    <t>SUT Eki EK-2/B Listesinde yer alan “Kortizol-ACTH Uyarı Testi” başlığındaki tetkikler</t>
  </si>
  <si>
    <t>SUT Eki EK-2/B Listesinde yer alan “DHEA-S04-ACTH Uyan Testi” başlığındaki tetkikler</t>
  </si>
  <si>
    <t>SUT Eki EK-2/B Listesinde yer alan “Testosteron-ACTH Uyan Testi” bashiındaki tetkikler</t>
  </si>
  <si>
    <t>SUT Ekİ EK-2/B Listesinde yer alan “11-Deoksikortizol-ACTH Uyarı Testi” başlığındaki tetkikler</t>
  </si>
  <si>
    <t>SUT Eki EK-2/B Listesinde yer alan “Androstenedion-ACTH Uyan Testi” başlığındaki tetkikler</t>
  </si>
  <si>
    <t>SUT Eki EK-2/B Listesinde yer alan “AGTH-Glukagon Uyan Testi” baslığındaki tetkikler</t>
  </si>
  <si>
    <t>SUT Eki EK-2/B Listesinde yer alan “Kortizol-Glukagon Uyan Testi” baslığındaki tetkikler</t>
  </si>
  <si>
    <t>SUT Eki EK-2/B Listesinde yer alan “Büyüme hormonn-Glukagon Uyan Testi” başlığındaki tetkikler</t>
  </si>
  <si>
    <t>SUT Eki EK-2/B Listesinde yer alan “C peptid-Glukagon Uyan Testi’ baslığındaki tetkikler</t>
  </si>
  <si>
    <t>SUT Eki EK-2/B Listesinde yer alan “FSH-LHRH Uyan Testi” başlığındaki tetkikler</t>
  </si>
  <si>
    <t>SUT Eki EK-2/B Listesinde yer alan “LH-LHRH Uyan Testi" başlığındaki tetkikler</t>
  </si>
  <si>
    <t>SUT Eki EK-2/B Listesinde yer alan “Prolaktin-L-DOPA Baskılama Testi” başlığındaki tetkikler</t>
  </si>
  <si>
    <t>SUT Eki EK-2/B Listesinde yer alan “Proiaktin-TRH Uyan Testi” başlığındaki tetkikler</t>
  </si>
  <si>
    <t>SUT Eki EK-2/B Listesinde yer alan “TSH-TRH Uyan Testi” başlığındaki tetkikler</t>
  </si>
  <si>
    <t>SUT Eki EK-2/B Listesinde yer alan “Büyüme hormonu-însülin Uyan Testi’ başlığındaki tetkikler</t>
  </si>
  <si>
    <t>SUT Eki EK-2/B Listesinde yer alan “Kortizol-însülm Uyan Testi” başlığındaki tetkikler</t>
  </si>
  <si>
    <t>EK-2/B</t>
  </si>
  <si>
    <t>HİZMET BAŞI İŞLEM PUAN LİSTESİ</t>
  </si>
  <si>
    <t/>
  </si>
  <si>
    <t>903440 ile birlikte faturalandırılmaz.</t>
  </si>
  <si>
    <t>901790, 901791 ile birlikte faturalandırılmaz.</t>
  </si>
  <si>
    <t>900650 ,903440 ve 902950 ilebirlikte faturalandırılmaz.
Sonuç belgesi ile bir kez faturalandırılır.</t>
  </si>
  <si>
    <t>901790 ,901791 ile birlikte faturalandırılmaz.</t>
  </si>
  <si>
    <t>901770 ve 901780 ile birlikte faturalandırılmaz.</t>
  </si>
  <si>
    <t>901730, 901750 ve 901780 ile birlikte faturalandırılmaz.</t>
  </si>
  <si>
    <t>901730, 901750ve 901770 ile birlikte faturalandırılmaz.</t>
  </si>
  <si>
    <t>Aynı ilaç için 901791 ile birlikte faturalandırılmaz.</t>
  </si>
  <si>
    <t>901790 ile  birlikte faturalandırılmaz.</t>
  </si>
  <si>
    <t>901920 ile birlikte faturalandırılmaz.</t>
  </si>
  <si>
    <t>Pro-BNP (pro-brain natriuretic peptide), BNP (brain natriuretic peptide)</t>
  </si>
  <si>
    <t>Dahiliye, göğüs hastalıkları, kardiyoloji, çocuk hastalıkları, kardiyovasküler cerrahi veya göğüs cerrahi ve acil tıp uzman hekimlerince istenilmesi halinde faturalandırılır.</t>
  </si>
  <si>
    <t>900650 ile birlikte faturalandırılmaz.</t>
  </si>
  <si>
    <t>Strip testler faturalandırılmaz. Sadece göğüs hastalıkları erişkin/ çocuk alerji veya klinik immünoloji uzman hekimi tarafından istenilmesi halinde, test sonuçlarına ait orjinal cihaz çıktısının imzalı fotokopisi ile en fazla iki adet faturalandırılır. Deri prick testi pozitif olan hastalarda ise sadece erişkin/çocuk alerji ve/veya klinik immünoloji uzman hekimleri tarafından gerekçesi belirtilmek kaydıyla istenebilir.</t>
  </si>
  <si>
    <t>901790, 901791  ile birlikte faturalandırılmaz.</t>
  </si>
  <si>
    <t>Üçüncü basamak sağlık hizmeti sunucularınca yapılması halinde faturalandırılır. Yapılan tüm işlemler dahildir. Pilokarpin nitrat etken maddeli ilaç hariçtir. En fazla bir çift ilaç bedeli faturalandırılır.</t>
  </si>
  <si>
    <t>900250, 901170, 901570 ile birlikte faturalandırılmaz.</t>
  </si>
  <si>
    <t xml:space="preserve">Ayrıntılı sonuç raporu ile en fazla bir adet faturalandırılır. 905080 ile birlikte faturalandırılmaz. </t>
  </si>
  <si>
    <t>Monoklonal antikor (Akım sitometresi)</t>
  </si>
  <si>
    <t>Ayrıntılı sonuç raporu ile her bir antikor için en fazla bir adet faturalandırılır. 904920 ile birlikte faturalandırılmaz.</t>
  </si>
  <si>
    <t xml:space="preserve">Doku Tiplendirme Laboratuvar Merkezleri tarafından çalışılabilir. İşlem basamakları dahildir ve orijinal cihaz çıktısı ile faturalandırılır. T ve B için ayrı ve 905080 ile birlikte faturalandırılmaz. </t>
  </si>
  <si>
    <t>9.1 BİYOKİMYA LABORATUVAR İŞLEMLERİ</t>
  </si>
  <si>
    <t>L100010</t>
  </si>
  <si>
    <t>L100020</t>
  </si>
  <si>
    <t>2,3-Difosfogliserik asit (Serum)</t>
  </si>
  <si>
    <t>L100030</t>
  </si>
  <si>
    <t>2,3-Difosfogliserik asit (Eritrosit)</t>
  </si>
  <si>
    <t>L100040</t>
  </si>
  <si>
    <t>3-Alfa-Androstanediol glukuronid (Serum)</t>
  </si>
  <si>
    <t>L100050</t>
  </si>
  <si>
    <t>3-Alfa-Androstanediol glukuronid (İdrar)</t>
  </si>
  <si>
    <t>L100060</t>
  </si>
  <si>
    <t>5-Fosforibozil-4-(n-succinilcarboxamide)-5-aminoimidazol (SAICAR)</t>
  </si>
  <si>
    <t>L100090, L104780, L104790, L104800 ve L104810 ile birlikte faturalandırılmaz</t>
  </si>
  <si>
    <t>L100080 ile birlikte faturalandırılmaz</t>
  </si>
  <si>
    <t>L100100</t>
  </si>
  <si>
    <t>5-Hidroksitriptamin (Serotonin) (Serum/Plazma)</t>
  </si>
  <si>
    <t>L100110</t>
  </si>
  <si>
    <t>5-Hidroksitriptamin (Serotonin) (24 saatlik idrar)</t>
  </si>
  <si>
    <t>L100120</t>
  </si>
  <si>
    <t>5-Hidroksitriptamin (Serotonin) (Trombosit)</t>
  </si>
  <si>
    <t>L100130</t>
  </si>
  <si>
    <t>5'-Nükleotidaz</t>
  </si>
  <si>
    <t>L100140</t>
  </si>
  <si>
    <t>5'-Pirimidin nükleotidaz</t>
  </si>
  <si>
    <t>L100150</t>
  </si>
  <si>
    <t>7-Dehidrokolesterol</t>
  </si>
  <si>
    <t>L100160</t>
  </si>
  <si>
    <t>11-Deoksikortizol (Serum/Plazma)</t>
  </si>
  <si>
    <t>17-Hidroksikortikoidler (24 saatlik idrar)</t>
  </si>
  <si>
    <t>L100190</t>
  </si>
  <si>
    <t>17-Hidroksiprogesteron (Serum/Plazma)</t>
  </si>
  <si>
    <t>L100200</t>
  </si>
  <si>
    <t>17-Hidroksiprogesteron (Kuru kan)</t>
  </si>
  <si>
    <t>L100210</t>
  </si>
  <si>
    <t>17-Ketosteroidler (24 saatlik idrar)</t>
  </si>
  <si>
    <t>Adenozin deaminaz aktivitesi (ADA) (Serum/Plazma)</t>
  </si>
  <si>
    <t>L100240 ile birlikte faturalandırılmaz</t>
  </si>
  <si>
    <t>L100230 ile birlikte faturalandırılmaz</t>
  </si>
  <si>
    <t>L100250</t>
  </si>
  <si>
    <t>Adenozin deaminaz aktivitesi (ADA) (BOS)</t>
  </si>
  <si>
    <t>L100260</t>
  </si>
  <si>
    <t>Adenozin deaminaz aktivitesi (ADA) (Diğer vücut sıvıları)</t>
  </si>
  <si>
    <t>L100270</t>
  </si>
  <si>
    <t>L100280</t>
  </si>
  <si>
    <t>Aktive pıhtılaşma zamanı (ACT)</t>
  </si>
  <si>
    <t>L100300</t>
  </si>
  <si>
    <t>Alanin aminotransferaz (ALT) (Serum/Plazma)</t>
  </si>
  <si>
    <t>L100310</t>
  </si>
  <si>
    <t>Alanin aminotransferaz (ALT) (Vücut sıvıları)</t>
  </si>
  <si>
    <t>L100320</t>
  </si>
  <si>
    <t xml:space="preserve">Albümin (Serum/Plazma) </t>
  </si>
  <si>
    <t>L100330</t>
  </si>
  <si>
    <t>Albümin/Kreatinin (Spot idrar)</t>
  </si>
  <si>
    <t>L100340, L104780, L104790, L104800 ve L104810 ile birlikte faturalandırılmaz</t>
  </si>
  <si>
    <t>L100340</t>
  </si>
  <si>
    <t>Albümin (24 saatlik idrar)</t>
  </si>
  <si>
    <t>L100330 ile birlikte faturalandırılmaz</t>
  </si>
  <si>
    <t>L100350</t>
  </si>
  <si>
    <t>Albümin (BOS)</t>
  </si>
  <si>
    <t>L100360</t>
  </si>
  <si>
    <t>Albümin (Diğer vücut sıvıları)</t>
  </si>
  <si>
    <t>L100370</t>
  </si>
  <si>
    <t>Aldolaz (Serum/Plazma)</t>
  </si>
  <si>
    <t>L100380</t>
  </si>
  <si>
    <t>Aldosteron (Serum/Plazma)</t>
  </si>
  <si>
    <t>L100390</t>
  </si>
  <si>
    <t>Aldosteron/Kreatinin (Spot idrar)</t>
  </si>
  <si>
    <t>L100400, L104780, L104790, L104800 ve L104810 ile birlikte faturalandırılmaz</t>
  </si>
  <si>
    <t>L100400</t>
  </si>
  <si>
    <t>Aldosteron (24 saatlik idrar)</t>
  </si>
  <si>
    <t>L100390 ile birlikte faturalandırılmaz</t>
  </si>
  <si>
    <t>L100410</t>
  </si>
  <si>
    <t xml:space="preserve">Alfa 1 antitripsin </t>
  </si>
  <si>
    <t>L100420</t>
  </si>
  <si>
    <t>Alfa fukozidaz (Serum/Plazma)</t>
  </si>
  <si>
    <t>Sadece üçüncü basamak sağlık hizmeti sunucuları tarafından veya endokrinoloji, metabolizma ve nöroloji uzman hekimleri tarafından istenmesi halinde faturalandırılır. L100430 ile birlikte faturalandırılmaz</t>
  </si>
  <si>
    <t>L100430</t>
  </si>
  <si>
    <t>Alfa fukozidaz (Kan)</t>
  </si>
  <si>
    <t>Sadece üçüncü basamak sağlık hizmeti sunucuları tarafından veya endokrinoloji, metabolizma ve nöroloji uzman hekimleri tarafından istenmesi halinde faturalandırılır. L100420 ile birlikte faturalandırılmaz</t>
  </si>
  <si>
    <t>L100440</t>
  </si>
  <si>
    <t>Alfa fukozidaz (Doku)</t>
  </si>
  <si>
    <t>Sadece üçüncü basamak sağlık hizmeti sunucuları tarafından veya endokrinoloji, metabolizma ve nöroloji uzman hekimleri tarafından istenmesi halinde faturalandırılır.</t>
  </si>
  <si>
    <t>L100450</t>
  </si>
  <si>
    <t>Alfa fukozidaz (Lökosit)</t>
  </si>
  <si>
    <t>Alfa galaktozidaz (Kuru kan)</t>
  </si>
  <si>
    <t>L100480</t>
  </si>
  <si>
    <t>Alfa galaktozidaz (Doku)</t>
  </si>
  <si>
    <t>L100490</t>
  </si>
  <si>
    <t xml:space="preserve">Alfa galaktozidaz (Lökosit) </t>
  </si>
  <si>
    <t>Alfa glukozidaz (Kuru kan)</t>
  </si>
  <si>
    <t>L100530</t>
  </si>
  <si>
    <t>Alfa glukozidaz (Doku)</t>
  </si>
  <si>
    <t>L100540</t>
  </si>
  <si>
    <t>Alfa glukozidaz (Lökosit)</t>
  </si>
  <si>
    <t>L100550</t>
  </si>
  <si>
    <t>Alfa HCG</t>
  </si>
  <si>
    <t>L100560</t>
  </si>
  <si>
    <t>Alfa mannozidaz (Serum/Plazma)</t>
  </si>
  <si>
    <t>L100570</t>
  </si>
  <si>
    <t>Alfa mannozidaz (Kuru kan)</t>
  </si>
  <si>
    <t>L100580</t>
  </si>
  <si>
    <t>Alfa mannozidaz (Doku)</t>
  </si>
  <si>
    <t>L100590</t>
  </si>
  <si>
    <t>Alfa mannozidaz (Lökosit)</t>
  </si>
  <si>
    <t>L100600</t>
  </si>
  <si>
    <t>Alfa-1-Asit glikoprotein</t>
  </si>
  <si>
    <t>L100610</t>
  </si>
  <si>
    <t xml:space="preserve">Alfa-1-Mikroglobulin (Serum/Plazma) </t>
  </si>
  <si>
    <t>L100620</t>
  </si>
  <si>
    <t xml:space="preserve">Alfa-1-Mikroglobulin/Kreatinin (Spot idrar) </t>
  </si>
  <si>
    <t>L100630, L104780, L104790, L104800 ve L104810 ile birlikte faturalandırılmaz</t>
  </si>
  <si>
    <t>L100630</t>
  </si>
  <si>
    <t>Alfa-1-Mikroglobulin (24 saatlik idrar)</t>
  </si>
  <si>
    <t>L100620 ile birlikte faturalandırılmaz</t>
  </si>
  <si>
    <t>L100640</t>
  </si>
  <si>
    <t>L100650</t>
  </si>
  <si>
    <t xml:space="preserve">Alfa-2 antiplazmin-plazmin kompleksi </t>
  </si>
  <si>
    <t>L100660</t>
  </si>
  <si>
    <t xml:space="preserve">Alfa-2-Makroglobulin </t>
  </si>
  <si>
    <t>L100670</t>
  </si>
  <si>
    <t>Alfa-Atriyal natriüretik peptid (ANP)</t>
  </si>
  <si>
    <t>L100680</t>
  </si>
  <si>
    <t>Alfa-Fetoprotein (AFP) (Serum/Plazma)</t>
  </si>
  <si>
    <t>L100690</t>
  </si>
  <si>
    <t>Alfa-Fetoprotein (AFP) (Amniyotik sıvı)</t>
  </si>
  <si>
    <t>L100700</t>
  </si>
  <si>
    <t>Alfa-Fetoprotein (AFP) (Vücut sıvıları)</t>
  </si>
  <si>
    <t>L100710</t>
  </si>
  <si>
    <t>Alkalen fosfataz (Serum/Plazma)</t>
  </si>
  <si>
    <t>L100720</t>
  </si>
  <si>
    <t>Alkalen fosfataz (Vücut sıvıları)</t>
  </si>
  <si>
    <t>L100730</t>
  </si>
  <si>
    <t>Alkalen fosfataz izoenzim paneli</t>
  </si>
  <si>
    <t>L100780</t>
  </si>
  <si>
    <t>Alüminyum (Diyaliz sıvısı)</t>
  </si>
  <si>
    <t>L100790</t>
  </si>
  <si>
    <t>Alüminyum (Vücut sıvıları)</t>
  </si>
  <si>
    <t>L100800</t>
  </si>
  <si>
    <t>Amilaz (Serum/Plazma)</t>
  </si>
  <si>
    <t>L100810</t>
  </si>
  <si>
    <t>Amilaz (Spot idrar)</t>
  </si>
  <si>
    <t>L100820 ile birlikte faturalandırılmaz</t>
  </si>
  <si>
    <t>L100820</t>
  </si>
  <si>
    <t>Amilaz (24 saatlik idrar)</t>
  </si>
  <si>
    <t>L100810 ile birlikte faturalandırılmaz</t>
  </si>
  <si>
    <t>L100830</t>
  </si>
  <si>
    <t>Amilaz (Vücut sıvıları)</t>
  </si>
  <si>
    <t>L100840</t>
  </si>
  <si>
    <t>Amiloid A (Serum/Plazma)</t>
  </si>
  <si>
    <t>L100850</t>
  </si>
  <si>
    <t>Aminopeptidaz (Serum/Plazma)</t>
  </si>
  <si>
    <t>L100860</t>
  </si>
  <si>
    <t>Amonyak (NH3) (Plazma)</t>
  </si>
  <si>
    <t>L100870</t>
  </si>
  <si>
    <t>Amonyak (NH3) (İdrar)</t>
  </si>
  <si>
    <t>L100880</t>
  </si>
  <si>
    <t>Anjiotensin dönüştürücü enzim (ACE) (Serum/Plazma)</t>
  </si>
  <si>
    <t>L100890</t>
  </si>
  <si>
    <t>L100900</t>
  </si>
  <si>
    <t>L100910</t>
  </si>
  <si>
    <t>L100920</t>
  </si>
  <si>
    <t>Anti diuretik hormon (ADH, vazopressin)</t>
  </si>
  <si>
    <t>L100930</t>
  </si>
  <si>
    <t>Anti HLA class I (Single antijen)</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</si>
  <si>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t>
  </si>
  <si>
    <t>L100940</t>
  </si>
  <si>
    <t>Anti HLA class II (Single antijen)</t>
  </si>
  <si>
    <t>L100950</t>
  </si>
  <si>
    <t>L100960</t>
  </si>
  <si>
    <t>Antimüllerien hormon</t>
  </si>
  <si>
    <t>Kadın hastalıkları ve doğum, endokrinoloji, metabolizma hastalıkları uzman hekimleri tarafından istenmesi halinde faturalandırılır.</t>
  </si>
  <si>
    <t>L100970</t>
  </si>
  <si>
    <t>Antistreptolizin O (ASO) (Lateks aglutinasyon)</t>
  </si>
  <si>
    <t>L100980</t>
  </si>
  <si>
    <t>Antistreptolizin O (ASO)</t>
  </si>
  <si>
    <t>L100990</t>
  </si>
  <si>
    <t>Antitrombin 3 aktivitesi</t>
  </si>
  <si>
    <t>L101000</t>
  </si>
  <si>
    <t>Apolipoprotein A-I</t>
  </si>
  <si>
    <t>L101010</t>
  </si>
  <si>
    <t>Apolipoprotein A-II</t>
  </si>
  <si>
    <t>L101020</t>
  </si>
  <si>
    <t>Apolipoprotein A-III</t>
  </si>
  <si>
    <t>L101030</t>
  </si>
  <si>
    <t>Apolipoprotein B</t>
  </si>
  <si>
    <t>L101040</t>
  </si>
  <si>
    <t>Apolipoprotein B-100</t>
  </si>
  <si>
    <t>L101050</t>
  </si>
  <si>
    <t>L101060</t>
  </si>
  <si>
    <t>APTT karışım (Mixing) testi</t>
  </si>
  <si>
    <t>L101070</t>
  </si>
  <si>
    <t>L101080</t>
  </si>
  <si>
    <t>Arilsülfataz A (Serum/Plazma)</t>
  </si>
  <si>
    <t>L101090</t>
  </si>
  <si>
    <t>Arilsülfataz A (İdrar)</t>
  </si>
  <si>
    <t>L101100</t>
  </si>
  <si>
    <t>Arilsülfataz A (Doku)</t>
  </si>
  <si>
    <t>L101110</t>
  </si>
  <si>
    <t>Arilsülfataz A (Lökosit)</t>
  </si>
  <si>
    <t>L101120</t>
  </si>
  <si>
    <t>Arilsülfataz B (Serum/Plazma/Kuru kan)</t>
  </si>
  <si>
    <t>L101130</t>
  </si>
  <si>
    <t>Arilsülfataz B (İdrar)</t>
  </si>
  <si>
    <t>L101140</t>
  </si>
  <si>
    <t>Arilsülfataz B (Doku)</t>
  </si>
  <si>
    <t>L101150</t>
  </si>
  <si>
    <t>Arilsülfataz B (Lökosit)</t>
  </si>
  <si>
    <t>L101180</t>
  </si>
  <si>
    <t>Arsenik (Doku)</t>
  </si>
  <si>
    <t>L101190</t>
  </si>
  <si>
    <t>Arsenik (Eritrosit)</t>
  </si>
  <si>
    <t>L101200</t>
  </si>
  <si>
    <t>Arsenik (Diyaliz sıvısı)</t>
  </si>
  <si>
    <t>L101210</t>
  </si>
  <si>
    <t>Arsenik (Vücut sıvıları)</t>
  </si>
  <si>
    <t>L101220</t>
  </si>
  <si>
    <t>Asetoasetat (Serum/Plazma)</t>
  </si>
  <si>
    <t>L101230</t>
  </si>
  <si>
    <t>Asetoasetat (İdrar)</t>
  </si>
  <si>
    <t>L101240</t>
  </si>
  <si>
    <t>Aseton (Kan)</t>
  </si>
  <si>
    <t>L101250</t>
  </si>
  <si>
    <t>L101260</t>
  </si>
  <si>
    <t>Asit fosfataz, tartarata dirençli</t>
  </si>
  <si>
    <t>L101270</t>
  </si>
  <si>
    <t>L101280</t>
  </si>
  <si>
    <t>Aspartat aminotransferaz (AST) (Serum/Plazma)</t>
  </si>
  <si>
    <t>L101290</t>
  </si>
  <si>
    <t>Aspartat aminotransferaz (AST) (Vücut sıvıları)</t>
  </si>
  <si>
    <t>L101300</t>
  </si>
  <si>
    <t>B hücre crossmatch (CDC otolog)</t>
  </si>
  <si>
    <t>Doku Tipleme Laboratuvarı tarafından çalışılabilir. Sonuç belgesi istendiği takdirde Kuruma ibraz etmek üzere saklanmalıdır. İşlem basamakları dahildir. Bir adet faturalandırılır.</t>
  </si>
  <si>
    <t>L101310</t>
  </si>
  <si>
    <t>B hücre crossmatch (Donörden)</t>
  </si>
  <si>
    <t>L101320</t>
  </si>
  <si>
    <t>B natriüretik peptid (BNP)</t>
  </si>
  <si>
    <t>Acil tıp, çocuk sağlığı ve hastalıkları, göğüs hastalıkları, göğüs cerrahi, iç hastalıkları, kardiyoloji ve kardiyovasküler cerrahi uzman hekimleri tarafından istenmesi halinde faturalandırılır. L106220 ile birlikte faturalandırılmaz.</t>
  </si>
  <si>
    <t>L101330</t>
  </si>
  <si>
    <t>Bakır (Serum/Plazma)</t>
  </si>
  <si>
    <t>L101340</t>
  </si>
  <si>
    <t>Bakır/Kreatinin (Spot idrar)</t>
  </si>
  <si>
    <t>L101350, L104780, L104790, L104800 ve L104810 ile birlikte faturalandırılmaz</t>
  </si>
  <si>
    <t>L101350</t>
  </si>
  <si>
    <t>Bakır (24 saatlik idrar)</t>
  </si>
  <si>
    <t>L101340 ile birlikte faturalandırılmaz</t>
  </si>
  <si>
    <t>L101360</t>
  </si>
  <si>
    <t>Bakır (Doku)</t>
  </si>
  <si>
    <t>Sadece üçüncü basamak sağlık hizmeti sunucuları tarafından veya endokrinoloji, metabolizma ve nöroloji uzman hekimleri tarafından istenmesi halinde faturalandırılır. L101380 ile birlikte faturalandırılmaz</t>
  </si>
  <si>
    <t>Sadece üçüncü basamak sağlık hizmeti sunucuları tarafından veya endokrinoloji, metabolizma ve nöroloji uzman hekimleri tarafından istenmesi halinde faturalandırılır. L101370 ile birlikte faturalandırılmaz</t>
  </si>
  <si>
    <t>Beta galaktozidaz (Kuru kan)</t>
  </si>
  <si>
    <t>L101400</t>
  </si>
  <si>
    <t>Beta galaktozidaz (Eritrosit)</t>
  </si>
  <si>
    <t>Beta galaktozidaz (Amniyotik sıvı, koryonik villüs)</t>
  </si>
  <si>
    <t>L101420</t>
  </si>
  <si>
    <t>Beta galaktozidaz (Doku)</t>
  </si>
  <si>
    <t>L101430</t>
  </si>
  <si>
    <t>Beta galaktozidaz (Lökosit)</t>
  </si>
  <si>
    <t>L101440</t>
  </si>
  <si>
    <t>Beta galaktozidaz IgE Ab (Serum)</t>
  </si>
  <si>
    <t>Sadece üçüncü basamak sağlık hizmeti sunucuları tarafından veya endokrinoloji, metabolizma ve nöroloji uzman hekimleri tarafından istenmesi halinde faturalandırılır..L101460 ile birlikte faturalandırılmaz</t>
  </si>
  <si>
    <t>Sadece üçüncü basamak sağlık hizmeti sunucuları tarafından veya endokrinoloji, metabolizma ve nöroloji uzman hekimleri tarafından istenmesi halinde faturalandırılır. L101450 ile birlikte faturalandırılmaz</t>
  </si>
  <si>
    <t>Beta glukozidaz (Kuru kan)</t>
  </si>
  <si>
    <t>L101490</t>
  </si>
  <si>
    <t>Beta glukozidaz (Doku)</t>
  </si>
  <si>
    <t>L101500</t>
  </si>
  <si>
    <t>Beta glukozidaz (Lökosit)</t>
  </si>
  <si>
    <t>L101510</t>
  </si>
  <si>
    <t>Beta glukuronidaz (Serum/Plazma/Kuru kan)</t>
  </si>
  <si>
    <t>L101520</t>
  </si>
  <si>
    <t>Beta glukuronidaz (Doku)</t>
  </si>
  <si>
    <t>L101530</t>
  </si>
  <si>
    <t>Beta glukuronidaz (Lökosit)</t>
  </si>
  <si>
    <t>L101540</t>
  </si>
  <si>
    <t>Beta HCG (İdrar)</t>
  </si>
  <si>
    <t>L101550</t>
  </si>
  <si>
    <t>Beta HCG (Serum/Plazma)</t>
  </si>
  <si>
    <t>L107110 ile faturalandırılmaz</t>
  </si>
  <si>
    <t>L101560</t>
  </si>
  <si>
    <t>Beta hidroksibütirat (Serum/Plazma)</t>
  </si>
  <si>
    <t>L101570</t>
  </si>
  <si>
    <t>Beta hidroksibütirat (İdrar)</t>
  </si>
  <si>
    <t>L101580 ile birlikte faturalandırılmaz</t>
  </si>
  <si>
    <t>L101580</t>
  </si>
  <si>
    <t>Beta hidroksibütirat/Kreatinin (Spot idrar)</t>
  </si>
  <si>
    <t>L101570, L104780, L104790, L104800 ve L104810 ile birlikte faturalandırılmaz</t>
  </si>
  <si>
    <t>L101590</t>
  </si>
  <si>
    <t>Beta mannozidaz (Serum/Plazma)</t>
  </si>
  <si>
    <t>L101600</t>
  </si>
  <si>
    <t>Beta mannozidaz (Doku)</t>
  </si>
  <si>
    <t>L101610</t>
  </si>
  <si>
    <t>Beta mannozidaz (Lökosit)</t>
  </si>
  <si>
    <t>L101620</t>
  </si>
  <si>
    <t>Beta-2-Mikroglobulin (Serum)</t>
  </si>
  <si>
    <t>L101630</t>
  </si>
  <si>
    <t>Beta-2-Mikroglobulin (İdrar)</t>
  </si>
  <si>
    <t>L101640</t>
  </si>
  <si>
    <t>Beta-2-Mikroglobulin (BOS)</t>
  </si>
  <si>
    <t>L101650</t>
  </si>
  <si>
    <t>Beta-2-Transferrin (BOS)</t>
  </si>
  <si>
    <t>L101660</t>
  </si>
  <si>
    <t>Beyaz Küre Sayımı (Vücut sıvıları)</t>
  </si>
  <si>
    <t>L101670</t>
  </si>
  <si>
    <t>Bikarbonat (Serum)</t>
  </si>
  <si>
    <t>L101680 ile faturalandırılmaz</t>
  </si>
  <si>
    <t>L101680</t>
  </si>
  <si>
    <t>Bikarbonat (Kan)</t>
  </si>
  <si>
    <t>L101670 ile faturalandırılmaz</t>
  </si>
  <si>
    <t>L101690</t>
  </si>
  <si>
    <t>Bikarbonat (İdrar)</t>
  </si>
  <si>
    <t>L101700</t>
  </si>
  <si>
    <t>Bikarbonat (Vücut sıvıları)</t>
  </si>
  <si>
    <t>L101710</t>
  </si>
  <si>
    <t>Bilirubin, direkt (Serum/Plazma)</t>
  </si>
  <si>
    <t>L101720</t>
  </si>
  <si>
    <t>Bilirubin, direkt (Vücut sıvıları)</t>
  </si>
  <si>
    <t>L101730</t>
  </si>
  <si>
    <t>Bilirubin, total (Serum/Plazma)</t>
  </si>
  <si>
    <t>L101740</t>
  </si>
  <si>
    <t>Bilirubin, total (Vücut sıvıları)</t>
  </si>
  <si>
    <t>L101750</t>
  </si>
  <si>
    <t>Bilirubin (İdrar)</t>
  </si>
  <si>
    <t>L101760</t>
  </si>
  <si>
    <t>Biotinidaz aktivitesi (Serum/Plazma)</t>
  </si>
  <si>
    <t>L101770</t>
  </si>
  <si>
    <t>Biotinidaz aktivitesi (Kuru kan)</t>
  </si>
  <si>
    <t>L101790</t>
  </si>
  <si>
    <t xml:space="preserve">BOS oligoklonal bant (Elektroforez) </t>
  </si>
  <si>
    <t>Sadece üçüncü basamak sağlık hizmeti sunucuları tarafından faturalandırılır. L101800 ile faturalandırılmaz.</t>
  </si>
  <si>
    <t>L101800</t>
  </si>
  <si>
    <t>BOS oligoklonal bant (İzoelektrik odaklama)</t>
  </si>
  <si>
    <t>Sadece üçüncü basamak sağlık hizmeti sunucuları tarafından faturalandırılır. L101790 ile faturalandırılmaz.</t>
  </si>
  <si>
    <t>L101810</t>
  </si>
  <si>
    <t>L101820</t>
  </si>
  <si>
    <t>Büyüme hormonu (Somatotropin)</t>
  </si>
  <si>
    <t>L101830</t>
  </si>
  <si>
    <t>C peptid</t>
  </si>
  <si>
    <t>L101840</t>
  </si>
  <si>
    <t>C reaktif protein (CRP) (Lateks)</t>
  </si>
  <si>
    <t>L101850 ile birlikte faturalandırılmaz</t>
  </si>
  <si>
    <t>L101850</t>
  </si>
  <si>
    <t>C reaktif protein (CRP)</t>
  </si>
  <si>
    <t>L101840 ile birlikte faturalandırılmaz</t>
  </si>
  <si>
    <t>L101860</t>
  </si>
  <si>
    <t>C1 esteraz inhibitör, fonksiyonel (Serum/Plazma)</t>
  </si>
  <si>
    <t>L101870</t>
  </si>
  <si>
    <t>C1 esteraz inhibitör, kutle (Serum/Plazma)</t>
  </si>
  <si>
    <t>L101880</t>
  </si>
  <si>
    <t>C1q bağlayan anti HLA tanımlama</t>
  </si>
  <si>
    <t>L101890</t>
  </si>
  <si>
    <t>C3d bağlayan anti HLA tanımlama</t>
  </si>
  <si>
    <t>L101900</t>
  </si>
  <si>
    <t>CA 125 (Serum/Plazma)</t>
  </si>
  <si>
    <t>L101910</t>
  </si>
  <si>
    <t>CA 125 (Vücut sıvıları)</t>
  </si>
  <si>
    <t>L101920</t>
  </si>
  <si>
    <t>CA 15-3 (Serum/Plazma)</t>
  </si>
  <si>
    <t>L101930</t>
  </si>
  <si>
    <t>CA 15-3 (Vücut sıvıları)</t>
  </si>
  <si>
    <t>L101940</t>
  </si>
  <si>
    <t>CA 19-9 (Serum/Plazma)</t>
  </si>
  <si>
    <t>L101950</t>
  </si>
  <si>
    <t>CA 19-9 (Vücut sıvıları)</t>
  </si>
  <si>
    <t>L101960</t>
  </si>
  <si>
    <t>CA 72-4 (Serum/Plazma)</t>
  </si>
  <si>
    <t>L101970</t>
  </si>
  <si>
    <t>CA 72-4 (Vücut sıvıları)</t>
  </si>
  <si>
    <t>L101980</t>
  </si>
  <si>
    <t>CH50 kompleman aktivitesi</t>
  </si>
  <si>
    <t>L102000 ile birlikte faturalandırılmaz</t>
  </si>
  <si>
    <t>L101990 ile birlikte faturalandırılmaz</t>
  </si>
  <si>
    <t>L102020</t>
  </si>
  <si>
    <t>Cıva (Doku)</t>
  </si>
  <si>
    <t>L102030</t>
  </si>
  <si>
    <t>Cıva (Diyaliz sıvısı)</t>
  </si>
  <si>
    <t>L102040</t>
  </si>
  <si>
    <t>Çinko (Serum/Plazma)</t>
  </si>
  <si>
    <t>L102050</t>
  </si>
  <si>
    <t>Çinko (İdrar)</t>
  </si>
  <si>
    <t>L102060</t>
  </si>
  <si>
    <t>Çinko (Doku)</t>
  </si>
  <si>
    <t>Çok uzun zincirli yağ asidleri (C:22,C:24,C:26) analizi</t>
  </si>
  <si>
    <t>L102080</t>
  </si>
  <si>
    <t>D-dimer (Kalitatif)</t>
  </si>
  <si>
    <t>L102090 ile birlikte faturalandırılmaz</t>
  </si>
  <si>
    <t>L102090</t>
  </si>
  <si>
    <t>D-dimer (Kantitatif)</t>
  </si>
  <si>
    <t>L102080 ile birlikte faturalandırılmaz</t>
  </si>
  <si>
    <t>L102100</t>
  </si>
  <si>
    <t>L102110</t>
  </si>
  <si>
    <t>Dehidroepiandrosteron sülfat (DHEA-SO4)</t>
  </si>
  <si>
    <t>L102120</t>
  </si>
  <si>
    <t>Demir (Serum/Plazma)</t>
  </si>
  <si>
    <t>L102130</t>
  </si>
  <si>
    <t>Demir (İdrar)</t>
  </si>
  <si>
    <t>L102140</t>
  </si>
  <si>
    <t>Demir (Doku)</t>
  </si>
  <si>
    <t>L102150</t>
  </si>
  <si>
    <t>Demir 3 klorür (FeCl3) (İdrar)</t>
  </si>
  <si>
    <t>L102160</t>
  </si>
  <si>
    <t>L102170</t>
  </si>
  <si>
    <t>Deoksipiridinolin (DPD)/Kreatinin (Spot idrar)</t>
  </si>
  <si>
    <t>L102180, L104780, L104790, L104800 ve L104810 ile birlikte faturalandırılmaz</t>
  </si>
  <si>
    <t>L102180</t>
  </si>
  <si>
    <t>Deoksipiridinolin (DPD) (24 saatlik idrar)</t>
  </si>
  <si>
    <t>L102170 ile birlikte faturalandırılmaz</t>
  </si>
  <si>
    <t>L102190</t>
  </si>
  <si>
    <t>Desmoglein 1 antikoru</t>
  </si>
  <si>
    <t>L102200</t>
  </si>
  <si>
    <t>Desmoglein 3 antikoru</t>
  </si>
  <si>
    <t>L102210</t>
  </si>
  <si>
    <t>Dışkıda insan hemoglobini (Monoklonal)</t>
  </si>
  <si>
    <t>L102220</t>
  </si>
  <si>
    <t>Diepoksibutan (DEB) testi (Kemik iliği)</t>
  </si>
  <si>
    <t>L102230</t>
  </si>
  <si>
    <t>Diepoksibutan (DEB) testi (Kan)</t>
  </si>
  <si>
    <t>L102240</t>
  </si>
  <si>
    <t>Dihidrobiyopterin redüktaz (Kuru kan)</t>
  </si>
  <si>
    <t>Sadece üçüncü basamak sağlık hizmeti sunucuları tarafından veya endokrinoloji ve metabolizma uzman hekimleri tarafından istenmesi halinde faturalandırılır.</t>
  </si>
  <si>
    <t>L102250</t>
  </si>
  <si>
    <t>Dihidrotestosteron (DHT)</t>
  </si>
  <si>
    <t>L102260</t>
  </si>
  <si>
    <t>Doku transglutaminaz IgA antikoru</t>
  </si>
  <si>
    <t>L102270</t>
  </si>
  <si>
    <t>Doku transglutaminaz IgG antikoru</t>
  </si>
  <si>
    <t>L102280</t>
  </si>
  <si>
    <t>Doymamış yağ asitleri (PUFA) analizi</t>
  </si>
  <si>
    <t>Dörtlü test (AFP-E3-HCG-İnhibin A)</t>
  </si>
  <si>
    <t>L100680, L100690, L100700, L101540, L101550, L102340, L102810, L103760, L106710 ve L107110 ile birlikte faturalandırılmaz. L103620 ve L107410 yapılmışsa ödenmez.</t>
  </si>
  <si>
    <t>L102300</t>
  </si>
  <si>
    <t>L102310</t>
  </si>
  <si>
    <t>L102320</t>
  </si>
  <si>
    <t>Estradiol (E2) (Serum/Plazma)</t>
  </si>
  <si>
    <t>L102330</t>
  </si>
  <si>
    <t>Estradiol (E2) (İdrar)</t>
  </si>
  <si>
    <t>L102340</t>
  </si>
  <si>
    <t>L102350</t>
  </si>
  <si>
    <t>Etanol (Serum/Plazma)</t>
  </si>
  <si>
    <t>L102360, L102370 ve L102380 ile birlikte faturalandırılmaz</t>
  </si>
  <si>
    <t>L102360</t>
  </si>
  <si>
    <t>Etanol (Kan)</t>
  </si>
  <si>
    <t>L102350, L102370 ve L102380 ile birlikte faturalandırılmaz</t>
  </si>
  <si>
    <t>L102370</t>
  </si>
  <si>
    <t>Etanol (Serum/Plazma) (GC-MS)</t>
  </si>
  <si>
    <t>L102350, L102360 ve L102380 ile birlikte faturalandırılmaz</t>
  </si>
  <si>
    <t>L102380</t>
  </si>
  <si>
    <t>Etanol (Kan) (GC-MS)</t>
  </si>
  <si>
    <t>L102350, L102360 ve L102370 ile birlikte faturalandırılmaz</t>
  </si>
  <si>
    <t>L102390</t>
  </si>
  <si>
    <t>Etil glukuronid (Etanol metaboliti) (İdrar)</t>
  </si>
  <si>
    <t>L102400</t>
  </si>
  <si>
    <t>Fenilalanin yükleme testi</t>
  </si>
  <si>
    <t>L102410</t>
  </si>
  <si>
    <t>Ferritin (Serum/Plazma)</t>
  </si>
  <si>
    <t>L102420 ile birlikte faturalandırılmaz</t>
  </si>
  <si>
    <t>L102420</t>
  </si>
  <si>
    <t>Ferritin (Kan)</t>
  </si>
  <si>
    <t>L102410 ile birlikte faturalandırılmaz</t>
  </si>
  <si>
    <t>L102430</t>
  </si>
  <si>
    <t>Fibrin/Fibrinojen fragmanları (Kalitatif)</t>
  </si>
  <si>
    <t>L102440 ile birlikte faturalandırılmaz</t>
  </si>
  <si>
    <t>L102440</t>
  </si>
  <si>
    <t>Fibrin/Fibrinojen fragmanları (Kantitatif)</t>
  </si>
  <si>
    <t>L102430 ile birlikte faturalandırılmaz</t>
  </si>
  <si>
    <t>L102450</t>
  </si>
  <si>
    <t>L102460</t>
  </si>
  <si>
    <t xml:space="preserve">Fibrinojen antijeni (İmmünokimyasal) </t>
  </si>
  <si>
    <t>L102470</t>
  </si>
  <si>
    <t>Fitanik asit analizi</t>
  </si>
  <si>
    <t>L102480</t>
  </si>
  <si>
    <t>Folat (Serum/Plazma)</t>
  </si>
  <si>
    <t>L102490</t>
  </si>
  <si>
    <t>Folat (Eritrosit)</t>
  </si>
  <si>
    <t>L102500</t>
  </si>
  <si>
    <t>Follikül stimülan hormon (FSH)</t>
  </si>
  <si>
    <t>L102510</t>
  </si>
  <si>
    <t>Fosfor (Serum/Plazma)</t>
  </si>
  <si>
    <t>L102520</t>
  </si>
  <si>
    <t>Fosfor/Kreatinin (Spot idrar)</t>
  </si>
  <si>
    <t>L102530, L104780, L104790, L104800 ve L104810 ile birlikte faturalandırılmaz</t>
  </si>
  <si>
    <t>L102530</t>
  </si>
  <si>
    <t>Fosfor (24 saatlik idrar)</t>
  </si>
  <si>
    <t>L102520 ile birlikte faturalandırılmaz</t>
  </si>
  <si>
    <t>L102540</t>
  </si>
  <si>
    <t>Fosfor (Vücut sıvıları)</t>
  </si>
  <si>
    <t>L102550</t>
  </si>
  <si>
    <t>Fötal fibronektin testi</t>
  </si>
  <si>
    <t>L102560</t>
  </si>
  <si>
    <t>Fruktoz (Kalitatif) (İdrar)</t>
  </si>
  <si>
    <t>L102570</t>
  </si>
  <si>
    <t>L102580</t>
  </si>
  <si>
    <t>Fumarilasetoasetat</t>
  </si>
  <si>
    <t>Sadece üçüncü basamak sağlık hizmeti sunucuları tarafından veya gastroenteroloji, endokrinoloji, metabolizma ve nöroloji uzman hekimleri tarafından istenmesi halinde faturalandırılır. Tirozinemi tip 1 tanı ve takibinde faturalandırılır.</t>
  </si>
  <si>
    <t>L102590</t>
  </si>
  <si>
    <t>Gaitada azot tayini (24 saatlik)</t>
  </si>
  <si>
    <t>L102600</t>
  </si>
  <si>
    <t>L102610</t>
  </si>
  <si>
    <t>L102620</t>
  </si>
  <si>
    <t>Gaitada sterkobilin (Kalitatif)</t>
  </si>
  <si>
    <t>L102630</t>
  </si>
  <si>
    <t>Gaitada yağ</t>
  </si>
  <si>
    <t>L102640</t>
  </si>
  <si>
    <t>Gaitada fruktoz</t>
  </si>
  <si>
    <t>L102650</t>
  </si>
  <si>
    <t>Gaitada galaktoz</t>
  </si>
  <si>
    <t>L102660</t>
  </si>
  <si>
    <t>Gaitada glukoz</t>
  </si>
  <si>
    <t>L102670</t>
  </si>
  <si>
    <t>Gaitada laktoz</t>
  </si>
  <si>
    <t>L102680</t>
  </si>
  <si>
    <t>Gaitada sükroz</t>
  </si>
  <si>
    <t>L102690</t>
  </si>
  <si>
    <t>Galaktoz (Serum/Plazma)</t>
  </si>
  <si>
    <t>L102700 ile birlikte faturalandırılmaz</t>
  </si>
  <si>
    <t>L102700</t>
  </si>
  <si>
    <t>Galaktoz (Kan)</t>
  </si>
  <si>
    <t>L102690 ile birlikte faturalandırılmaz</t>
  </si>
  <si>
    <t>L102710</t>
  </si>
  <si>
    <t>Galaktoz (Kuru kan)</t>
  </si>
  <si>
    <t>L102720</t>
  </si>
  <si>
    <t>Galaktoz (İdrar)</t>
  </si>
  <si>
    <t>L102730</t>
  </si>
  <si>
    <t>Galaktoz (Eritrosit)</t>
  </si>
  <si>
    <t>L102740</t>
  </si>
  <si>
    <t>Galaktozilseramidaz (Kuru kan)</t>
  </si>
  <si>
    <t xml:space="preserve">Sadece üçüncü basamak sağlık hizmeti sunucuları tarafından veya gastroenteroloji, endokrinoloji, metabolizma ve nöroloji uzman hekimleri tarafından istenmesi halinde faturalandırılır. </t>
  </si>
  <si>
    <t>L102750</t>
  </si>
  <si>
    <t>Galaktozilseramidaz (Doku)</t>
  </si>
  <si>
    <t>L102760</t>
  </si>
  <si>
    <t>Galaktozilseramidaz (Amniyotik sıvı)</t>
  </si>
  <si>
    <t>L102770</t>
  </si>
  <si>
    <t>Galaktozilseramidaz (Lökosit)</t>
  </si>
  <si>
    <t>L102780</t>
  </si>
  <si>
    <t>Gamma glutamil transferaz (GGT) (Serum/Plazma)</t>
  </si>
  <si>
    <t>L102790</t>
  </si>
  <si>
    <t>Gamma glutamil transferaz (GGT) (Vücut sıvıları)</t>
  </si>
  <si>
    <t>L102800</t>
  </si>
  <si>
    <t>L102810</t>
  </si>
  <si>
    <t xml:space="preserve">Gebelik testi (İdrar) </t>
  </si>
  <si>
    <t>Glike hemoglobin (Hb A1c)</t>
  </si>
  <si>
    <t>En fazla üç ayda bir faturalandırılır.</t>
  </si>
  <si>
    <t xml:space="preserve">Glike hemoglobin (Hb A1c) (HPLC) </t>
  </si>
  <si>
    <t>Sadece diyabetik hastalarda, üçüncü basamak sağlık hizmeti sunucuları tarafından ve en fazla üç ayda bir faturalandırılır.</t>
  </si>
  <si>
    <t>Glike hemoglobin (Hb A1c) (Elektroforez)</t>
  </si>
  <si>
    <t>L102850</t>
  </si>
  <si>
    <t xml:space="preserve">Glikojen </t>
  </si>
  <si>
    <t xml:space="preserve">Glikozaminoglikan paneli (İdrar)   </t>
  </si>
  <si>
    <t>L102870</t>
  </si>
  <si>
    <t>L102880</t>
  </si>
  <si>
    <t>L102890</t>
  </si>
  <si>
    <t xml:space="preserve">Glukoz (Serum/Plazma) </t>
  </si>
  <si>
    <t>L102900</t>
  </si>
  <si>
    <t>Glukoz (Spot idrar)</t>
  </si>
  <si>
    <t>L102910 ile birlikte faturalandırılmaz</t>
  </si>
  <si>
    <t>L102910</t>
  </si>
  <si>
    <t>Glukoz (24 saatlik idrar)</t>
  </si>
  <si>
    <t>L102900 ile birlikte faturalandırılmaz</t>
  </si>
  <si>
    <t>L102920</t>
  </si>
  <si>
    <t>Glukoz (BOS)</t>
  </si>
  <si>
    <t>L102930</t>
  </si>
  <si>
    <t>Glukoz (Diğer vücut sıvıları)</t>
  </si>
  <si>
    <t>L102940</t>
  </si>
  <si>
    <t>Glukoz (Postprandial 1 saat)</t>
  </si>
  <si>
    <t>L102950</t>
  </si>
  <si>
    <t>Glukoz (Postprandial 2 saat)</t>
  </si>
  <si>
    <t>L102960</t>
  </si>
  <si>
    <t>Glukoz (Kalitatif) (İdrar)</t>
  </si>
  <si>
    <t>L102970</t>
  </si>
  <si>
    <t>Glukoz-6-Fosfat dehidrogenaz, (G-6-PD) (Serum/Plazma)</t>
  </si>
  <si>
    <t>L102980</t>
  </si>
  <si>
    <t>Glukoz-6-Fosfat dehidrogenaz, (G-6-PD) (Eritrosit)</t>
  </si>
  <si>
    <t>L102990</t>
  </si>
  <si>
    <t>Glukoz-6-Fosfataz (Serum)</t>
  </si>
  <si>
    <t>Sadece üçüncü basamak sağlık hizmeti sunucuları tarafından veya endokrinoloji, metabolizma, çocuk sağlığı ve hastalıkları, gastroenteroloji uzman hekimleri tarafından istenmesi halinde faturalandırılır.</t>
  </si>
  <si>
    <t>L103000</t>
  </si>
  <si>
    <t>Glukoz-6-Fosfataz (Doku)</t>
  </si>
  <si>
    <t>L103010</t>
  </si>
  <si>
    <t>Glukoz-6-Fosfataz (Eritrosit)</t>
  </si>
  <si>
    <t>L103020</t>
  </si>
  <si>
    <t>L103030</t>
  </si>
  <si>
    <t>Hasta başı glukoz (Glukometre)</t>
  </si>
  <si>
    <t>L103040</t>
  </si>
  <si>
    <t>HbA2</t>
  </si>
  <si>
    <t>L103050</t>
  </si>
  <si>
    <t>L103060</t>
  </si>
  <si>
    <t>Heinz body aranması</t>
  </si>
  <si>
    <t>L103070</t>
  </si>
  <si>
    <t>Heksozaminidaz A (Serum/Plazma)</t>
  </si>
  <si>
    <t xml:space="preserve">Sadece üçüncü basamak sağlık hizmeti sunucuları tarafından veya endokrinoloji, metabolizma ve nöroloji uzman hekimleri tarafından istenmesi halinde faturalandırılır. </t>
  </si>
  <si>
    <t>L103080</t>
  </si>
  <si>
    <t>Heksozaminidaz A (Amniyotik sıvı, koryonik villüs)</t>
  </si>
  <si>
    <t>L103090</t>
  </si>
  <si>
    <t>Heksozaminidaz A (Doku)</t>
  </si>
  <si>
    <t>L103100</t>
  </si>
  <si>
    <t>Heksozaminidaz A (Lökosit)</t>
  </si>
  <si>
    <t>L103110</t>
  </si>
  <si>
    <t>Heksozaminidaz A aktivatör protein</t>
  </si>
  <si>
    <t>L103120</t>
  </si>
  <si>
    <t>Hemoglobin varyant analizi (Agar jel)</t>
  </si>
  <si>
    <t>L103160</t>
  </si>
  <si>
    <t xml:space="preserve">Histamin (Serum/Plazma) </t>
  </si>
  <si>
    <t>L103170</t>
  </si>
  <si>
    <t xml:space="preserve">Histamin/Kreatinin (Spot idrar) </t>
  </si>
  <si>
    <t>L103180, L104780, L104790, L104800 ve L104810 ile birlikte faturalandırılmaz</t>
  </si>
  <si>
    <t>L103180</t>
  </si>
  <si>
    <t xml:space="preserve">Histamin (24 saatlik idrar) </t>
  </si>
  <si>
    <t>L103170 ile birlikte faturalandırılmaz</t>
  </si>
  <si>
    <t>L103190</t>
  </si>
  <si>
    <t>HLA-B27 (Akım sitometri)</t>
  </si>
  <si>
    <t>L103200</t>
  </si>
  <si>
    <t>HLA-B27 (PCR)</t>
  </si>
  <si>
    <t>Doku Tipleme Laboratuvarı tarafından çalışılabilir. Sonuç raporu ile birlikte faturalandırılır.</t>
  </si>
  <si>
    <t>L103210</t>
  </si>
  <si>
    <t>HLA-B5 (PCR)</t>
  </si>
  <si>
    <t>L103220</t>
  </si>
  <si>
    <t>HLA-B57 (PCR)</t>
  </si>
  <si>
    <t>L103230</t>
  </si>
  <si>
    <t>HLA-DQ8</t>
  </si>
  <si>
    <t>L103240</t>
  </si>
  <si>
    <t>HLA-DQB1*0201</t>
  </si>
  <si>
    <t>L103250</t>
  </si>
  <si>
    <t>HLA-DR4</t>
  </si>
  <si>
    <t>L103260</t>
  </si>
  <si>
    <t>HLA-ABC, serolojik</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</si>
  <si>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 A için bir adet, B için bir adet ve C için bir adet faturalandırılır.</t>
  </si>
  <si>
    <t>HLA-A, moleküler düşük çözünürlükte</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</si>
  <si>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 Bir adet faturalandırılır.</t>
  </si>
  <si>
    <t>HLA-B, moleküler düşük çözünürlükte</t>
  </si>
  <si>
    <t>HLA-C, moleküler düşük çözünürlükte</t>
  </si>
  <si>
    <t>HLA-DP, moleküler düşük çözünürlükte</t>
  </si>
  <si>
    <t>HLA-DQB1, moleküler düşük çözünürlükte</t>
  </si>
  <si>
    <t>HLA-DRB1, moleküler düşük çözünürlükte</t>
  </si>
  <si>
    <t>HLA-DRB4,moleküler düşük çözünürlükte</t>
  </si>
  <si>
    <t>HLA-DRB5, moleküler düşük çözünürlükte</t>
  </si>
  <si>
    <t>HLA-DQA1, moleküler yüksek çözünürlükte</t>
  </si>
  <si>
    <t>HLA-DQB1, moleküler yüksek çözünürlükte</t>
  </si>
  <si>
    <t>HLA-DRB1, moleküler yüksek çözünürlükte</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</si>
  <si>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 Bir adet faturalandırılır.</t>
  </si>
  <si>
    <t>HLA-DRB5, moleküler yüksek çözünürlükte</t>
  </si>
  <si>
    <t>HLA-DQB1 SBT, yüksek çözünürlükte</t>
  </si>
  <si>
    <t>L103520</t>
  </si>
  <si>
    <t>L103530</t>
  </si>
  <si>
    <t>IgD</t>
  </si>
  <si>
    <t>Bir adet faturalandırılır</t>
  </si>
  <si>
    <t>L103540</t>
  </si>
  <si>
    <t>IgE</t>
  </si>
  <si>
    <t>L103550</t>
  </si>
  <si>
    <t>IgG indeksi</t>
  </si>
  <si>
    <t>L103560</t>
  </si>
  <si>
    <t>İdrar analizi (Strip ile)</t>
  </si>
  <si>
    <t>L107010 ile birlikte faturalandırılmaz.</t>
  </si>
  <si>
    <t>L103570</t>
  </si>
  <si>
    <t>İdrar mikroskopisi</t>
  </si>
  <si>
    <t>L103580</t>
  </si>
  <si>
    <t>İduronat-2-Sülfataz (Serum/Plazma)</t>
  </si>
  <si>
    <t>Sadece üçüncü basamak sağlık hizmeti sunucuları tarafından veya endokrin ve metabolizma uzman hekimleri tarafından istenmesi halinde faturalandırılır</t>
  </si>
  <si>
    <t>L103590</t>
  </si>
  <si>
    <t>İduronat-2-Sülfataz (Kuru kan)</t>
  </si>
  <si>
    <t>L103600</t>
  </si>
  <si>
    <t>İduronat-2-Sülfataz (Doku)</t>
  </si>
  <si>
    <t>L103610</t>
  </si>
  <si>
    <t>İduronat-2-Sülfataz (Lökosit)</t>
  </si>
  <si>
    <t>L101540, L101550, L105950, L106710 ve L107110 ile birlikte faturalandırılmaz. Sonuç belgesi ile gebelik süresince bir kez faturalandırılır. İkili test yapılan hastalarda L102290 ve L107410 işlemleri ödenmez. İlk trimesterde ikili test yapılan olgularda 16-18 inci haftalarda sadece maternal L100680 işlemi ödenir.</t>
  </si>
  <si>
    <t>L103630</t>
  </si>
  <si>
    <t>İmmün kompleks C3d (Ünite/hacim) (Serum/Plazma)</t>
  </si>
  <si>
    <t>L103640</t>
  </si>
  <si>
    <t>İmmün kompleks IgE (Ünite/hacim) (Serum/Plazma)</t>
  </si>
  <si>
    <t>L103650</t>
  </si>
  <si>
    <t>İmmün kompleks IgG (Kütle/hacim) (Serum/Plazma)</t>
  </si>
  <si>
    <t>L103660</t>
  </si>
  <si>
    <t>İmmün kompleks IgM (Kütle/hacim) (Serum/Plazma)</t>
  </si>
  <si>
    <t>L103670</t>
  </si>
  <si>
    <t>İmmün kompleks, kandida albikans (Ünite/hacim) (Serum/Plazma)</t>
  </si>
  <si>
    <t>L103680</t>
  </si>
  <si>
    <t>İmmün kompleks, C1q bağlayıcı ölçümü (C1q binding assay) (Ünite/hacim) (Serum/Plazma)</t>
  </si>
  <si>
    <t>L103690</t>
  </si>
  <si>
    <t>İmmün kompleks, Polietilenglikol (PEG) ölçümü (Ünite/hacim) (Serum/Plazma)</t>
  </si>
  <si>
    <t>L103700</t>
  </si>
  <si>
    <t>İmmün kompleks, Raji hücre ölçümü (Raji cell assay) (Ünite/hacim) (Serum/Plazma)</t>
  </si>
  <si>
    <t>L103730</t>
  </si>
  <si>
    <t>İmmünofiksasyon/immün çıkarım  elektroforezi (Serum/Plazma)</t>
  </si>
  <si>
    <t>L103740</t>
  </si>
  <si>
    <t>İmmünofiksasyon/immün çıkarım  elektroforezi (İdrar)</t>
  </si>
  <si>
    <t>L103750</t>
  </si>
  <si>
    <t>İmmünofiksasyon/immün çıkarım  elektroforezi (Vücut sıvıları)</t>
  </si>
  <si>
    <t>L103760</t>
  </si>
  <si>
    <t>İnhibin A</t>
  </si>
  <si>
    <t>L103770</t>
  </si>
  <si>
    <t>İnhibin B</t>
  </si>
  <si>
    <t>L103780</t>
  </si>
  <si>
    <t>İnsülin</t>
  </si>
  <si>
    <t>L103790</t>
  </si>
  <si>
    <t>İnsülin (Tokluk)</t>
  </si>
  <si>
    <t>L103800</t>
  </si>
  <si>
    <t>İnsülin benzeri büyüme faktörü 1 (IGF-1, Somatomedin-C)</t>
  </si>
  <si>
    <t>L103810</t>
  </si>
  <si>
    <t>İnsülin benzeri büyüme faktörü bağlayan protein 3 (IGFBP-3)</t>
  </si>
  <si>
    <t>L103820</t>
  </si>
  <si>
    <t>İyonize kalsiyum (Serum/Plazma)</t>
  </si>
  <si>
    <t>L103830 ile birlikte faturalandırılmaz</t>
  </si>
  <si>
    <t>L103830</t>
  </si>
  <si>
    <t>İyonize kalsiyum (Kan)</t>
  </si>
  <si>
    <t>L103820 ile birlikte faturalandırılmaz</t>
  </si>
  <si>
    <t>L103840</t>
  </si>
  <si>
    <t>İyot (İdrar)</t>
  </si>
  <si>
    <t>L103850</t>
  </si>
  <si>
    <t>L103860</t>
  </si>
  <si>
    <t>Kalsiyum (Serum/Plazma)</t>
  </si>
  <si>
    <t>L103870</t>
  </si>
  <si>
    <t>Kalsiyum/Kreatinin (Spot idrar)</t>
  </si>
  <si>
    <t>L103880, L104780, L104790, L104800 ve L104810 ile birlikte faturalandırılmaz</t>
  </si>
  <si>
    <t>L103880</t>
  </si>
  <si>
    <t>Kalsiyum (24 saatlik idrar)</t>
  </si>
  <si>
    <t>L103870 ile birlikte faturalandırılmaz</t>
  </si>
  <si>
    <t>L103890</t>
  </si>
  <si>
    <t>Kalsiyum (Vücut sıvıları)</t>
  </si>
  <si>
    <t>L103900</t>
  </si>
  <si>
    <t>L103910</t>
  </si>
  <si>
    <t xml:space="preserve">Kan gazı ve kooksimetre </t>
  </si>
  <si>
    <t>L103920</t>
  </si>
  <si>
    <t>L103930</t>
  </si>
  <si>
    <t>Kappa hafif zincir, serbest (Serum)</t>
  </si>
  <si>
    <t>L103940</t>
  </si>
  <si>
    <t>Kappa hafif zincir, total (Serum)</t>
  </si>
  <si>
    <t>L103950</t>
  </si>
  <si>
    <t>Kappa hafif zincir (İdrar)</t>
  </si>
  <si>
    <t>L103960</t>
  </si>
  <si>
    <t>L103970</t>
  </si>
  <si>
    <t>Karnitin (İdrar)</t>
  </si>
  <si>
    <t>Sadece üçüncü basamak sağlık hizmeti sunucuları tarafından veya gastroenteroloji, endokrinoloji, metabolizma ve nöroloji uzman hekimleri tarafından istenmesi halinde faturalandırılır</t>
  </si>
  <si>
    <t>L103980</t>
  </si>
  <si>
    <t>Karnitin, serbest (Serum/Plazma)</t>
  </si>
  <si>
    <t>L103990</t>
  </si>
  <si>
    <t>Karnitin, total (Serum/Plazma)</t>
  </si>
  <si>
    <t>L104000</t>
  </si>
  <si>
    <t xml:space="preserve">Karnitin/Açilkarnitin analizi (Serum/Plazma) </t>
  </si>
  <si>
    <t>L104010</t>
  </si>
  <si>
    <t>Karnitin/Açilkarnitin analizi (Kuru kan)</t>
  </si>
  <si>
    <t>L104020</t>
  </si>
  <si>
    <t>Karnitin/Açilkarnitin analizi (İdrar)</t>
  </si>
  <si>
    <t>L104030</t>
  </si>
  <si>
    <t>Karsinoembriyonik antijen (CEA) (Serum/Plazma)</t>
  </si>
  <si>
    <t>L104040</t>
  </si>
  <si>
    <t>Karsinoembriyonik antijen (CEA) (Vücut sıvıları)</t>
  </si>
  <si>
    <t>L104050</t>
  </si>
  <si>
    <t>Katekolaminler (Serum/Plazma)</t>
  </si>
  <si>
    <t>L104060</t>
  </si>
  <si>
    <t>Katekolaminler (Spot idrar)</t>
  </si>
  <si>
    <t>L104070 ile birlikte faturalandırılmaz</t>
  </si>
  <si>
    <t>L104070</t>
  </si>
  <si>
    <t>Katekolaminler (24 saatlik idrar)</t>
  </si>
  <si>
    <t>L104060 ile birlikte faturalandırılmaz</t>
  </si>
  <si>
    <t>L104080</t>
  </si>
  <si>
    <t>Katekolaminler (BOS)</t>
  </si>
  <si>
    <t>L104090</t>
  </si>
  <si>
    <t>Katekolamin metabolitleri (Serum/Plazma)</t>
  </si>
  <si>
    <t>L104100</t>
  </si>
  <si>
    <t>Katekolamin metabolitleri/Kreatinin (Spot idrar)</t>
  </si>
  <si>
    <t>L104110, L104780, L104790, L104800 ve L104810 ile birlikte faturalandırılmaz</t>
  </si>
  <si>
    <t>L104110</t>
  </si>
  <si>
    <t>Katekolamin metabolitleri (24 saatlik İdrar)</t>
  </si>
  <si>
    <t>L104100 ile birlikte faturalandırılmaz</t>
  </si>
  <si>
    <t>L104120</t>
  </si>
  <si>
    <t>Katekolamin metabolitleri (BOS)</t>
  </si>
  <si>
    <t>L104130</t>
  </si>
  <si>
    <t>Keton cisimleri (Serum/Plazma)</t>
  </si>
  <si>
    <t>L104140 ile birlikte faturalandırılmaz</t>
  </si>
  <si>
    <t>L104140</t>
  </si>
  <si>
    <t>Keton cisimleri (Kalitatif) (Serum/Plazma)</t>
  </si>
  <si>
    <t>L104130 ile birlikte faturalandırılmaz</t>
  </si>
  <si>
    <t>L104150</t>
  </si>
  <si>
    <t>Keton cisimleri (İdrar)</t>
  </si>
  <si>
    <t>L104160 ile birlikte faturalandırılmaz</t>
  </si>
  <si>
    <t>L104160</t>
  </si>
  <si>
    <t>Keton cisimleri (Kalitatif) (İdrar)</t>
  </si>
  <si>
    <t>L104150 ile birlikte faturalandırılmaz</t>
  </si>
  <si>
    <t>L104170</t>
  </si>
  <si>
    <t>Keton cisimleri (Vücut sıvıları)</t>
  </si>
  <si>
    <t>L104180</t>
  </si>
  <si>
    <t>Klorür (Serum/Plazma)</t>
  </si>
  <si>
    <t>L104190</t>
  </si>
  <si>
    <t>Klorür (Spot idrar)</t>
  </si>
  <si>
    <t>L104200 ile birlikte faturalandırılmaz</t>
  </si>
  <si>
    <t>L104200</t>
  </si>
  <si>
    <t>Klorür (24 saatlik idrar)</t>
  </si>
  <si>
    <t>L104190 ile birlikte faturalandırılmaz</t>
  </si>
  <si>
    <t>L104210</t>
  </si>
  <si>
    <t>Klorür (BOS)</t>
  </si>
  <si>
    <t>L104220</t>
  </si>
  <si>
    <t>Klorür (Diğer vücut sıvıları)</t>
  </si>
  <si>
    <t>L104230</t>
  </si>
  <si>
    <t>Koagülasyon faktör 5 aktivite</t>
  </si>
  <si>
    <t>L104240</t>
  </si>
  <si>
    <t>Koagülasyon faktör 7 aktivite</t>
  </si>
  <si>
    <t>L104250</t>
  </si>
  <si>
    <t>Koagülasyon faktör 8 aktivite</t>
  </si>
  <si>
    <t>L104260</t>
  </si>
  <si>
    <t>Koagülasyon faktör 9 aktivite</t>
  </si>
  <si>
    <t>L104270</t>
  </si>
  <si>
    <t>Koagülasyon faktör 10 aktivite</t>
  </si>
  <si>
    <t>L104280</t>
  </si>
  <si>
    <t>Koagülasyon faktör 11 aktivite</t>
  </si>
  <si>
    <t>L104290</t>
  </si>
  <si>
    <t>Koagülasyon faktör 12 aktivite</t>
  </si>
  <si>
    <t>L104300</t>
  </si>
  <si>
    <t>Koagülasyon faktör 13 aktivite</t>
  </si>
  <si>
    <t>L104310</t>
  </si>
  <si>
    <t>Koagülasyon faktör 2 inhibitör</t>
  </si>
  <si>
    <t>L104320</t>
  </si>
  <si>
    <t>Koagülasyon faktör 5 inhibitör</t>
  </si>
  <si>
    <t>L104330</t>
  </si>
  <si>
    <t>Koagülasyon faktör 7 inhibitör</t>
  </si>
  <si>
    <t>L104340</t>
  </si>
  <si>
    <t>Koagülasyon faktör 8 inhibitör</t>
  </si>
  <si>
    <t>L104350</t>
  </si>
  <si>
    <t>Koagülasyon faktör 9 inhibitör</t>
  </si>
  <si>
    <t>L104360</t>
  </si>
  <si>
    <t>Koagülasyon faktör 10 inhibitör</t>
  </si>
  <si>
    <t>L104370</t>
  </si>
  <si>
    <t>Koagülasyon faktör 11 inhibitör</t>
  </si>
  <si>
    <t>L104380</t>
  </si>
  <si>
    <t>Koagülasyon faktör 12 inhibitör</t>
  </si>
  <si>
    <t>L104390</t>
  </si>
  <si>
    <t>Koagülasyon faktör 7 antijeni</t>
  </si>
  <si>
    <t>L104400</t>
  </si>
  <si>
    <t>Koagülasyon faktör 8 antikoru</t>
  </si>
  <si>
    <t>L104410</t>
  </si>
  <si>
    <t xml:space="preserve">Koagülasyon faktör 9 antikoru </t>
  </si>
  <si>
    <t>L104420</t>
  </si>
  <si>
    <t>Kolajen tip 1 C-telopeptid (Serum/Plazma)</t>
  </si>
  <si>
    <t>L104430</t>
  </si>
  <si>
    <t>Kolajen tip 1 C-telopeptid/Kreatinin (Spot idrar)</t>
  </si>
  <si>
    <t>L104440, L104780, L104790, L104800 ve L104810 ile birlikte faturalandırılmaz</t>
  </si>
  <si>
    <t>L104440</t>
  </si>
  <si>
    <t>Kolajen tip 1 C-telopeptid (24 saatlik idrar)</t>
  </si>
  <si>
    <t>L104430 ile birlikte faturalandırılmaz</t>
  </si>
  <si>
    <t>L104450</t>
  </si>
  <si>
    <t>Kolajen tip 1 N-telopeptid (Serum/Plazma)</t>
  </si>
  <si>
    <t>L104460</t>
  </si>
  <si>
    <t>Kolajen tip 1 N-telopeptid/Kreatinin (Spot idrar)</t>
  </si>
  <si>
    <t>L104470, L104780, L104790, L104800 ve L104810 ile birlikte faturalandırılmaz</t>
  </si>
  <si>
    <t>L104470</t>
  </si>
  <si>
    <t>Kolajen tip 1 N-telopeptid (24 saatlik idrar)</t>
  </si>
  <si>
    <t>L104460 ile birlikte faturalandırılmaz</t>
  </si>
  <si>
    <t xml:space="preserve">Kolajen+ADP ile indüklenmiş kapanma zamanı       </t>
  </si>
  <si>
    <t>Kolajen+Epinefrin ile indüklenmiş kapanma zamanı</t>
  </si>
  <si>
    <t>L104500</t>
  </si>
  <si>
    <t>Kolesistokinin</t>
  </si>
  <si>
    <t>L104510</t>
  </si>
  <si>
    <t xml:space="preserve">Kolestanol </t>
  </si>
  <si>
    <t>L104520</t>
  </si>
  <si>
    <t>Kolesterol (Serum/Plazma)</t>
  </si>
  <si>
    <t>L104530</t>
  </si>
  <si>
    <t>Kolesterol (Vücut sıvıları)</t>
  </si>
  <si>
    <t>L104540</t>
  </si>
  <si>
    <t>Kompleman C1q</t>
  </si>
  <si>
    <t>L104550</t>
  </si>
  <si>
    <t>Kompleman C2</t>
  </si>
  <si>
    <t>L104560</t>
  </si>
  <si>
    <t>Kompleman C3</t>
  </si>
  <si>
    <t>L104570</t>
  </si>
  <si>
    <t>Kompleman C4</t>
  </si>
  <si>
    <t>L104580</t>
  </si>
  <si>
    <t>Kompleman C5</t>
  </si>
  <si>
    <t>L104590</t>
  </si>
  <si>
    <t>Kompleman C6</t>
  </si>
  <si>
    <t>L104600</t>
  </si>
  <si>
    <t>Kompleman C7</t>
  </si>
  <si>
    <t>L104610</t>
  </si>
  <si>
    <t>Kompleman C8</t>
  </si>
  <si>
    <t>L104620</t>
  </si>
  <si>
    <t>Kompleman C9</t>
  </si>
  <si>
    <t>L104630</t>
  </si>
  <si>
    <t>Kompleman C1q antijeni (Serum)</t>
  </si>
  <si>
    <t>L104640</t>
  </si>
  <si>
    <t>Kompleman faktör H</t>
  </si>
  <si>
    <t>L104650</t>
  </si>
  <si>
    <t>Kompleman faktör I</t>
  </si>
  <si>
    <t>L104660</t>
  </si>
  <si>
    <t>Kompleman faktör P (Properdin)</t>
  </si>
  <si>
    <t>L104670</t>
  </si>
  <si>
    <t>Kortizol (Serum/Plazma)</t>
  </si>
  <si>
    <t>L104680 ve L104690 ile birlikte faturalandırılmaz</t>
  </si>
  <si>
    <t>L104680</t>
  </si>
  <si>
    <t>Kortizol sabah ölçümü (Serum/Plazma)</t>
  </si>
  <si>
    <t>L104670 ile birlikte faturalandırılmaz</t>
  </si>
  <si>
    <t>L104690</t>
  </si>
  <si>
    <t>Kortizol geceyarısı ölçümü (Serum/Plazma)</t>
  </si>
  <si>
    <t>L104700</t>
  </si>
  <si>
    <t>Kortizol/Kreatinin (Spot idrar)</t>
  </si>
  <si>
    <t>L104710, L104780, L104790, L104800, L104810, L106740 ve L106750 ile birlikte faturalandırılmaz</t>
  </si>
  <si>
    <t>L104710</t>
  </si>
  <si>
    <t>Kortizol (24 saatlik idrar)</t>
  </si>
  <si>
    <t>L104700, L106740 ve L106750 ile birlikte faturalandırılmaz</t>
  </si>
  <si>
    <t>L104720</t>
  </si>
  <si>
    <t>Kortizol (Tükrük)</t>
  </si>
  <si>
    <t>L104730</t>
  </si>
  <si>
    <t>Kreatin kinaz (Serum/Plazma)</t>
  </si>
  <si>
    <t>L104740</t>
  </si>
  <si>
    <t>Kreatin kinaz (Vücut sıvıları)</t>
  </si>
  <si>
    <t>L104750</t>
  </si>
  <si>
    <t>Kreatin kinaz izoenzimleri (Elektroforez)</t>
  </si>
  <si>
    <t>L104760</t>
  </si>
  <si>
    <t>Kreatin kinaz-MB (Aktivite)</t>
  </si>
  <si>
    <t>L104770</t>
  </si>
  <si>
    <t>Kreatin kinaz-MB (Kütle)</t>
  </si>
  <si>
    <t>L104780</t>
  </si>
  <si>
    <t>Kreatinin (Serum/Plazma)</t>
  </si>
  <si>
    <t>L104790</t>
  </si>
  <si>
    <t>Kreatinin (Spot idrar)</t>
  </si>
  <si>
    <t>L104800 ile birlikte faturalandırılmaz</t>
  </si>
  <si>
    <t>L104800</t>
  </si>
  <si>
    <t>Kreatinin (24 saatlik idrar)</t>
  </si>
  <si>
    <t>L104790 ile birlikte faturalandırılmaz</t>
  </si>
  <si>
    <t>L104810</t>
  </si>
  <si>
    <t>Kreatinin (Vücut sıvıları)</t>
  </si>
  <si>
    <t>L104820</t>
  </si>
  <si>
    <t>L104830</t>
  </si>
  <si>
    <t>Kriyofibrinojen</t>
  </si>
  <si>
    <t>L104840</t>
  </si>
  <si>
    <t>L104850</t>
  </si>
  <si>
    <t>Krom</t>
  </si>
  <si>
    <t>L104860</t>
  </si>
  <si>
    <t>Kurşun (Serum/Plazma)</t>
  </si>
  <si>
    <t>L104870 ile birlikte faturalandırılmaz</t>
  </si>
  <si>
    <t>L104870</t>
  </si>
  <si>
    <t>Kurşun (Kan)</t>
  </si>
  <si>
    <t>L104860 ile birlikte faturalandırılmaz</t>
  </si>
  <si>
    <t>L104880</t>
  </si>
  <si>
    <t>Kurşun (İdrar)</t>
  </si>
  <si>
    <t>L104890</t>
  </si>
  <si>
    <t>Laktat (Serum/Plazma)</t>
  </si>
  <si>
    <t>L104900 ile birlikte faturalandırılmaz</t>
  </si>
  <si>
    <t>L104900</t>
  </si>
  <si>
    <t>Laktat (Kan)</t>
  </si>
  <si>
    <t>L104890 ile birlikte faturalandırılmaz</t>
  </si>
  <si>
    <t>L104910</t>
  </si>
  <si>
    <t>Laktat (Vucut sıvıları)</t>
  </si>
  <si>
    <t>L104920</t>
  </si>
  <si>
    <t>Laktat dehidrogenaz (Serum/Plazma)</t>
  </si>
  <si>
    <t>L104930</t>
  </si>
  <si>
    <t>Laktat dehidrogenaz (BOS)</t>
  </si>
  <si>
    <t>L104940</t>
  </si>
  <si>
    <t>Laktat dehidrogenaz (Diğer vücut sıvıları)</t>
  </si>
  <si>
    <t>L104960</t>
  </si>
  <si>
    <t>Laktoz (Kalitatif) (İdrar)</t>
  </si>
  <si>
    <t>L104970</t>
  </si>
  <si>
    <t>Lambda hafif zincir, serbest (Serum/Plazma)</t>
  </si>
  <si>
    <t>L104980</t>
  </si>
  <si>
    <t>Lambda hafif zincir, total (Serum/Plazma)</t>
  </si>
  <si>
    <t>L104990</t>
  </si>
  <si>
    <t>Lambda hafif zincir (İdrar)</t>
  </si>
  <si>
    <t>L105000</t>
  </si>
  <si>
    <t>LDL kolesterol (Direkt)</t>
  </si>
  <si>
    <t>Lenfosit alt grupları</t>
  </si>
  <si>
    <t xml:space="preserve">Ayrıntılı sonuç raporu ile en fazla bir adet faturalandırılır. "MONOKLONAL ANTİKOR (Akım sitometresi)" başlığı altında yer alan işlemler ile birlikte faturalandırılmaz. </t>
  </si>
  <si>
    <t>L105020</t>
  </si>
  <si>
    <t>Lenfosit proliferasyon testi</t>
  </si>
  <si>
    <t>L105030</t>
  </si>
  <si>
    <t>Lenfosit proliferasyon testi (Fitohemaglütinin ile uyarılmış)</t>
  </si>
  <si>
    <t>L105040</t>
  </si>
  <si>
    <t>Lenfosit proliferasyon testi (Konkanavalin A ile uyarılmış)</t>
  </si>
  <si>
    <t>L105050</t>
  </si>
  <si>
    <t>Lesitin/Sfingomyelin oranı (Amniyotik sıvı)</t>
  </si>
  <si>
    <t>L105060</t>
  </si>
  <si>
    <t>L-iduronidaz (Serum/Plazma)</t>
  </si>
  <si>
    <t>L105070</t>
  </si>
  <si>
    <t>L-iduronidaz (Kuru kan)</t>
  </si>
  <si>
    <t>L105080</t>
  </si>
  <si>
    <t>L-iduronidaz (Doku)</t>
  </si>
  <si>
    <t>L105090</t>
  </si>
  <si>
    <t>L-iduronidaz (Lökosit)</t>
  </si>
  <si>
    <t>L105100</t>
  </si>
  <si>
    <t>Lipaz (Serum/Plazma)</t>
  </si>
  <si>
    <t>L105110</t>
  </si>
  <si>
    <t>Lipaz (İdrar)</t>
  </si>
  <si>
    <t>L105120</t>
  </si>
  <si>
    <t xml:space="preserve">Lipaz (Vücut sıvıları) </t>
  </si>
  <si>
    <t>L105130</t>
  </si>
  <si>
    <t>Lipoprotein  elektroforezi</t>
  </si>
  <si>
    <t>L105140</t>
  </si>
  <si>
    <t>Lipoprotein a</t>
  </si>
  <si>
    <t>Sadece üçüncü basamak sağlık hizmeti sunucuları tarafından veya çocuk sağlığı ve hastalıkları uzman hekimi tarafından istenmesi halinde faturalandırılır. En az 5 adet enzim bakılmalıdır. L105160, L105170 ve L105180 ile birlikte faturalandırılmaz.</t>
  </si>
  <si>
    <t>Sadece üçüncü basamak sağlık hizmeti sunucuları tarafından veya çocuk sağlığı ve hastalıkları uzman hekimi tarafından istenmesi halinde faturalandırılır. En az 5 adet enzim bakılmalıdır. L105150, L105170 ve L105180 ile birlikte faturalandırılmaz.</t>
  </si>
  <si>
    <t>Sadece üçüncü basamak sağlık hizmeti sunucuları tarafından veya çocuk sağlığı ve hastalıkları uzman hekimi tarafından istenmesi halinde faturalandırılır. En az 5 adet enzim bakılmalıdır. L105150, L105160 ve L105180 ile birlikte faturalandırılmaz.</t>
  </si>
  <si>
    <t>Sadece üçüncü basamak sağlık hizmeti sunucuları tarafından veya çocuk sağlığı ve hastalıkları uzman hekimi tarafından istenmesi halinde faturalandırılır. En az 5 adet enzim bakılmalıdır. L105150, L105160 ve L105170 ile birlikte faturalandırılmaz.</t>
  </si>
  <si>
    <t>L105190</t>
  </si>
  <si>
    <t>Lökosit sayımı, manuel (Vücut sıvıları)</t>
  </si>
  <si>
    <t>L105200</t>
  </si>
  <si>
    <t xml:space="preserve">Lupus antikoagülan (Tarama) </t>
  </si>
  <si>
    <t>L105210</t>
  </si>
  <si>
    <t>Lupus antikoagülan (Doğrulama)</t>
  </si>
  <si>
    <t>L105220</t>
  </si>
  <si>
    <t>Lüteinizan hormon (LH)</t>
  </si>
  <si>
    <t>L105230</t>
  </si>
  <si>
    <t>Magnezyum (Serum/Plazma)</t>
  </si>
  <si>
    <t>L105240</t>
  </si>
  <si>
    <t>Magnezyum (Vücut sıvıları)</t>
  </si>
  <si>
    <t>L105250</t>
  </si>
  <si>
    <t>Magnezyum (Lökosit)</t>
  </si>
  <si>
    <t>L105260</t>
  </si>
  <si>
    <t>Melatonin (Serum/Plazma)</t>
  </si>
  <si>
    <t>L105270</t>
  </si>
  <si>
    <t>Metanol (Kan)</t>
  </si>
  <si>
    <t>L105280</t>
  </si>
  <si>
    <t>Methemoglobin (Kan)</t>
  </si>
  <si>
    <t>L105290</t>
  </si>
  <si>
    <t>Metil malonik asit (Serum/Plazma)</t>
  </si>
  <si>
    <t>L105300</t>
  </si>
  <si>
    <t>Metil malonik asit/Kreatinin (Spot idrar)</t>
  </si>
  <si>
    <t>L104780, L104790, L104800, L104810 ve L105310 ile birlikte faturalandırılmaz</t>
  </si>
  <si>
    <t>L105310</t>
  </si>
  <si>
    <t>Metil malonik asit (24 saatlik idrar)</t>
  </si>
  <si>
    <t>L105300 ile birlikte faturalandırılmaz</t>
  </si>
  <si>
    <t>L105320</t>
  </si>
  <si>
    <t>Mitokondri enzim paneli (Doku)</t>
  </si>
  <si>
    <t>L105330</t>
  </si>
  <si>
    <t>Miyoglobin (Serum/Plazma)</t>
  </si>
  <si>
    <t>L105340</t>
  </si>
  <si>
    <t>Miyoglobin (İdrar)</t>
  </si>
  <si>
    <t>L105350</t>
  </si>
  <si>
    <t>N-Asetilgalaktozamin-6-Sülfataz (Doku)</t>
  </si>
  <si>
    <t>L105360</t>
  </si>
  <si>
    <t>N-Asetilgalaktozamin-6-Sülfataz (Lökosit)</t>
  </si>
  <si>
    <t>L105370</t>
  </si>
  <si>
    <t>N-Asetilglukozaminidaz-alfa (Serum/Plazma)</t>
  </si>
  <si>
    <t>L105380</t>
  </si>
  <si>
    <t>N-Asetilglukozaminidaz-alfa (İdrar)</t>
  </si>
  <si>
    <t>L105390</t>
  </si>
  <si>
    <t>N-Asetilglukozaminidaz-alfa  (Doku)</t>
  </si>
  <si>
    <t>L105400</t>
  </si>
  <si>
    <t>N-Asetilglukozaminidaz-alfa (Lökosit)</t>
  </si>
  <si>
    <t>L105410</t>
  </si>
  <si>
    <t>L105420</t>
  </si>
  <si>
    <t>Neonatal TSH (Kuru kan)</t>
  </si>
  <si>
    <t>Nikel (Serum/Plazma)</t>
  </si>
  <si>
    <t>L105440 ile birlikte faturalandırılmaz</t>
  </si>
  <si>
    <t>L105430 ile birlikte faturalandırılmaz</t>
  </si>
  <si>
    <t>Nikel/Kreatinin (Spot idrar)</t>
  </si>
  <si>
    <t>L104780, L104790, L104800, L104810 ve L105460 ile birlikte faturalandırılmaz</t>
  </si>
  <si>
    <t>L105450 ile birlikte faturalandırılmaz</t>
  </si>
  <si>
    <t>L105470</t>
  </si>
  <si>
    <t>Nikel (Doku)</t>
  </si>
  <si>
    <t>L105480</t>
  </si>
  <si>
    <t>Nikel (Vücut sıvıları)</t>
  </si>
  <si>
    <t>L105490</t>
  </si>
  <si>
    <t>Nitroblue Tetrazolyum (NBT) (Kalitatif)</t>
  </si>
  <si>
    <t>L105500 ile birlikte faturalandırılmaz</t>
  </si>
  <si>
    <t>L105500</t>
  </si>
  <si>
    <t>Nitroblue Tetrazolyum (NBT) (Kantitatif)</t>
  </si>
  <si>
    <t>L105490 ile birlikte faturalandırılmaz</t>
  </si>
  <si>
    <t>L105510</t>
  </si>
  <si>
    <t>Nitroprussid testi (Kalitatif) (İdrar)</t>
  </si>
  <si>
    <t>L105520</t>
  </si>
  <si>
    <t>Nöromiyelitis optika (NMO) IgG</t>
  </si>
  <si>
    <t>Nöroloji ve göz hastalıkları uzman hekimleri tarafından istenmesi halinde  faturalandırılır.</t>
  </si>
  <si>
    <t>L105530</t>
  </si>
  <si>
    <t>Nöron spesifik enolaz (Serum/Plazma)</t>
  </si>
  <si>
    <t>L105540</t>
  </si>
  <si>
    <t>Nöron spesifik enolaz (Vücut sıvıları)</t>
  </si>
  <si>
    <t>L105560 ile birlikte faturalandırılmaz</t>
  </si>
  <si>
    <t>L105550 ile birlikte faturalandırılmaz</t>
  </si>
  <si>
    <t>L105570</t>
  </si>
  <si>
    <t>Oksalat/Kreatinin (Spot idrar)</t>
  </si>
  <si>
    <t>L104780, L104790, L104800, L104810 ve L105580 ile birlikte faturalandırılmaz</t>
  </si>
  <si>
    <t>L105580</t>
  </si>
  <si>
    <t>Oksalat (24 saatlik idrar)</t>
  </si>
  <si>
    <t>L105570 ile birlikte faturalandırılmaz</t>
  </si>
  <si>
    <t>L105590</t>
  </si>
  <si>
    <t>L105600</t>
  </si>
  <si>
    <t>Oksisteroller (Serum/Plazma)</t>
  </si>
  <si>
    <t>L105610</t>
  </si>
  <si>
    <t>Oligosakkarit analizi (İdrar)</t>
  </si>
  <si>
    <t>L105620</t>
  </si>
  <si>
    <t>Sadece üçüncü basamak sağlık hizmeti sunucuları tarafından veya çocuk sağlığı ve hastalıkları uzman hekimi tarafından istenmesi halinde faturalandırılır.</t>
  </si>
  <si>
    <t>Organik asit analizi (Kuru kan)</t>
  </si>
  <si>
    <t>L105650</t>
  </si>
  <si>
    <t>Organik asit analizi (BOS)</t>
  </si>
  <si>
    <t>L105670</t>
  </si>
  <si>
    <t>Ornitin karbamoiltransferaz (Serum/Plazma)</t>
  </si>
  <si>
    <t>L105680</t>
  </si>
  <si>
    <t>Ornitin karbamoiltransferaz (Doku)</t>
  </si>
  <si>
    <t>L105690</t>
  </si>
  <si>
    <t>Orotik asit (Serum/Plazma)</t>
  </si>
  <si>
    <t>L105700</t>
  </si>
  <si>
    <t>Orotik asit (İdrar)</t>
  </si>
  <si>
    <t>L105710</t>
  </si>
  <si>
    <t>Orotik asit (BOS)</t>
  </si>
  <si>
    <t>L105720</t>
  </si>
  <si>
    <t>L105730</t>
  </si>
  <si>
    <t>Ozmolalite (Serum/Plazma)</t>
  </si>
  <si>
    <t>L105740</t>
  </si>
  <si>
    <t>Ozmolalite (İdrar)</t>
  </si>
  <si>
    <t>L105750</t>
  </si>
  <si>
    <t>L105760 ile birlikte faturalandırılmaz</t>
  </si>
  <si>
    <t>L105760</t>
  </si>
  <si>
    <t>Ozmotik frajilite testi (İnkübasyonlu)</t>
  </si>
  <si>
    <t>L105750 ile birlikte faturalandırılmaz</t>
  </si>
  <si>
    <t>L105770</t>
  </si>
  <si>
    <t>Özel hematolojik boyalar - Esteraz</t>
  </si>
  <si>
    <t>Periferik kan/Kemik iliği</t>
  </si>
  <si>
    <t>L105780</t>
  </si>
  <si>
    <t>Özel hematolojik boyalar - Periyodik asit-Schiff</t>
  </si>
  <si>
    <t>L105790</t>
  </si>
  <si>
    <t>Özel hematolojik boyalar - Peroksidaz</t>
  </si>
  <si>
    <t>L105800</t>
  </si>
  <si>
    <t>Özel hematolojik boyalar - Prusya mavisi</t>
  </si>
  <si>
    <t>L105810</t>
  </si>
  <si>
    <t>Özel hematolojik boyalar - Sudan black</t>
  </si>
  <si>
    <t>L105820</t>
  </si>
  <si>
    <t>Özel hematolojik boyalar - Tartarat rezistan asit fosfataz</t>
  </si>
  <si>
    <t>L105830</t>
  </si>
  <si>
    <t>Palmitoil protein tiyoesteraz (PPT) (Serum/Plazma)</t>
  </si>
  <si>
    <t>L105840</t>
  </si>
  <si>
    <t>Palmitoil protein tiyoesteraz (PPT) (Kuru kan)</t>
  </si>
  <si>
    <t>L105850</t>
  </si>
  <si>
    <t>Palmitoil protein tiyoesteraz (PPT) (Doku)</t>
  </si>
  <si>
    <t>L105860</t>
  </si>
  <si>
    <t>Palmitoil protein tiyoesteraz (PPT) (Lökosit)</t>
  </si>
  <si>
    <t>Panel reaktif antikor (PRA) class I antijene spesifik</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</si>
  <si>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t>
  </si>
  <si>
    <t xml:space="preserve">Panel reaktif antikor (PRA) class II tarama </t>
  </si>
  <si>
    <t>L105910</t>
  </si>
  <si>
    <t>Pankreatik amilaz (Serum/Plazma)</t>
  </si>
  <si>
    <t>L105920</t>
  </si>
  <si>
    <t>Pankreatik amilaz (Vücut sıvıları)</t>
  </si>
  <si>
    <t>L105930</t>
  </si>
  <si>
    <t>Pankreatik elastaz (Serum)</t>
  </si>
  <si>
    <t>L105940</t>
  </si>
  <si>
    <t>Pankreatik elastaz (Gaita)</t>
  </si>
  <si>
    <t>L105950</t>
  </si>
  <si>
    <t>PAPP-A (Pregnancy associated plasma protein A)</t>
  </si>
  <si>
    <t>L103620 ile birlikte faturalandırılmaz</t>
  </si>
  <si>
    <t>L105960</t>
  </si>
  <si>
    <t>Parathormon (PTH) (Serum/Plazma)</t>
  </si>
  <si>
    <t>L105970</t>
  </si>
  <si>
    <t>Parathormon (PTH) (Vücut sıvıları)</t>
  </si>
  <si>
    <t>L105980</t>
  </si>
  <si>
    <t>Parathormon (PTH), intraoperatif 5. dakika</t>
  </si>
  <si>
    <t>L105990</t>
  </si>
  <si>
    <t>Parathormon (PTH), intraoperatif 10. dakika</t>
  </si>
  <si>
    <t>L106000</t>
  </si>
  <si>
    <t>Periferik yayma incelemesi</t>
  </si>
  <si>
    <t>L106020</t>
  </si>
  <si>
    <t>Piridinolin/Kreatinin (Spot idrar)</t>
  </si>
  <si>
    <t>L104780, L104790, L104800, L104810 ve L106030 ile birlikte faturalandırılmaz</t>
  </si>
  <si>
    <t>L106030</t>
  </si>
  <si>
    <t>Piridinolin (24 saatlik idrar)</t>
  </si>
  <si>
    <t>L106020 ile birlikte faturalandırılmaz</t>
  </si>
  <si>
    <t>L106040</t>
  </si>
  <si>
    <t>Piruvat (Serum/Plazma)</t>
  </si>
  <si>
    <t>L106050 ile birlikte faturalandırılmaz</t>
  </si>
  <si>
    <t>L106050</t>
  </si>
  <si>
    <t>Piruvat (Kan)</t>
  </si>
  <si>
    <t>L106040 ile birlikte faturalandırılmaz</t>
  </si>
  <si>
    <t>L106060</t>
  </si>
  <si>
    <t>Piruvat kinaz (Serum/Plazma)</t>
  </si>
  <si>
    <t>L106070</t>
  </si>
  <si>
    <t>Piruvat kinaz (Eritrosit)</t>
  </si>
  <si>
    <t>Plazminojen aktivatör (PA)</t>
  </si>
  <si>
    <t>L106090</t>
  </si>
  <si>
    <t>Porfirin (Kalitatif) (İdrar)</t>
  </si>
  <si>
    <t>L106100 ile birlikte faturalandırılmaz</t>
  </si>
  <si>
    <t>L106100</t>
  </si>
  <si>
    <t>Porfirin (Kantitatif) (İdrar)</t>
  </si>
  <si>
    <t>Sadece üçüncü basamak sağlık hizmeti sunucuları tarafından faturalandırılır. L106090 ile birlikte faturalandırılmaz.</t>
  </si>
  <si>
    <t>L106110</t>
  </si>
  <si>
    <t>Porfirin (Kantitatif) (Serum/Plazma)</t>
  </si>
  <si>
    <t>L106120</t>
  </si>
  <si>
    <t xml:space="preserve">Porfobilinojen/Kreatinin (Spot idrar) </t>
  </si>
  <si>
    <t>Sadece üçüncü basamak sağlık hizmeti sunucuları tarafından faturalandırılır. L104780, L104790, L104800, L104810, L106130 ve L106140 ile birlikte faturalandırılmaz.</t>
  </si>
  <si>
    <t>L106130</t>
  </si>
  <si>
    <t xml:space="preserve">Porfobilinojen (Kalitatif) (İdrar) </t>
  </si>
  <si>
    <t>L106120 ve L106140 ile birlikte faturalandırılmaz</t>
  </si>
  <si>
    <t>L106140</t>
  </si>
  <si>
    <t>Porfobilinojen (24 saatlik idrar)</t>
  </si>
  <si>
    <t xml:space="preserve">Sadece üçüncü basamak sağlık hizmeti sunucuları tarafından faturalandırılır. L106120 ve L106130 ile birlikte faturalandırılmaz. </t>
  </si>
  <si>
    <t>L106150</t>
  </si>
  <si>
    <t>Potasyum (Serum/Plazma)</t>
  </si>
  <si>
    <t>L106160 ile birlikte faturalandırılmaz</t>
  </si>
  <si>
    <t>L106160</t>
  </si>
  <si>
    <t>Potasyum (Kan)</t>
  </si>
  <si>
    <t>L106150 ile birlikte faturalandırılmaz</t>
  </si>
  <si>
    <t>L106170</t>
  </si>
  <si>
    <t>Potasyum/Kreatinin (Spot idrar)</t>
  </si>
  <si>
    <t>L104780, L104790, L104800, L104810 ve L106180 ile birlikte faturalandırılmaz</t>
  </si>
  <si>
    <t>L106180</t>
  </si>
  <si>
    <t>Potasyum (24 saatlik idrar)</t>
  </si>
  <si>
    <t>L106170 ile birlikte faturalandırılmaz</t>
  </si>
  <si>
    <t>L106190</t>
  </si>
  <si>
    <t>Potasyum (Vücut sıvıları)</t>
  </si>
  <si>
    <t>L106200</t>
  </si>
  <si>
    <t>L106210</t>
  </si>
  <si>
    <t>Pristanik asit (Serum/Plazma)</t>
  </si>
  <si>
    <t>ProB natriüretik peptid (NT-ProBNP)</t>
  </si>
  <si>
    <t>Acil tıp, çocuk sağlığı ve hastalıkları, göğüs hastalıkları, göğüs cerrahi, iç hastalıkları, kardiyoloji ve kardiyovasküler cerrahi uzman hekimleri tarafından istenmesi halinde faturalandırılır. L101320 ile birlikte faturalandırılmaz.</t>
  </si>
  <si>
    <t>L106230</t>
  </si>
  <si>
    <t>L106250</t>
  </si>
  <si>
    <t>Prokolajen tip 3 N-Terminal peptid</t>
  </si>
  <si>
    <t>L106260</t>
  </si>
  <si>
    <t>L106270</t>
  </si>
  <si>
    <t>Prostat spesifik antijen (PSA), serbest</t>
  </si>
  <si>
    <t>L106280</t>
  </si>
  <si>
    <t>Prostat spesifik antijen (PSA), total</t>
  </si>
  <si>
    <t>L106290</t>
  </si>
  <si>
    <t>L106300</t>
  </si>
  <si>
    <t>Protein (Serum/Plazma)</t>
  </si>
  <si>
    <t>L106310</t>
  </si>
  <si>
    <t>Protein/Kreatinin (Spot idrar)</t>
  </si>
  <si>
    <t>L104780, L104790, L104800, L104810 ve L106320 ile birlikte faturalandırılmaz</t>
  </si>
  <si>
    <t>L106320</t>
  </si>
  <si>
    <t>Protein (24 saatlik idrar)</t>
  </si>
  <si>
    <t>L106310 ile birlikte faturalandırılmaz</t>
  </si>
  <si>
    <t>L106330</t>
  </si>
  <si>
    <t>Protein (Vücut sıvıları)</t>
  </si>
  <si>
    <t>L106380</t>
  </si>
  <si>
    <t>Protein elektroforezi (BOS)</t>
  </si>
  <si>
    <t>L106410</t>
  </si>
  <si>
    <t>Protoporfirin (Spot idrar)</t>
  </si>
  <si>
    <t>Sadece üçüncü basamak sağlık hizmeti sunucuları tarafından faturalandırılır. L106420 ile birlikte faturalandırılmaz.</t>
  </si>
  <si>
    <t>L106420</t>
  </si>
  <si>
    <t>Protoporfirin (24 saatlik idrar)</t>
  </si>
  <si>
    <t>Sadece üçüncü basamak sağlık hizmeti sunucuları tarafından faturalandırılır. L106410 ile birlikte faturalandırılmaz.</t>
  </si>
  <si>
    <t>L106430</t>
  </si>
  <si>
    <t>L106440</t>
  </si>
  <si>
    <t>Pseudokolinesteraz</t>
  </si>
  <si>
    <t>L106450</t>
  </si>
  <si>
    <t>Pürin nükleozid fosforilaz (Eritrosit)</t>
  </si>
  <si>
    <t>L106460</t>
  </si>
  <si>
    <t>Pürin nükleozid fosforilaz (Doku)</t>
  </si>
  <si>
    <t>L106470</t>
  </si>
  <si>
    <t>Pürin nükleozid fosforilaz (BOS)</t>
  </si>
  <si>
    <t>L106480</t>
  </si>
  <si>
    <t>Pürin nükleozid fosforilaz (Lökosit)</t>
  </si>
  <si>
    <t>L106490</t>
  </si>
  <si>
    <t>Renin (Aktivite)</t>
  </si>
  <si>
    <t>L106500</t>
  </si>
  <si>
    <t>Renin (Kütle)</t>
  </si>
  <si>
    <t>L106510</t>
  </si>
  <si>
    <t>L106520</t>
  </si>
  <si>
    <t>Retikülosit sayımı (Manuel)</t>
  </si>
  <si>
    <t>L106530 ile birlikte faturalandırılmaz</t>
  </si>
  <si>
    <t>L106530</t>
  </si>
  <si>
    <t>L106520 ile birlikte faturalandırılmaz</t>
  </si>
  <si>
    <t>L106540</t>
  </si>
  <si>
    <t>Retinol bağlayıcı protein (RBP) (Serum/Plazma)</t>
  </si>
  <si>
    <t>L106550</t>
  </si>
  <si>
    <t>Retinol bağlayıcı protein (RBP) (İdrar)</t>
  </si>
  <si>
    <t>L106560</t>
  </si>
  <si>
    <t>Revers T3 (R-T3)</t>
  </si>
  <si>
    <t>L106570</t>
  </si>
  <si>
    <t>Romatoid faktör (RF)</t>
  </si>
  <si>
    <t>L106580</t>
  </si>
  <si>
    <t>Rotavirüs RNA, poliakrilamid jel elektroforezi (PAGE) (Gaita)</t>
  </si>
  <si>
    <t>L106590</t>
  </si>
  <si>
    <t>Rotavirüs RNA, poliakrilamid jel elektroforezi (PAGE) (İzolat)</t>
  </si>
  <si>
    <t>L106610</t>
  </si>
  <si>
    <t xml:space="preserve">S100 B proteini (BOS) </t>
  </si>
  <si>
    <t>L106620</t>
  </si>
  <si>
    <t xml:space="preserve">Safra asitleri (Serum/Plazma) </t>
  </si>
  <si>
    <t>L106630</t>
  </si>
  <si>
    <t xml:space="preserve">Safra asitleri (İdrar) </t>
  </si>
  <si>
    <t>L106640</t>
  </si>
  <si>
    <t xml:space="preserve">Safra asitleri (Vücut sıvıları) </t>
  </si>
  <si>
    <t>L106650</t>
  </si>
  <si>
    <t>Sedimantasyon</t>
  </si>
  <si>
    <t>L106660</t>
  </si>
  <si>
    <t xml:space="preserve">Seks hormon bağlayıcı globulin (SHBG) </t>
  </si>
  <si>
    <t>L106670</t>
  </si>
  <si>
    <t>L106680</t>
  </si>
  <si>
    <t>Sensitif CRP (hsCRP)</t>
  </si>
  <si>
    <t>L106690</t>
  </si>
  <si>
    <t>Sensitif serbest testosteron</t>
  </si>
  <si>
    <t>L106700</t>
  </si>
  <si>
    <t>Sensitif total testosteron</t>
  </si>
  <si>
    <t>L106710</t>
  </si>
  <si>
    <t>L101550 ve L107110 ile birlikte faturalandırılmaz.</t>
  </si>
  <si>
    <t>L106720</t>
  </si>
  <si>
    <t xml:space="preserve">Serbest hemoglobin (Plazma) </t>
  </si>
  <si>
    <t>L106730</t>
  </si>
  <si>
    <t xml:space="preserve">Serbest hemoglobin (İdrar) </t>
  </si>
  <si>
    <t>L106740</t>
  </si>
  <si>
    <t>Serbest kortizol/Kreatinin (Spot idrar)</t>
  </si>
  <si>
    <t>L104780, L104790, L104800, L104810 ve L106750 ile birlikte faturalandırılmaz</t>
  </si>
  <si>
    <t>L106750</t>
  </si>
  <si>
    <t>Serbest kortizol (24 saatlik idrar)</t>
  </si>
  <si>
    <t>L106740 ile birlikte faturalandırılmaz</t>
  </si>
  <si>
    <t>L106760</t>
  </si>
  <si>
    <t>Serbest T3</t>
  </si>
  <si>
    <t>L106770</t>
  </si>
  <si>
    <t>Serbest T4</t>
  </si>
  <si>
    <t>L106780</t>
  </si>
  <si>
    <t>L106790</t>
  </si>
  <si>
    <t>Seruloplazmin (Serum/Plazma)</t>
  </si>
  <si>
    <t>L106800</t>
  </si>
  <si>
    <t xml:space="preserve">Seruloplazmin (Vücut sıvıları) </t>
  </si>
  <si>
    <t>L106810</t>
  </si>
  <si>
    <t>Sfingomyelinaz (Kan)</t>
  </si>
  <si>
    <t>Sadece üçüncü basamak sağlık hizmeti sunucuları tarafından veya endokrinoloji, metabolizma ve gastroenteroloji uzman hekimleri tarafından istenmesi halinde faturalandırılır.</t>
  </si>
  <si>
    <t>L106820</t>
  </si>
  <si>
    <t>Sfingomyelinaz (Kuru kan)</t>
  </si>
  <si>
    <t>L106830</t>
  </si>
  <si>
    <t>Sfingomyelinaz (Doku)</t>
  </si>
  <si>
    <t>L106840</t>
  </si>
  <si>
    <t>Sfingomyelinaz (Lökosit)</t>
  </si>
  <si>
    <t>L106850</t>
  </si>
  <si>
    <t>Sistatin C (Serum/Plazma)</t>
  </si>
  <si>
    <t>L106860</t>
  </si>
  <si>
    <t>Sistatin C/Kreatinin (Spot idrar)</t>
  </si>
  <si>
    <t>L104780, L104790, L104800, L104810 ve L106870 ile birlikte faturalandırılmaz</t>
  </si>
  <si>
    <t>L106870</t>
  </si>
  <si>
    <t>Sistatin C (24 saatlik idrar)</t>
  </si>
  <si>
    <t>L106860 ile birlikte faturalandırılmaz</t>
  </si>
  <si>
    <t>L106880</t>
  </si>
  <si>
    <t xml:space="preserve">Sitokeratin 19 (Cyfra 21-1) (Serum/Plazma) </t>
  </si>
  <si>
    <t>L106890</t>
  </si>
  <si>
    <t>Sitrat/Kreatinin (Spot idrar)</t>
  </si>
  <si>
    <t>L104780, L104790, L104800, L104810 ve L106900 ile birlikte faturalandırılmaz</t>
  </si>
  <si>
    <t>L106900</t>
  </si>
  <si>
    <t xml:space="preserve">Sitrat (24 saatlik idrar)  </t>
  </si>
  <si>
    <t>L106890 ile birlikte faturalandırılmaz</t>
  </si>
  <si>
    <t>L106910</t>
  </si>
  <si>
    <t>Sodyum (Serum/Plazma)</t>
  </si>
  <si>
    <t>L106920 ile birlikte faturalandırılmaz</t>
  </si>
  <si>
    <t>L106920</t>
  </si>
  <si>
    <t>Sodyum (Kan)</t>
  </si>
  <si>
    <t>L106910 ile birlikte faturalandırılmaz</t>
  </si>
  <si>
    <t>L106930</t>
  </si>
  <si>
    <t>Sodyum/Kreatinin (Spot idrar)</t>
  </si>
  <si>
    <t>L104780, L104790, L104800, L104810 ve L106940 ile birlikte faturalandırılmaz</t>
  </si>
  <si>
    <t>L106940</t>
  </si>
  <si>
    <t xml:space="preserve">Sodyum (24 saatlik idrar) </t>
  </si>
  <si>
    <t>L106930 ile birlikte faturalandırılmaz</t>
  </si>
  <si>
    <t>L106950</t>
  </si>
  <si>
    <t>Sodyum (Vücut sıvıları)</t>
  </si>
  <si>
    <t>L106960</t>
  </si>
  <si>
    <t>Sükroz (Kalitatif) (İdrar)</t>
  </si>
  <si>
    <t>L106970</t>
  </si>
  <si>
    <t>T hücre crossmatch (CDC otolog)</t>
  </si>
  <si>
    <t>L106980</t>
  </si>
  <si>
    <t>T hücre crossmatch (Donörden)</t>
  </si>
  <si>
    <t>L106990</t>
  </si>
  <si>
    <t>T ve B lenfosit crossmatch yorumlama</t>
  </si>
  <si>
    <t>L107000</t>
  </si>
  <si>
    <t>T ve B lenfosit crossmatch, tek donör  (Akım sitometresi)</t>
  </si>
  <si>
    <t xml:space="preserve">Doku Tipleme Laboratuvarı tarafından çalışılabilir. İşlem basamakları dahildir ve orijinal cihaz çıktısı ile faturalandırılır. T ve B için ayrı faturalandırılmaz. </t>
  </si>
  <si>
    <t>L107010</t>
  </si>
  <si>
    <t xml:space="preserve">Tam idrar analizi (Strip+Mikroskopi)  </t>
  </si>
  <si>
    <t>L103560 ve L103570 ile birlikte faturalandırılmaz</t>
  </si>
  <si>
    <t>L107020</t>
  </si>
  <si>
    <t>Tam Kan Sayımı (Hemogram)</t>
  </si>
  <si>
    <t>L107040</t>
  </si>
  <si>
    <t>Tetrahidrobiyopterin yükleme testi (BH 4)</t>
  </si>
  <si>
    <t>L107050</t>
  </si>
  <si>
    <t xml:space="preserve">Tiroglobulin </t>
  </si>
  <si>
    <t>L107060</t>
  </si>
  <si>
    <t>Tiroid peroksidaz antikorları (Anti TPO)</t>
  </si>
  <si>
    <t>Tiroid stimule edici immünglobulin (TSI)</t>
  </si>
  <si>
    <t>L107080</t>
  </si>
  <si>
    <t>L107090</t>
  </si>
  <si>
    <t>Toluen (Kan) (GC-Head Space)</t>
  </si>
  <si>
    <t>L107100</t>
  </si>
  <si>
    <t>Total glikozaminoglikan/Kreatinin (Spot idrar)</t>
  </si>
  <si>
    <t>L104780, L104790, L104800 ve L104810 ile birlikte faturalandırılmaz</t>
  </si>
  <si>
    <t>L107110</t>
  </si>
  <si>
    <t>Total HCG (Serum/Plazma)</t>
  </si>
  <si>
    <t>L101550 ile faturalandırılmaz</t>
  </si>
  <si>
    <t>L107120</t>
  </si>
  <si>
    <t>Total heksozaminidaz (A+B) (Serum/Plazma)</t>
  </si>
  <si>
    <t>L107130</t>
  </si>
  <si>
    <t>Total heksozaminidaz (A+B) (Amniyotik sıvı, koryonik villüs)</t>
  </si>
  <si>
    <t>L107140</t>
  </si>
  <si>
    <t>Total heksozaminidaz (A+B) (Doku)</t>
  </si>
  <si>
    <t>L107150</t>
  </si>
  <si>
    <t>Total heksozaminidaz (A+B) (Lökosit)</t>
  </si>
  <si>
    <t>L107160</t>
  </si>
  <si>
    <t>Total testosteron</t>
  </si>
  <si>
    <t>L107170</t>
  </si>
  <si>
    <t>L107180</t>
  </si>
  <si>
    <t>Transferrin-karbohidrat eksik (Serum/Plazma)</t>
  </si>
  <si>
    <t>Üçüncü basamak sağlık hizmeti sunucuları ve Sağlık Bakanlığı bünyesindeki AMATEM/ÇEMATEM tarafından faturalandırılır.</t>
  </si>
  <si>
    <t>L107190</t>
  </si>
  <si>
    <t>Transferrin-asialo karbohidrat eksik/Total transferrin (Serum/Plazma)</t>
  </si>
  <si>
    <t>L107200</t>
  </si>
  <si>
    <t>Transferrin-monosialo karbohidrat eksik/Total transferrin (Serum/Plazma)</t>
  </si>
  <si>
    <t>L107210</t>
  </si>
  <si>
    <t>Transferrin-disialo karbohidrat eksik/Total transferrin (Serum/Plazma)</t>
  </si>
  <si>
    <t>L107220</t>
  </si>
  <si>
    <t>Transferrin-trisialo karbohidrat eksik/Total transferrin (Serum/Plazma)</t>
  </si>
  <si>
    <t>L107230</t>
  </si>
  <si>
    <t>Transferrin-tetrasialo karbohidrat eksik/Total transferrin (Serum/Plazma)</t>
  </si>
  <si>
    <t>L107240</t>
  </si>
  <si>
    <t>Transferrin-pentasialo karbohidrat eksik/Total transferrin (Serum/Plazma)</t>
  </si>
  <si>
    <t>L107250</t>
  </si>
  <si>
    <t>Trigliserid (Serum/Plazma)</t>
  </si>
  <si>
    <t>L107260</t>
  </si>
  <si>
    <t xml:space="preserve">Trigliserid (Vücut sıvıları) </t>
  </si>
  <si>
    <t>L107270</t>
  </si>
  <si>
    <t>Tripeptidil peptidaz (TPP) (Kuru kan)</t>
  </si>
  <si>
    <t>L107280</t>
  </si>
  <si>
    <t>Tripeptidil peptidaz (TPP) (Doku)</t>
  </si>
  <si>
    <t>L107290</t>
  </si>
  <si>
    <t>Triptaz (Serum/Plazma)</t>
  </si>
  <si>
    <t>L107300</t>
  </si>
  <si>
    <t>Trombin ve antitrombin kompleks (Tat)</t>
  </si>
  <si>
    <t>L107310</t>
  </si>
  <si>
    <t>Tromboelastografi paneli (Kan)</t>
  </si>
  <si>
    <t>L107330 ve L107340 ile birlikte faturalandırılmaz</t>
  </si>
  <si>
    <t>Tromboelastografi, aktivasyon paneli olmadan (Kan)</t>
  </si>
  <si>
    <t>L107320 ve L107340 ile birlikte faturalandırılmaz</t>
  </si>
  <si>
    <t>Tromboelastografi, heparinaz paneli eklenmesinden sonra (Kan)</t>
  </si>
  <si>
    <t>L107320 ve L107330 ile birlikte faturalandırılmaz</t>
  </si>
  <si>
    <t>L107350</t>
  </si>
  <si>
    <t>Trombosit fonksiyon testleri paneli (ADP, Epinefrin, Kolajen, Ristosetin)</t>
  </si>
  <si>
    <t>L107360</t>
  </si>
  <si>
    <t>L107370</t>
  </si>
  <si>
    <t>L107380</t>
  </si>
  <si>
    <t>L107390</t>
  </si>
  <si>
    <t>L107400</t>
  </si>
  <si>
    <t>Uzun zincirli yağ asitleri (Serum/Plazma)</t>
  </si>
  <si>
    <t>Sadece üçüncü basamak sağlık hizmeti sunucuları tarafından veya çocuk sağlığı ve hastalıkları uzman hekimi tarafından istenmesi halinde faturalandırılır</t>
  </si>
  <si>
    <t xml:space="preserve">L100680, L100690, L100700, L101540, L101550, L102340, L102810, L106710 ve L107110 ile birlikte faturalandırılmaz. Sonuç belgesi ile gebelik süresince bir kez faturalandırılır. </t>
  </si>
  <si>
    <t>L107420</t>
  </si>
  <si>
    <t>Üre (Serum/Plazma)</t>
  </si>
  <si>
    <t>L107430</t>
  </si>
  <si>
    <t>Üre (Spot idrar)</t>
  </si>
  <si>
    <t>L107440 ile birlikte faturalandırılmaz</t>
  </si>
  <si>
    <t>L107440</t>
  </si>
  <si>
    <t>Üre (24 saatlik idrar)</t>
  </si>
  <si>
    <t>L107430 ile birlikte faturalandırılmaz</t>
  </si>
  <si>
    <t>L107450</t>
  </si>
  <si>
    <t>L107460</t>
  </si>
  <si>
    <t>Ürik asit (Serum/Plazma)</t>
  </si>
  <si>
    <t>L107470</t>
  </si>
  <si>
    <t>Ürik asit/Kreatinin (Spot idrar)</t>
  </si>
  <si>
    <t>L104780, L104790, L104800, L104810 ve L107480 ile birlikte faturalandırılmaz</t>
  </si>
  <si>
    <t>L107480</t>
  </si>
  <si>
    <t xml:space="preserve">Ürik asit (24 saatlik idrar) </t>
  </si>
  <si>
    <t>L107470 ile birlikte faturalandırılmaz</t>
  </si>
  <si>
    <t>L107490</t>
  </si>
  <si>
    <t>Vanilil mandelik asit (VMA)/Kreatinin (Spot idrar)</t>
  </si>
  <si>
    <t>L104780, L104790, L104800, L104810 ve L107500 ile birlikte faturalandırılmaz</t>
  </si>
  <si>
    <t>L107500</t>
  </si>
  <si>
    <t>Vanilil mandelik asit (VMA) (24 saatlik idrar)</t>
  </si>
  <si>
    <t>L107490 ile birlikte faturalandırılmaz</t>
  </si>
  <si>
    <t>L107510</t>
  </si>
  <si>
    <t>Vitamin A</t>
  </si>
  <si>
    <t>L107520</t>
  </si>
  <si>
    <t>L107530</t>
  </si>
  <si>
    <t>L107540</t>
  </si>
  <si>
    <t>L107550</t>
  </si>
  <si>
    <t>von Willebrand faktör antijeni</t>
  </si>
  <si>
    <t>L107560</t>
  </si>
  <si>
    <t xml:space="preserve">von Willebrand faktör proteaz (ADAMTS 13) inhibitörü   </t>
  </si>
  <si>
    <t>von Willebrand faktör, ristosetin kofaktör</t>
  </si>
  <si>
    <t>L107580</t>
  </si>
  <si>
    <t>Vücut sıvılarının pH ölçümü</t>
  </si>
  <si>
    <t>L107590</t>
  </si>
  <si>
    <t>Yağ asitleri (Serum/Plazma)</t>
  </si>
  <si>
    <t>L107600</t>
  </si>
  <si>
    <t>Yağ asitleri (İdrar)</t>
  </si>
  <si>
    <t>Yenidoğan taraması (Kuru kan)</t>
  </si>
  <si>
    <t>ALERJİ TESTLERİ</t>
  </si>
  <si>
    <t>Spesifik IgE Karışımı</t>
  </si>
  <si>
    <t>Strip testler faturalandırılmaz. Alerji, göğüs hastalıkları ve immünoloji uzman hekimleri tarafından istenmesi halinde, test sonuçlarına ait orijinal cihaz çıktısının imzalı fotokopisi ile her birinden bir adet olacak şekilde en fazla iki adet faturalandırılır.</t>
  </si>
  <si>
    <t>L107640</t>
  </si>
  <si>
    <t>Ağaç Alerjeni Karışımı</t>
  </si>
  <si>
    <t>L107650</t>
  </si>
  <si>
    <t>Çayır Alerjeni Karışımı</t>
  </si>
  <si>
    <t>L107660</t>
  </si>
  <si>
    <t>Epidermal Alerjeni Karışımı 1</t>
  </si>
  <si>
    <t>L107670</t>
  </si>
  <si>
    <t>Epidermal Alerjeni Karışımı 2</t>
  </si>
  <si>
    <t>L107680</t>
  </si>
  <si>
    <t>Epidermal Alerjeni Karışımı 3</t>
  </si>
  <si>
    <t>L107690</t>
  </si>
  <si>
    <t>Epidermal Alerjeni Karışımı 4</t>
  </si>
  <si>
    <t>L107700</t>
  </si>
  <si>
    <t>Gıda Alerjeni Karışımı 1</t>
  </si>
  <si>
    <t>L107710</t>
  </si>
  <si>
    <t>Gıda Alerjeni Karışımı 2</t>
  </si>
  <si>
    <t>L107720</t>
  </si>
  <si>
    <t>Gıda Alerjeni Karışımı 3</t>
  </si>
  <si>
    <t>L107730</t>
  </si>
  <si>
    <t>Gıda Alerjeni Karışımı 4</t>
  </si>
  <si>
    <t>L107740</t>
  </si>
  <si>
    <t>Gıda Alerjeni Karışımı 5</t>
  </si>
  <si>
    <t>L107750</t>
  </si>
  <si>
    <t>Gıda Alerjeni Karışımı 6</t>
  </si>
  <si>
    <t>L107760</t>
  </si>
  <si>
    <t>Gıda Alerjeni Karışımı 7</t>
  </si>
  <si>
    <t>L107770</t>
  </si>
  <si>
    <t>Gıda Alerjeni Karışımı 8</t>
  </si>
  <si>
    <t>L107780</t>
  </si>
  <si>
    <t>Hayvan Epitel Alerjeni Karışımı</t>
  </si>
  <si>
    <t>L107790</t>
  </si>
  <si>
    <t>Küf Alerjeni Karışımı</t>
  </si>
  <si>
    <t>L107800</t>
  </si>
  <si>
    <t>Narenciye Alerjeni Karışımı</t>
  </si>
  <si>
    <t>L107810</t>
  </si>
  <si>
    <t>Ot Alerjeni Karışımı</t>
  </si>
  <si>
    <t>L107820</t>
  </si>
  <si>
    <t>Toz Alerjeni Karışımı</t>
  </si>
  <si>
    <t>Strip testler faturalandırılmaz. Alerji, göğüs hastalıkları ve immünoloji uzman hekimleri tarafından istenmesi halinde, test sonuçlarına ait orijinal cihaz çıktısının imzalı fotokopisi ile her birinden bir adet olacak şekilde en fazla iki adet faturalandırılır. Deri prick testi pozitif olan hastalarda ise sadece alerji ve/veya immünoloji uzman hekimleri tarafından gerekçesi belirtilmek kaydıyla istenebilir.</t>
  </si>
  <si>
    <t>L107840</t>
  </si>
  <si>
    <t>Alfa laktalbumin IgE antikoru</t>
  </si>
  <si>
    <t>L107850</t>
  </si>
  <si>
    <t>Alternaria alternata IgE antikoru</t>
  </si>
  <si>
    <t>L107860</t>
  </si>
  <si>
    <t>Amoksisilin IgE antikoru</t>
  </si>
  <si>
    <t>L107870</t>
  </si>
  <si>
    <t>Ampisilin IgE antikoru</t>
  </si>
  <si>
    <t>L107880</t>
  </si>
  <si>
    <t>Ananas IgE antikoru</t>
  </si>
  <si>
    <t>L107890</t>
  </si>
  <si>
    <t>Antep fıstığı IgE antikoru</t>
  </si>
  <si>
    <t>L107900</t>
  </si>
  <si>
    <t>Armut IgE antikoru</t>
  </si>
  <si>
    <t>L107910</t>
  </si>
  <si>
    <t>Arpa IgE antikoru</t>
  </si>
  <si>
    <t>L107920</t>
  </si>
  <si>
    <t>Articaine IgE antikoru</t>
  </si>
  <si>
    <t>L107930</t>
  </si>
  <si>
    <t>Artemisia vulgaris IgE antikoru</t>
  </si>
  <si>
    <t>L107940</t>
  </si>
  <si>
    <t>Aspergillus fumigatus IgE antikoru</t>
  </si>
  <si>
    <t>L107950</t>
  </si>
  <si>
    <t>At döküntüsü IgE antikoru</t>
  </si>
  <si>
    <t>L107960</t>
  </si>
  <si>
    <t>Avokado IgE antikoru</t>
  </si>
  <si>
    <t>L107970</t>
  </si>
  <si>
    <t>Ay çekirdeği IgE antikoru</t>
  </si>
  <si>
    <t>L107980</t>
  </si>
  <si>
    <t>Badem IgE antikoru</t>
  </si>
  <si>
    <t>L107990</t>
  </si>
  <si>
    <t xml:space="preserve">Bakla IgE antikoru </t>
  </si>
  <si>
    <t>L108000</t>
  </si>
  <si>
    <t>Bal arısı IgE antikoru</t>
  </si>
  <si>
    <t>L108010</t>
  </si>
  <si>
    <t>Bal IgE antikoru</t>
  </si>
  <si>
    <t>L108020</t>
  </si>
  <si>
    <t>Bal kabağı IgE antikoru</t>
  </si>
  <si>
    <t>L108030</t>
  </si>
  <si>
    <t>Balık IgE antikoru</t>
  </si>
  <si>
    <t>L108040</t>
  </si>
  <si>
    <t>Barbunya IgE antikoru</t>
  </si>
  <si>
    <t>L108050</t>
  </si>
  <si>
    <t>Bebek fadiatop IgE antikoru</t>
  </si>
  <si>
    <t>L108060</t>
  </si>
  <si>
    <t>Bermuda çimeni IgE antikoru</t>
  </si>
  <si>
    <t>L108070</t>
  </si>
  <si>
    <t>Beta laktoglobulin IgE antikoru</t>
  </si>
  <si>
    <t>L108080</t>
  </si>
  <si>
    <t>Bezelye IgE antikoru</t>
  </si>
  <si>
    <t>L108090</t>
  </si>
  <si>
    <t>Bovine serum albumin (BSA) IgE antikoru</t>
  </si>
  <si>
    <t>L108100</t>
  </si>
  <si>
    <t>Böğürtlen IgE antikoru</t>
  </si>
  <si>
    <t>L108110</t>
  </si>
  <si>
    <t>Börülce IgE antikoru</t>
  </si>
  <si>
    <t>L108120</t>
  </si>
  <si>
    <t>Brazil nut IgE antikoru</t>
  </si>
  <si>
    <t>L108130</t>
  </si>
  <si>
    <t>Buğday IgE antikoru</t>
  </si>
  <si>
    <t>L108140</t>
  </si>
  <si>
    <t>Buğday omega 5 gliadin IgE antikoru</t>
  </si>
  <si>
    <t>L108150</t>
  </si>
  <si>
    <t>Ceviz IgE antikoru</t>
  </si>
  <si>
    <t>L108160</t>
  </si>
  <si>
    <t>Çam fıstığı IgE antikoru</t>
  </si>
  <si>
    <t>L108170</t>
  </si>
  <si>
    <t>Çavdar IgE antikoru</t>
  </si>
  <si>
    <t>L108180</t>
  </si>
  <si>
    <t>Çikolata IgE antikoru</t>
  </si>
  <si>
    <t>L108190</t>
  </si>
  <si>
    <t>Çilek IgE antikoru</t>
  </si>
  <si>
    <t>L108200</t>
  </si>
  <si>
    <t>Dana eti IgE antikoru</t>
  </si>
  <si>
    <t>L108210</t>
  </si>
  <si>
    <t>Dermatofagoides sp IgE antikoru</t>
  </si>
  <si>
    <t>L108220</t>
  </si>
  <si>
    <t>Diklofenak IgE antikoru</t>
  </si>
  <si>
    <t>L108230</t>
  </si>
  <si>
    <t>Domates IgE antikoru</t>
  </si>
  <si>
    <t>L108240</t>
  </si>
  <si>
    <t>Ekmek mayası IgE antikoru</t>
  </si>
  <si>
    <t>L108250</t>
  </si>
  <si>
    <t>Elma IgE antikoru</t>
  </si>
  <si>
    <t>L108260</t>
  </si>
  <si>
    <t>Etilenoksit IgE antikoru</t>
  </si>
  <si>
    <t>L108270</t>
  </si>
  <si>
    <t>Fare epiteli IgE antikoru</t>
  </si>
  <si>
    <t>L108280</t>
  </si>
  <si>
    <t>Fındık IgE antikoru</t>
  </si>
  <si>
    <t>L108290</t>
  </si>
  <si>
    <t>Fındık rekombinant Cor a 1 IgE antikoru</t>
  </si>
  <si>
    <t>L108300</t>
  </si>
  <si>
    <t>Fındık rekombinant Cor a 8 IgE antikoru</t>
  </si>
  <si>
    <t>L108310</t>
  </si>
  <si>
    <t>Formaldehid IgE antikoru</t>
  </si>
  <si>
    <t>L108320</t>
  </si>
  <si>
    <t>Gluten IgE antikoru</t>
  </si>
  <si>
    <t>L108330</t>
  </si>
  <si>
    <t>Greyfurt IgE antikoru</t>
  </si>
  <si>
    <t>L108340</t>
  </si>
  <si>
    <t>Guinea pig IgE antikoru</t>
  </si>
  <si>
    <t>L108350</t>
  </si>
  <si>
    <t>Güvercin dışkısı IgE antikoru</t>
  </si>
  <si>
    <t>L108360</t>
  </si>
  <si>
    <t>Hamam böceği IgE antikoru</t>
  </si>
  <si>
    <t>L108370</t>
  </si>
  <si>
    <t>Haşhaş IgE antikoru</t>
  </si>
  <si>
    <t>L108380</t>
  </si>
  <si>
    <t>Havuç IgE antikoru</t>
  </si>
  <si>
    <t>L108390</t>
  </si>
  <si>
    <t>Hindi eti IgE antikoru</t>
  </si>
  <si>
    <t>L108400</t>
  </si>
  <si>
    <t>Hindistan cevizi IgE antikoru</t>
  </si>
  <si>
    <t>L108410</t>
  </si>
  <si>
    <t>Ispanak IgE antikoru</t>
  </si>
  <si>
    <t>L108420</t>
  </si>
  <si>
    <t>İncir IgE antikoru</t>
  </si>
  <si>
    <t>L108430</t>
  </si>
  <si>
    <t>İnek epiteli IgE antikoru</t>
  </si>
  <si>
    <t>L108440</t>
  </si>
  <si>
    <t>İnek sütü whey IgE antikoru</t>
  </si>
  <si>
    <t>L108450</t>
  </si>
  <si>
    <t>İnhalan fadiatop IgE antikoru</t>
  </si>
  <si>
    <t>L108460</t>
  </si>
  <si>
    <t>Jelatin IgE antikoru</t>
  </si>
  <si>
    <t>L108470</t>
  </si>
  <si>
    <t>Kabak çekirdeği IgE antikoru</t>
  </si>
  <si>
    <t>L108480</t>
  </si>
  <si>
    <t>Kaju IgE antikoru</t>
  </si>
  <si>
    <t>L108490</t>
  </si>
  <si>
    <t>Kakao IgE antikoru</t>
  </si>
  <si>
    <t>L108500</t>
  </si>
  <si>
    <t>Kanarya tüyü IgE antikoru</t>
  </si>
  <si>
    <t>L108510</t>
  </si>
  <si>
    <t>Kandida albikans IgE antikoru</t>
  </si>
  <si>
    <t>L108520</t>
  </si>
  <si>
    <t>Karabiber IgE antikoru</t>
  </si>
  <si>
    <t>L108530</t>
  </si>
  <si>
    <t>Karabuğday IgE antikoru</t>
  </si>
  <si>
    <t>L108540</t>
  </si>
  <si>
    <t>Kara sinek IgE antikoru</t>
  </si>
  <si>
    <t>L108550</t>
  </si>
  <si>
    <t>Karınca IgE antikoru</t>
  </si>
  <si>
    <t>L108560</t>
  </si>
  <si>
    <t>Karides IgE antikoru</t>
  </si>
  <si>
    <t>L108570</t>
  </si>
  <si>
    <t>Karpuz IgE antikoru</t>
  </si>
  <si>
    <t>L108580</t>
  </si>
  <si>
    <t>Kayısı IgE antikoru</t>
  </si>
  <si>
    <t>L108590</t>
  </si>
  <si>
    <t>Kaynatılmış süt IgE antikoru</t>
  </si>
  <si>
    <t>L108600</t>
  </si>
  <si>
    <t>Kazein IgE antikoru</t>
  </si>
  <si>
    <t>L108610</t>
  </si>
  <si>
    <t>Kaz tüyü IgE antikoru</t>
  </si>
  <si>
    <t>L108620</t>
  </si>
  <si>
    <t>Keçi epiteli IgE antikoru</t>
  </si>
  <si>
    <t>L108630</t>
  </si>
  <si>
    <t>Keçi sütü IgE antikoru</t>
  </si>
  <si>
    <t>L108640</t>
  </si>
  <si>
    <t>Kedi döküntüsü IgE antikoru</t>
  </si>
  <si>
    <t>L108650</t>
  </si>
  <si>
    <t>Kereviz IgE antikoru</t>
  </si>
  <si>
    <t>L108660</t>
  </si>
  <si>
    <t>Kestane IgE antikoru</t>
  </si>
  <si>
    <t>L108670</t>
  </si>
  <si>
    <t>Keten tohumu IgE antikoru</t>
  </si>
  <si>
    <t>L108680</t>
  </si>
  <si>
    <t>Kırmızı biber IgE antikoru</t>
  </si>
  <si>
    <t>L108690</t>
  </si>
  <si>
    <t>Kinoa IgE antikoru</t>
  </si>
  <si>
    <t>L108700</t>
  </si>
  <si>
    <t>Kivi IgE antikoru</t>
  </si>
  <si>
    <t>L108710</t>
  </si>
  <si>
    <t>Kladosporyum kladosporioides IgE antikoru</t>
  </si>
  <si>
    <t>L108720</t>
  </si>
  <si>
    <t>Klaritromisin IgE antikoru</t>
  </si>
  <si>
    <t>L108730</t>
  </si>
  <si>
    <t>Klorheksidin IgE antikoru</t>
  </si>
  <si>
    <t>L108740</t>
  </si>
  <si>
    <t>Koyun epiteli IgE antikoru</t>
  </si>
  <si>
    <t>L108750</t>
  </si>
  <si>
    <t>Koyun sütü IgE antikoru</t>
  </si>
  <si>
    <t>L108760</t>
  </si>
  <si>
    <t>Köpek döküntüsü IgE antikoru</t>
  </si>
  <si>
    <t>L108770</t>
  </si>
  <si>
    <t>Kuru fasülye IgE antikoru</t>
  </si>
  <si>
    <t>L108780</t>
  </si>
  <si>
    <t>Kuzu eti IgE antikoru</t>
  </si>
  <si>
    <t>L108790</t>
  </si>
  <si>
    <t>Lateks IgE antikoru</t>
  </si>
  <si>
    <t>L108800</t>
  </si>
  <si>
    <t>Lidokain IgE antikoru</t>
  </si>
  <si>
    <t>L108810</t>
  </si>
  <si>
    <t>Lolium IgE antikoru</t>
  </si>
  <si>
    <t>L108820</t>
  </si>
  <si>
    <t>Makademya fındığı IgE antikoru</t>
  </si>
  <si>
    <t>L108830</t>
  </si>
  <si>
    <t xml:space="preserve">Mandalina IgE antikoru </t>
  </si>
  <si>
    <t>L108840</t>
  </si>
  <si>
    <t xml:space="preserve">Mango IgE antikoru </t>
  </si>
  <si>
    <t>L108850</t>
  </si>
  <si>
    <t xml:space="preserve">Marul IgE antikoru </t>
  </si>
  <si>
    <t>L108860</t>
  </si>
  <si>
    <t xml:space="preserve">Maş fasülyesi  IgE antikoru </t>
  </si>
  <si>
    <t>L108870</t>
  </si>
  <si>
    <t xml:space="preserve">Mercimek IgE antikoru </t>
  </si>
  <si>
    <t>L108880</t>
  </si>
  <si>
    <t>Metronidazol IgE antikoru</t>
  </si>
  <si>
    <t>L108890</t>
  </si>
  <si>
    <t>Mısır IgE antikoru</t>
  </si>
  <si>
    <t>L108900</t>
  </si>
  <si>
    <t>Morina balığı IgE antikoru</t>
  </si>
  <si>
    <t>L108910</t>
  </si>
  <si>
    <t>Muhabbet kuşu tüyü IgE antikoru</t>
  </si>
  <si>
    <t>L108920</t>
  </si>
  <si>
    <t>Muz IgE antikoru</t>
  </si>
  <si>
    <t>L108930</t>
  </si>
  <si>
    <t>Nar IgE antikoru</t>
  </si>
  <si>
    <t>L108940</t>
  </si>
  <si>
    <t>Nohut IgE antikoru</t>
  </si>
  <si>
    <t>L108950</t>
  </si>
  <si>
    <t>Ovalbumin IgE antikoru</t>
  </si>
  <si>
    <t>L108960</t>
  </si>
  <si>
    <t>Ovomukoid IgE antikoru</t>
  </si>
  <si>
    <t>L108970</t>
  </si>
  <si>
    <t>Ördek eti IgE antikoru</t>
  </si>
  <si>
    <t>L108980</t>
  </si>
  <si>
    <t>Ördek tüyü IgE antikoru</t>
  </si>
  <si>
    <t>L108990</t>
  </si>
  <si>
    <t>Patates IgE antikoru</t>
  </si>
  <si>
    <t>L109000</t>
  </si>
  <si>
    <t>Pekan cevizi IgE antikoru</t>
  </si>
  <si>
    <t>L109010</t>
  </si>
  <si>
    <t>Penisilin G IgE antikoru</t>
  </si>
  <si>
    <t>L109020</t>
  </si>
  <si>
    <t>Penisilin V IgE antikoru</t>
  </si>
  <si>
    <t>L109030</t>
  </si>
  <si>
    <t>Penisilyum IgE antikoru</t>
  </si>
  <si>
    <t>L109040</t>
  </si>
  <si>
    <t>Pirinç IgE antikoru</t>
  </si>
  <si>
    <t>L109050</t>
  </si>
  <si>
    <t>Portakal IgE antikoru</t>
  </si>
  <si>
    <t>L109060</t>
  </si>
  <si>
    <t>Sarımsak IgE antikoru</t>
  </si>
  <si>
    <t>L109070</t>
  </si>
  <si>
    <t>Sefaklor IgE antikoru</t>
  </si>
  <si>
    <t>L109080</t>
  </si>
  <si>
    <t>Seftriakson IgE antikoru</t>
  </si>
  <si>
    <t>L109090</t>
  </si>
  <si>
    <t>Sefuroksim IgE antikoru</t>
  </si>
  <si>
    <t>L109100</t>
  </si>
  <si>
    <t>Siprofloksasin IgE antikoru</t>
  </si>
  <si>
    <t>L109110</t>
  </si>
  <si>
    <t>Sivrisinek IgE antikoru</t>
  </si>
  <si>
    <t>L109120</t>
  </si>
  <si>
    <t>Soğan IgE antikoru</t>
  </si>
  <si>
    <t>L109130</t>
  </si>
  <si>
    <t>Somon balığı IgE antikoru</t>
  </si>
  <si>
    <t>L109140</t>
  </si>
  <si>
    <t>Soya IgE antikoru</t>
  </si>
  <si>
    <t>L109150</t>
  </si>
  <si>
    <t>Susam IgE antikoru</t>
  </si>
  <si>
    <t>L109160</t>
  </si>
  <si>
    <t>Süksinilkolin IgE antikoru</t>
  </si>
  <si>
    <t>L109170</t>
  </si>
  <si>
    <t>Süt IgE antikoru</t>
  </si>
  <si>
    <t>L109180</t>
  </si>
  <si>
    <t>Şeftali IgE antikoru</t>
  </si>
  <si>
    <t>L109190</t>
  </si>
  <si>
    <t>Tavşan döküntüsü IgE antikoru</t>
  </si>
  <si>
    <t>L109200</t>
  </si>
  <si>
    <t>Tavuk eti IgE antikoru</t>
  </si>
  <si>
    <t>L109210</t>
  </si>
  <si>
    <t>Taze fasülye IgE antikoru</t>
  </si>
  <si>
    <t>L109220</t>
  </si>
  <si>
    <t>Timothy (Phleum) IgE antikoru</t>
  </si>
  <si>
    <t>L109230</t>
  </si>
  <si>
    <t>Tuna balığı IgE antikoru</t>
  </si>
  <si>
    <t>L109240</t>
  </si>
  <si>
    <t>Üzüm IgE antikoru</t>
  </si>
  <si>
    <t>L109250</t>
  </si>
  <si>
    <t>Yaban arısı IgE antikoru</t>
  </si>
  <si>
    <t>L109260</t>
  </si>
  <si>
    <t>Yer fıstığı IgE antikoru</t>
  </si>
  <si>
    <t>L109270</t>
  </si>
  <si>
    <t>Yeşil biber IgE antikoru</t>
  </si>
  <si>
    <t>L109280</t>
  </si>
  <si>
    <t>Yulaf IgE antikoru</t>
  </si>
  <si>
    <t>L109290</t>
  </si>
  <si>
    <t>Yumurta IgE antikoru</t>
  </si>
  <si>
    <t>L109300</t>
  </si>
  <si>
    <t>Yumurta beyazı IgE antikoru</t>
  </si>
  <si>
    <t>L109310</t>
  </si>
  <si>
    <t>Yumurta sarısı IgE antikoru</t>
  </si>
  <si>
    <t>L109320</t>
  </si>
  <si>
    <t>Zeytin IgE antikoru</t>
  </si>
  <si>
    <t>L109330</t>
  </si>
  <si>
    <t>Zeytin poleni IgE antikoru</t>
  </si>
  <si>
    <t>AMİNOASİTLER VE TÜREVLERİ</t>
  </si>
  <si>
    <t>Bu başlık altında yer alan işlemlerin her birinden bir adet faturalandırılır. Fenilalanin ve tirozin aminoasitleri hariç sadece üçüncü basamak sağlık hizmeti sunucuları tarafından faturalandırılır</t>
  </si>
  <si>
    <t>L109350</t>
  </si>
  <si>
    <t>Alanin (Serum/Plazma)</t>
  </si>
  <si>
    <t>L109360</t>
  </si>
  <si>
    <t>Alanin (Kuru kan)</t>
  </si>
  <si>
    <t>L109370</t>
  </si>
  <si>
    <t>Alanin (İdrar)</t>
  </si>
  <si>
    <t>L109380</t>
  </si>
  <si>
    <t>Alanin (BOS)</t>
  </si>
  <si>
    <t>L109390</t>
  </si>
  <si>
    <t>Alanin (Diğer vücut sıvıları)</t>
  </si>
  <si>
    <t>L109400</t>
  </si>
  <si>
    <t>Arjinin (Serum/Plazma)</t>
  </si>
  <si>
    <t>L109410</t>
  </si>
  <si>
    <t>Arjinin (Kuru kan)</t>
  </si>
  <si>
    <t>L109420</t>
  </si>
  <si>
    <t>Arjinin (İdrar)</t>
  </si>
  <si>
    <t>L109430</t>
  </si>
  <si>
    <t>Arjinin (BOS)</t>
  </si>
  <si>
    <t>L109440</t>
  </si>
  <si>
    <t>Arjinin (Diğer vücut sıvıları)</t>
  </si>
  <si>
    <t>L109450</t>
  </si>
  <si>
    <t>Asparajin (Serum/Plazma)</t>
  </si>
  <si>
    <t>L109460</t>
  </si>
  <si>
    <t>Asparajin (Kuru kan)</t>
  </si>
  <si>
    <t>L109470</t>
  </si>
  <si>
    <t>Asparajin (İdrar)</t>
  </si>
  <si>
    <t>L109480</t>
  </si>
  <si>
    <t>Asparajin (BOS)</t>
  </si>
  <si>
    <t>L109490</t>
  </si>
  <si>
    <t>Asparajin (Diğer vücut sıvıları)</t>
  </si>
  <si>
    <t>L109500</t>
  </si>
  <si>
    <t>Aspartat (Serum/Plazma)</t>
  </si>
  <si>
    <t>L109510</t>
  </si>
  <si>
    <t>Aspartat (Kuru kan)</t>
  </si>
  <si>
    <t>L109520</t>
  </si>
  <si>
    <t>Aspartat (İdrar)</t>
  </si>
  <si>
    <t>L109530</t>
  </si>
  <si>
    <t>Aspartat (BOS)</t>
  </si>
  <si>
    <t>L109540</t>
  </si>
  <si>
    <t>Aspartat (Diğer vücut sıvıları)</t>
  </si>
  <si>
    <t>L109550</t>
  </si>
  <si>
    <t>Etanolamin (Serum/Plazma)</t>
  </si>
  <si>
    <t>L109560</t>
  </si>
  <si>
    <t>Etanolamin (İdrar)</t>
  </si>
  <si>
    <t>L109570</t>
  </si>
  <si>
    <t>Etanolamin (BOS)</t>
  </si>
  <si>
    <t>L109580</t>
  </si>
  <si>
    <t>Fenilalanin (Serum/Plazma)</t>
  </si>
  <si>
    <t>L109590</t>
  </si>
  <si>
    <t>Fenilalanin (Kuru kan)</t>
  </si>
  <si>
    <t>L109600</t>
  </si>
  <si>
    <t>Fenilalanin (İdrar)</t>
  </si>
  <si>
    <t>L109610</t>
  </si>
  <si>
    <t>Fenilalanin (BOS)</t>
  </si>
  <si>
    <t>L109620</t>
  </si>
  <si>
    <t>Fenilalanin (Diğer vücut sıvıları)</t>
  </si>
  <si>
    <t>L109630</t>
  </si>
  <si>
    <t>Fosfoetanolamin (Serum/Plazma)</t>
  </si>
  <si>
    <t>L109640</t>
  </si>
  <si>
    <t>Fosfoetanolamin (Kuru kan)</t>
  </si>
  <si>
    <t>L109650</t>
  </si>
  <si>
    <t>Fosfoetanolamin (İdrar)</t>
  </si>
  <si>
    <t>L109660</t>
  </si>
  <si>
    <t>Fosfoetanolamin (BOS)</t>
  </si>
  <si>
    <t>L109670</t>
  </si>
  <si>
    <t>Fosfoserin (Serum/Plazma)</t>
  </si>
  <si>
    <t>L109680</t>
  </si>
  <si>
    <t>Fosfoserin (Kuru kan)</t>
  </si>
  <si>
    <t>L109690</t>
  </si>
  <si>
    <t>Fosfoserin (İdrar)</t>
  </si>
  <si>
    <t>L109700</t>
  </si>
  <si>
    <t>Fosfoserin (BOS)</t>
  </si>
  <si>
    <t>L109710</t>
  </si>
  <si>
    <t>Glisin (Serum/Plazma)</t>
  </si>
  <si>
    <t>L109720</t>
  </si>
  <si>
    <t>Glisin (Kuru kan)</t>
  </si>
  <si>
    <t>L109730</t>
  </si>
  <si>
    <t>Glisin (İdrar)</t>
  </si>
  <si>
    <t>L109740</t>
  </si>
  <si>
    <t>Glisin (BOS)</t>
  </si>
  <si>
    <t>L109750</t>
  </si>
  <si>
    <t>Glisin (Diğer vücut sıvıları)</t>
  </si>
  <si>
    <t>L109760</t>
  </si>
  <si>
    <t>Glutamat (Serum/Plazma)</t>
  </si>
  <si>
    <t>L109770</t>
  </si>
  <si>
    <t>Glutamat (Kuru kan)</t>
  </si>
  <si>
    <t>L109780</t>
  </si>
  <si>
    <t>Glutamat (İdrar)</t>
  </si>
  <si>
    <t>L109790</t>
  </si>
  <si>
    <t>Glutamat (BOS)</t>
  </si>
  <si>
    <t>L109800</t>
  </si>
  <si>
    <t>Glutamat (Diğer vücut sıvıları)</t>
  </si>
  <si>
    <t>L109810</t>
  </si>
  <si>
    <t>Glutamin (Serum/Plazma)</t>
  </si>
  <si>
    <t>L109820</t>
  </si>
  <si>
    <t>Glutamin (Kuru kan)</t>
  </si>
  <si>
    <t>L109830</t>
  </si>
  <si>
    <t>Glutamin (İdrar)</t>
  </si>
  <si>
    <t>L109840</t>
  </si>
  <si>
    <t>Glutamin (BOS)</t>
  </si>
  <si>
    <t>L109850</t>
  </si>
  <si>
    <t>Glutamin (Diğer vücut sıvıları)</t>
  </si>
  <si>
    <t>L109860</t>
  </si>
  <si>
    <t>Hidroksilizin (Serum/Plazma)</t>
  </si>
  <si>
    <t>L109870</t>
  </si>
  <si>
    <t>Hidroksilizin (Kuru kan)</t>
  </si>
  <si>
    <t>L109880</t>
  </si>
  <si>
    <t>Hidroksilizin (İdrar)</t>
  </si>
  <si>
    <t>L109890</t>
  </si>
  <si>
    <t>Hidroksilizin (BOS)</t>
  </si>
  <si>
    <t>L109900</t>
  </si>
  <si>
    <t>Hidroksilizin (Diğer vücut sıvıları)</t>
  </si>
  <si>
    <t>L109910</t>
  </si>
  <si>
    <t>Histidin (Serum/Plazma)</t>
  </si>
  <si>
    <t>L109920</t>
  </si>
  <si>
    <t>Histidin (Kuru kan)</t>
  </si>
  <si>
    <t>L109930</t>
  </si>
  <si>
    <t>Histidin (İdrar)</t>
  </si>
  <si>
    <t>L109940</t>
  </si>
  <si>
    <t>Histidin (BOS)</t>
  </si>
  <si>
    <t>L109950</t>
  </si>
  <si>
    <t>Histidin (Diğer vücut sıvıları)</t>
  </si>
  <si>
    <t>L109960</t>
  </si>
  <si>
    <t xml:space="preserve">Homosistein (Serum/Plazma) </t>
  </si>
  <si>
    <t>Çocuk genetik hastalıkları, endokrinoloji, hematoloji, kardiyoloji, metabolizma, nefroloji, neonatoloji, nöroloji ve tıbbi onkoloji uzman hekimleri tarafından istenmesi halinde faturalandırılır.</t>
  </si>
  <si>
    <t>L109970</t>
  </si>
  <si>
    <t xml:space="preserve">Homosistein/Kreatinin (Spot idrar ) </t>
  </si>
  <si>
    <t>Çocuk genetik hastalıkları, endokrinoloji, hematoloji, kardiyoloji, metabolizma, nefroloji, neonatoloji, nöroloji ve tıbbi onkoloji uzman hekimleri tarafından istenmesi halinde faturalandırılır. L104780, L104790, L104800, L104810 ve L109980 ile birlikte faturalandırılmaz.</t>
  </si>
  <si>
    <t>L109980</t>
  </si>
  <si>
    <t xml:space="preserve">Homosistein (24 saatlik idrar)  </t>
  </si>
  <si>
    <t>Çocuk genetik hastalıkları, endokrinoloji, hematoloji, kardiyoloji, metabolizma, nefroloji, neonatoloji, nöroloji ve tıbbi onkoloji uzman hekimleri tarafından istenmesi halinde faturalandırılır. L109970 ile birlikte faturalandırılmaz.</t>
  </si>
  <si>
    <t>L109990</t>
  </si>
  <si>
    <t>Homosistein (Kuru kan)</t>
  </si>
  <si>
    <t>L110000</t>
  </si>
  <si>
    <t>Homosistein (BOS)</t>
  </si>
  <si>
    <t>L110010</t>
  </si>
  <si>
    <t>Homosistein (Diğer vücut sıvıları)</t>
  </si>
  <si>
    <t>L110020</t>
  </si>
  <si>
    <t xml:space="preserve">Homositrülin (Serum/Plazma) </t>
  </si>
  <si>
    <t>L110030</t>
  </si>
  <si>
    <t>Homositrülin (Kuru kan)</t>
  </si>
  <si>
    <t>L110040</t>
  </si>
  <si>
    <t xml:space="preserve">Homositrülin (İdrar) </t>
  </si>
  <si>
    <t>L110050</t>
  </si>
  <si>
    <t xml:space="preserve">Homositrülin (BOS) </t>
  </si>
  <si>
    <t>L110060</t>
  </si>
  <si>
    <t>İzolösin (Serum/Plazma)</t>
  </si>
  <si>
    <t>L110070</t>
  </si>
  <si>
    <t>İzolösin (Kuru kan)</t>
  </si>
  <si>
    <t>L110080</t>
  </si>
  <si>
    <t>İzolösin (İdrar)</t>
  </si>
  <si>
    <t>L110090</t>
  </si>
  <si>
    <t>İzolösin (BOS)</t>
  </si>
  <si>
    <t>L110100</t>
  </si>
  <si>
    <t>İzolösin (Diğer vücut sıvıları)</t>
  </si>
  <si>
    <t>L110110</t>
  </si>
  <si>
    <t>Lizin (Serum/Plazma)</t>
  </si>
  <si>
    <t>L110120</t>
  </si>
  <si>
    <t>Lizin (Kuru kan)</t>
  </si>
  <si>
    <t>L110130</t>
  </si>
  <si>
    <t>Lizin (İdrar)</t>
  </si>
  <si>
    <t>L110140</t>
  </si>
  <si>
    <t>Lizin (BOS)</t>
  </si>
  <si>
    <t>L110150</t>
  </si>
  <si>
    <t>Lizin (Diğer vücut sıvıları)</t>
  </si>
  <si>
    <t>L110160</t>
  </si>
  <si>
    <t>Lösin (Serum/Plazma)</t>
  </si>
  <si>
    <t>L110170</t>
  </si>
  <si>
    <t>Lösin (Kuru kan)</t>
  </si>
  <si>
    <t>L110180</t>
  </si>
  <si>
    <t>Lösin (İdrar)</t>
  </si>
  <si>
    <t>L110190</t>
  </si>
  <si>
    <t>Lösin (BOS)</t>
  </si>
  <si>
    <t>L110200</t>
  </si>
  <si>
    <t>Lösin (Diğer vücut sıvıları)</t>
  </si>
  <si>
    <t>L110210</t>
  </si>
  <si>
    <t>Metilhistidin (Serum/Plazma)</t>
  </si>
  <si>
    <t>L110220</t>
  </si>
  <si>
    <t>Metilhistidin (Kuru kan)</t>
  </si>
  <si>
    <t>L110230</t>
  </si>
  <si>
    <t>Metilhistidin (İdrar)</t>
  </si>
  <si>
    <t>L110240</t>
  </si>
  <si>
    <t>Metilhistidin (BOS)</t>
  </si>
  <si>
    <t>L110250</t>
  </si>
  <si>
    <t>Metilhistidin (Diğer vücut sıvıları)</t>
  </si>
  <si>
    <t>L110260</t>
  </si>
  <si>
    <t>Metiyonin (Serum/Plazma)</t>
  </si>
  <si>
    <t>L110270</t>
  </si>
  <si>
    <t>Metiyonin (Kuru kan)</t>
  </si>
  <si>
    <t>L110280</t>
  </si>
  <si>
    <t>Metiyonin (İdrar)</t>
  </si>
  <si>
    <t>L110290</t>
  </si>
  <si>
    <t>Metiyonin (BOS)</t>
  </si>
  <si>
    <t>L110300</t>
  </si>
  <si>
    <t>Metiyonin (Diğer vücut sıvıları)</t>
  </si>
  <si>
    <t>L110310</t>
  </si>
  <si>
    <t>Ornitin (Serum/Plazma)</t>
  </si>
  <si>
    <t>L110320</t>
  </si>
  <si>
    <t>Ornitin (Kuru kan)</t>
  </si>
  <si>
    <t>L110330</t>
  </si>
  <si>
    <t>Ornitin (İdrar)</t>
  </si>
  <si>
    <t>L110340</t>
  </si>
  <si>
    <t>Ornitin (BOS)</t>
  </si>
  <si>
    <t>L110350</t>
  </si>
  <si>
    <t>Ornitin (Diğer vücut sıvıları)</t>
  </si>
  <si>
    <t>L110360</t>
  </si>
  <si>
    <t>Prolin (Serum/Plazma)</t>
  </si>
  <si>
    <t>L110370</t>
  </si>
  <si>
    <t>Prolin (Kuru kan)</t>
  </si>
  <si>
    <t>L110380</t>
  </si>
  <si>
    <t>Prolin (İdrar)</t>
  </si>
  <si>
    <t>L110390</t>
  </si>
  <si>
    <t>Prolin (BOS)</t>
  </si>
  <si>
    <t>L110400</t>
  </si>
  <si>
    <t>Prolin (Diğer vücut sıvıları)</t>
  </si>
  <si>
    <t>L110410</t>
  </si>
  <si>
    <t>Serin (Serum/Plazma)</t>
  </si>
  <si>
    <t>L110420</t>
  </si>
  <si>
    <t>Serin (Kuru kan)</t>
  </si>
  <si>
    <t>L110430</t>
  </si>
  <si>
    <t>Serin (İdrar)</t>
  </si>
  <si>
    <t>L110440</t>
  </si>
  <si>
    <t>Serin (BOS)</t>
  </si>
  <si>
    <t>L110450</t>
  </si>
  <si>
    <t>Serin (Diğer vücut sıvıları)</t>
  </si>
  <si>
    <t>L110460</t>
  </si>
  <si>
    <t xml:space="preserve">Sistatiyonin (Serum/Plazma) </t>
  </si>
  <si>
    <t>L110470</t>
  </si>
  <si>
    <t>Sistatiyonin (Kuru kan)</t>
  </si>
  <si>
    <t>L110480</t>
  </si>
  <si>
    <t>Sistatyonin (İdrar)</t>
  </si>
  <si>
    <t>L110490</t>
  </si>
  <si>
    <t>Sistatiyonin (BOS)</t>
  </si>
  <si>
    <t>L110500</t>
  </si>
  <si>
    <t>Sistatiyonin (Diğer vücut sıvıları)</t>
  </si>
  <si>
    <t>L110510</t>
  </si>
  <si>
    <t>Sistein (Serum/Plazma)</t>
  </si>
  <si>
    <t>L110520</t>
  </si>
  <si>
    <t>Sistein (Kuru kan)</t>
  </si>
  <si>
    <t>L110530</t>
  </si>
  <si>
    <t>Sistein (İdrar)</t>
  </si>
  <si>
    <t>L110540</t>
  </si>
  <si>
    <t>Sistein (BOS)</t>
  </si>
  <si>
    <t>L110550</t>
  </si>
  <si>
    <t>Sistin/Kreatinin (Spot idrar)</t>
  </si>
  <si>
    <t>L104780, L104790, L104800, L104810 ve L110560 ile birlikte faturalandırılmaz</t>
  </si>
  <si>
    <t>L110560</t>
  </si>
  <si>
    <t>Sistin (24 saatlik idrar)</t>
  </si>
  <si>
    <t>L110550 ile birlikte faturalandırılmaz</t>
  </si>
  <si>
    <t>L110570</t>
  </si>
  <si>
    <t>Sistin (Lökosit)</t>
  </si>
  <si>
    <t>L110580</t>
  </si>
  <si>
    <t>Sitrülin (Serum/Plazma)</t>
  </si>
  <si>
    <t>L110590</t>
  </si>
  <si>
    <t>Sitrülin (Kuru kan)</t>
  </si>
  <si>
    <t>L110600</t>
  </si>
  <si>
    <t>Sitrülin (İdrar)</t>
  </si>
  <si>
    <t>L110610</t>
  </si>
  <si>
    <t>Sitrülin (BOS)</t>
  </si>
  <si>
    <t>L110620</t>
  </si>
  <si>
    <t>Sitrülin (Diğer vücut sıvıları)</t>
  </si>
  <si>
    <t>L110630</t>
  </si>
  <si>
    <t>Taurin (Serum/Plazma)</t>
  </si>
  <si>
    <t>L110640</t>
  </si>
  <si>
    <t>Taurin (Kuru kan)</t>
  </si>
  <si>
    <t>L110650</t>
  </si>
  <si>
    <t>Taurin (İdrar)</t>
  </si>
  <si>
    <t>L110660</t>
  </si>
  <si>
    <t>Taurin (BOS)</t>
  </si>
  <si>
    <t>L110670</t>
  </si>
  <si>
    <t>Taurin (Diğer vücut sıvıları)</t>
  </si>
  <si>
    <t>L110680</t>
  </si>
  <si>
    <t>Tirozin (Serum/Plazma)</t>
  </si>
  <si>
    <t>L110690</t>
  </si>
  <si>
    <t>Tirozin (Kuru kan)</t>
  </si>
  <si>
    <t>L110700</t>
  </si>
  <si>
    <t>Tirozin (İdrar)</t>
  </si>
  <si>
    <t>L110710</t>
  </si>
  <si>
    <t>Tirozin (BOS)</t>
  </si>
  <si>
    <t>L110720</t>
  </si>
  <si>
    <t>Tirozin (Diğer vücut sıvıları)</t>
  </si>
  <si>
    <t>L110730</t>
  </si>
  <si>
    <t>Treonin (Serum/Plazma)</t>
  </si>
  <si>
    <t>L110740</t>
  </si>
  <si>
    <t>Treonin (Kuru kan)</t>
  </si>
  <si>
    <t>L110750</t>
  </si>
  <si>
    <t>Treonin (İdrar)</t>
  </si>
  <si>
    <t>L110760</t>
  </si>
  <si>
    <t>Treonin (BOS)</t>
  </si>
  <si>
    <t>L110770</t>
  </si>
  <si>
    <t>Treonin (Diğer vücut sıvıları)</t>
  </si>
  <si>
    <t>L110780</t>
  </si>
  <si>
    <t xml:space="preserve">Triptofan (Serum/Plazma) </t>
  </si>
  <si>
    <t>L110790</t>
  </si>
  <si>
    <t>Triptofan (Kuru kan)</t>
  </si>
  <si>
    <t>L110800</t>
  </si>
  <si>
    <t xml:space="preserve">Triptofan (İdrar) </t>
  </si>
  <si>
    <t>L110810</t>
  </si>
  <si>
    <t xml:space="preserve">Triptofan (BOS) </t>
  </si>
  <si>
    <t>L110820</t>
  </si>
  <si>
    <t xml:space="preserve">Triptofan (Diğer vücut sıvıları) </t>
  </si>
  <si>
    <t>L110830</t>
  </si>
  <si>
    <t>Valin (Serum/Plazma)</t>
  </si>
  <si>
    <t>L110840</t>
  </si>
  <si>
    <t>Valin (Kuru kan)</t>
  </si>
  <si>
    <t>L110850</t>
  </si>
  <si>
    <t>Valin (İdrar)</t>
  </si>
  <si>
    <t>L110860</t>
  </si>
  <si>
    <t>Valin (BOS)</t>
  </si>
  <si>
    <t>L110870</t>
  </si>
  <si>
    <t>Valin (Diğer vücut sıvıları)</t>
  </si>
  <si>
    <t>DİNAMİK TESTLER</t>
  </si>
  <si>
    <t>ACTH-CRH Uyarı Testi</t>
  </si>
  <si>
    <t>L100270 ile birlikte faturalandırılmaz</t>
  </si>
  <si>
    <t>L110900</t>
  </si>
  <si>
    <t>ACTH-CRH uyarı testi -15. dakika</t>
  </si>
  <si>
    <t>L110910</t>
  </si>
  <si>
    <t>ACTH-CRH uyarı testi 0. dakika</t>
  </si>
  <si>
    <t>L110920</t>
  </si>
  <si>
    <t>ACTH-CRH uyarı testi 5. dakika</t>
  </si>
  <si>
    <t>L110930</t>
  </si>
  <si>
    <t>ACTH-CRH uyarı testi 15. dakika</t>
  </si>
  <si>
    <t>L110940</t>
  </si>
  <si>
    <t>ACTH-CRH uyarı testi 30. dakika</t>
  </si>
  <si>
    <t>L110950</t>
  </si>
  <si>
    <t>ACTH-CRH uyarı testi 45. dakika</t>
  </si>
  <si>
    <t>L110960</t>
  </si>
  <si>
    <t>ACTH-CRH uyarı testi 60. dakika</t>
  </si>
  <si>
    <t>L110970</t>
  </si>
  <si>
    <t>ACTH-CRH uyarı testi 90. dakika</t>
  </si>
  <si>
    <t>L110980</t>
  </si>
  <si>
    <t>ACTH-CRH uyarı testi 120. dakika</t>
  </si>
  <si>
    <t>Kortizol-CRH Uyarı Testi</t>
  </si>
  <si>
    <t>L104670, L104680, L104690, L104700, L104710, L104720, L106740 ve L106750 ile birlikte faturalandırılmaz</t>
  </si>
  <si>
    <t>L111000</t>
  </si>
  <si>
    <t>Kortizol-CRH uyarı testi -15. dakika</t>
  </si>
  <si>
    <t>L111010</t>
  </si>
  <si>
    <t>Kortizol-CRH uyarı testi 0. dakika</t>
  </si>
  <si>
    <t>L111020</t>
  </si>
  <si>
    <t>Kortizol-CRH uyarı testi 5. dakika</t>
  </si>
  <si>
    <t>L111030</t>
  </si>
  <si>
    <t>Kortizol-CRH uyarı testi 15. dakika</t>
  </si>
  <si>
    <t>L111040</t>
  </si>
  <si>
    <t>Kortizol-CRH uyarı testi 30. dakika</t>
  </si>
  <si>
    <t>L111050</t>
  </si>
  <si>
    <t>Kortizol-CRH uyarı testi 45. dakika</t>
  </si>
  <si>
    <t>L111060</t>
  </si>
  <si>
    <t>Kortizol-CRH uyarı testi 60. dakika</t>
  </si>
  <si>
    <t>L111070</t>
  </si>
  <si>
    <t>Kortizol-CRH uyarı testi 90. dakika</t>
  </si>
  <si>
    <t>L111080</t>
  </si>
  <si>
    <t>Kortizol-CRH uyarı testi 120. dakika</t>
  </si>
  <si>
    <t>Kortizol-ACTH Uyarı Testi</t>
  </si>
  <si>
    <t>L100270, L104670, L104680, L104690, L104700, L104710, L104720, L106740 ve L106750 ile birlikte faturalandırılmaz</t>
  </si>
  <si>
    <t>L111100</t>
  </si>
  <si>
    <t>Kortizol-ACTH uyarı testi -15. dakika</t>
  </si>
  <si>
    <t>L111110</t>
  </si>
  <si>
    <t>Kortizol-ACTH uyarı testi 0. dakika</t>
  </si>
  <si>
    <t>L111120</t>
  </si>
  <si>
    <t>Kortizol-ACTH uyarı testi 15. dakika</t>
  </si>
  <si>
    <t>L111130</t>
  </si>
  <si>
    <t>Kortizol-ACTH uyarı testi 30. dakika</t>
  </si>
  <si>
    <t>L111140</t>
  </si>
  <si>
    <t>Kortizol-ACTH uyarı testi 45. dakika</t>
  </si>
  <si>
    <t>L111150</t>
  </si>
  <si>
    <t>Kortizol-ACTH uyarı testi 60. dakika</t>
  </si>
  <si>
    <t>L111160</t>
  </si>
  <si>
    <t>Kortizol-ACTH uyarı testi 90. dakika</t>
  </si>
  <si>
    <t>L111170</t>
  </si>
  <si>
    <t>Kortizol-ACTH uyarı testi 120. dakika</t>
  </si>
  <si>
    <t>L111180</t>
  </si>
  <si>
    <t>Kortizol-ACTH uyarı testi 24. Saat</t>
  </si>
  <si>
    <t>17-OH Progesteron-ACTH Uyarı Testi</t>
  </si>
  <si>
    <t>L100190, L100200 ve L100270 ile birlikte faturalandırılmaz</t>
  </si>
  <si>
    <t>L111200</t>
  </si>
  <si>
    <t>17-OH Progesteron-ACTH uyarı testi -15. dakika</t>
  </si>
  <si>
    <t>L111210</t>
  </si>
  <si>
    <t>17-OH Progesteron-ACTH uyarı testi 0. dakika</t>
  </si>
  <si>
    <t>L111220</t>
  </si>
  <si>
    <t>17-OH Progesteron-ACTH uyarı testi 15. dakika</t>
  </si>
  <si>
    <t>L111230</t>
  </si>
  <si>
    <t>17-OH Progesteron-ACTH uyarı testi 30. dakika</t>
  </si>
  <si>
    <t>L111240</t>
  </si>
  <si>
    <t>17-OH Progesteron-ACTH uyarı testi 45. dakika</t>
  </si>
  <si>
    <t>L111250</t>
  </si>
  <si>
    <t>17-OH Progesteron-ACTH uyarı testi 60. dakika</t>
  </si>
  <si>
    <t>L111260</t>
  </si>
  <si>
    <t>17-OH Progesteron-ACTH uyarı testi 90. dakika</t>
  </si>
  <si>
    <t>L111270</t>
  </si>
  <si>
    <t>17-OH Progesteron-ACTH uyarı testi 120. dakika</t>
  </si>
  <si>
    <t>DHEA-SO4-ACTH Uyarı Testi</t>
  </si>
  <si>
    <t>L100270, L102100 ve L102110 ile birlikte faturalandırılmaz</t>
  </si>
  <si>
    <t>L111290</t>
  </si>
  <si>
    <t>DHEA-SO4-ACTH uyarı testi -15. dakika</t>
  </si>
  <si>
    <t>L111300</t>
  </si>
  <si>
    <t>DHEA-SO4-ACTH uyarı testi 0. dakika</t>
  </si>
  <si>
    <t>L111310</t>
  </si>
  <si>
    <t>DHEA-SO4-ACTH uyarı testi 15. dakika</t>
  </si>
  <si>
    <t>L111320</t>
  </si>
  <si>
    <t>DHEA-SO4-ACTH uyarı testi 30. dakika</t>
  </si>
  <si>
    <t>L111330</t>
  </si>
  <si>
    <t>DHEA-SO4-ACTH uyarı testi 45. dakika</t>
  </si>
  <si>
    <t>L111340</t>
  </si>
  <si>
    <t>DHEA-SO4-ACTH uyarı testi 60. dakika</t>
  </si>
  <si>
    <t>L111350</t>
  </si>
  <si>
    <t>DHEA-SO4-ACTH uyarı testi 90. dakika</t>
  </si>
  <si>
    <t>L111360</t>
  </si>
  <si>
    <t>DHEA-SO4-ACTH uyarı testi 120. dakika</t>
  </si>
  <si>
    <t>Testosteron-ACTH Uyarı Testi</t>
  </si>
  <si>
    <t>L100270, L106690, L106700, L106780 ve L107160 ile birlikte faturalandırılmaz</t>
  </si>
  <si>
    <t>L111380</t>
  </si>
  <si>
    <t>Testosteron-ACTH uyarı testi 0. dakika</t>
  </si>
  <si>
    <t>L111390</t>
  </si>
  <si>
    <t>Testosteron-ACTH uyarı testi 15. dakika</t>
  </si>
  <si>
    <t>L111400</t>
  </si>
  <si>
    <t>Testosteron-ACTH uyarı testi 30. dakika</t>
  </si>
  <si>
    <t>L111410</t>
  </si>
  <si>
    <t>Testosteron-ACTH uyarı testi 45. dakika</t>
  </si>
  <si>
    <t>L111420</t>
  </si>
  <si>
    <t>Testosteron-ACTH uyarı testi 60. dakika</t>
  </si>
  <si>
    <t>L111430</t>
  </si>
  <si>
    <t>Testosteron-ACTH uyarı testi 90. dakika</t>
  </si>
  <si>
    <t>L111440</t>
  </si>
  <si>
    <t>Testosteron-ACTH uyarı testi 120. dakika</t>
  </si>
  <si>
    <t>11-Deoksikortizol-ACTH Uyarı Testi</t>
  </si>
  <si>
    <t>L100160 ve L100270 ile birlikte faturalandırılmaz</t>
  </si>
  <si>
    <t>L111460</t>
  </si>
  <si>
    <t>11-Deoksikortizol-ACTH uyarı testi 0. dakika</t>
  </si>
  <si>
    <t>L111470</t>
  </si>
  <si>
    <t>11-Deoksikortizol-ACTH uyarı testi 15. dakika</t>
  </si>
  <si>
    <t>L111480</t>
  </si>
  <si>
    <t>11-Deoksikortizol-ACTH uyarı testi 30. dakika</t>
  </si>
  <si>
    <t>L111490</t>
  </si>
  <si>
    <t>11-Deoksikortizol-ACTH uyarı testi 45. dakika</t>
  </si>
  <si>
    <t>L111500</t>
  </si>
  <si>
    <t>11-Deoksikortizol-ACTH uyarı testi 60. dakika</t>
  </si>
  <si>
    <t>Androstenedion-ACTH Uyarı Testi</t>
  </si>
  <si>
    <t>L100010 ve L100270 ile birlikte faturalandırılmaz</t>
  </si>
  <si>
    <t>L111520</t>
  </si>
  <si>
    <t>Androstenedion-ACTH uyarı testi 0.dakika</t>
  </si>
  <si>
    <t>L111530</t>
  </si>
  <si>
    <t>Androstenedion-ACTH uyarı testi 15.dakika</t>
  </si>
  <si>
    <t>L111540</t>
  </si>
  <si>
    <t>Androstenedion-ACTH uyarı testi 30.dakika</t>
  </si>
  <si>
    <t>L111550</t>
  </si>
  <si>
    <t>Androstenedion-ACTH uyarı testi 60. dakika</t>
  </si>
  <si>
    <t>L111560</t>
  </si>
  <si>
    <t>Androstenedion-ACTH uyarı testi 120.dakika</t>
  </si>
  <si>
    <t>Büyüme hormonu-İnsülin Uyarı Testi</t>
  </si>
  <si>
    <t>L101820, L103780 ve L103790 ile birlikte faturalandırılmaz</t>
  </si>
  <si>
    <t>L111580</t>
  </si>
  <si>
    <t xml:space="preserve">Büyüme hormonu-İnsülin uyarı testi -15. dakika </t>
  </si>
  <si>
    <t>L111590</t>
  </si>
  <si>
    <t xml:space="preserve">Büyüme hormonu-İnsülin uyarı testi 0. dakika </t>
  </si>
  <si>
    <t>L111600</t>
  </si>
  <si>
    <t xml:space="preserve">Büyüme hormonu-İnsülin uyarı testi 10. dakika </t>
  </si>
  <si>
    <t>L111610</t>
  </si>
  <si>
    <t xml:space="preserve">Büyüme hormonu-İnsülin uyarı testi 15. dakika </t>
  </si>
  <si>
    <t>L111620</t>
  </si>
  <si>
    <t xml:space="preserve">Büyüme hormonu-İnsülin uyarı testi 20. dakika </t>
  </si>
  <si>
    <t>L111630</t>
  </si>
  <si>
    <t xml:space="preserve">Büyüme hormonu-İnsülin uyarı testi 30. dakika </t>
  </si>
  <si>
    <t>L111640</t>
  </si>
  <si>
    <t xml:space="preserve">Büyüme hormonu-İnsülin uyarı testi 40. dakika </t>
  </si>
  <si>
    <t>L111650</t>
  </si>
  <si>
    <t xml:space="preserve">Büyüme hormonu-İnsülin uyarı testi 45. dakika </t>
  </si>
  <si>
    <t>L111660</t>
  </si>
  <si>
    <t xml:space="preserve">Büyüme hormonu-İnsülin uyarı testi 60. dakika </t>
  </si>
  <si>
    <t>L111670</t>
  </si>
  <si>
    <t xml:space="preserve">Büyüme hormonu-İnsülin uyarı testi 90. dakika </t>
  </si>
  <si>
    <t>L111680</t>
  </si>
  <si>
    <t xml:space="preserve">Büyüme hormonu-İnsülin uyarı testi 120. dakika </t>
  </si>
  <si>
    <t>Kortizol-İnsülin Uyarı Testi</t>
  </si>
  <si>
    <t>L103780, L103790, L104670, L104680, L104690, L104700, L104710, L104720, L106740 ve L106750 ile birlikte faturalandırılmaz</t>
  </si>
  <si>
    <t>L111700</t>
  </si>
  <si>
    <t>Kortizol-İnsülin uyarı testi -30. dakika</t>
  </si>
  <si>
    <t>L111710</t>
  </si>
  <si>
    <t xml:space="preserve">Kortizol-İnsülin uyarı testi 0. dakika </t>
  </si>
  <si>
    <t>L111720</t>
  </si>
  <si>
    <t xml:space="preserve">Kortizol-İnsülin uyarı testi 10. dakika </t>
  </si>
  <si>
    <t>L111730</t>
  </si>
  <si>
    <t xml:space="preserve">Kortizol-İnsülin uyarı testi 15. dakika </t>
  </si>
  <si>
    <t>L111740</t>
  </si>
  <si>
    <t xml:space="preserve">Kortizol-İnsülin uyarı testi 20. dakika </t>
  </si>
  <si>
    <t>L111750</t>
  </si>
  <si>
    <t xml:space="preserve">Kortizol-İnsülin uyarı testi 30. dakika </t>
  </si>
  <si>
    <t>L111760</t>
  </si>
  <si>
    <t xml:space="preserve">Kortizol-İnsülin uyarı testi 40. dakika </t>
  </si>
  <si>
    <t>L111770</t>
  </si>
  <si>
    <t xml:space="preserve">Kortizol-İnsülin uyarı testi 45. dakika </t>
  </si>
  <si>
    <t>L111780</t>
  </si>
  <si>
    <t xml:space="preserve">Kortizol-İnsülin uyarı testi 60. dakika </t>
  </si>
  <si>
    <t>L111790</t>
  </si>
  <si>
    <t xml:space="preserve">Kortizol-İnsülin uyarı testi 90. dakika </t>
  </si>
  <si>
    <t>L111800</t>
  </si>
  <si>
    <t xml:space="preserve">Kortizol-İnsülin uyarı testi 120. dakika </t>
  </si>
  <si>
    <t>Glukoz-İnsülin Uyarı Testi</t>
  </si>
  <si>
    <t>L102890, L102900, L102910, L102920, L102930, L102940, L102950, L102960, L103030, L103780 ve L103790 ile birlikte faturalandırılmaz</t>
  </si>
  <si>
    <t>L111820</t>
  </si>
  <si>
    <t xml:space="preserve">Glukoz-İnsülin uyarı testi -15. dakika </t>
  </si>
  <si>
    <t>L111830</t>
  </si>
  <si>
    <t xml:space="preserve">Glukoz-İnsülin uyarı testi 0. dakika </t>
  </si>
  <si>
    <t>L111840</t>
  </si>
  <si>
    <t xml:space="preserve">Glukoz-İnsülin uyarı testi 10. dakika </t>
  </si>
  <si>
    <t>L111850</t>
  </si>
  <si>
    <t xml:space="preserve">Glukoz-İnsülin uyarı testi 15. dakika </t>
  </si>
  <si>
    <t>L111860</t>
  </si>
  <si>
    <t xml:space="preserve">Glukoz-İnsülin uyarı testi 20. dakika </t>
  </si>
  <si>
    <t>L111870</t>
  </si>
  <si>
    <t xml:space="preserve">Glukoz-İnsülin uyarı testi 30. dakika </t>
  </si>
  <si>
    <t>L111880</t>
  </si>
  <si>
    <t xml:space="preserve">Glukoz-İnsülin uyarı testi 40. dakika </t>
  </si>
  <si>
    <t>L111890</t>
  </si>
  <si>
    <t xml:space="preserve">Glukoz-İnsülin uyarı testi 45. dakika </t>
  </si>
  <si>
    <t>L111900</t>
  </si>
  <si>
    <t xml:space="preserve">Glukoz-İnsülin uyarı testi 60. dakika </t>
  </si>
  <si>
    <t>L111910</t>
  </si>
  <si>
    <t xml:space="preserve">Glukoz-İnsülin uyarı testi 90. dakika </t>
  </si>
  <si>
    <t>L111920</t>
  </si>
  <si>
    <t xml:space="preserve">Glukoz-İnsülin uyarı testi 120. dakika </t>
  </si>
  <si>
    <t>Büyüme Hormonu-Klonidin/L-DOPA Uyarı Testi</t>
  </si>
  <si>
    <t>En fazla 5 adet faturalandırılır. L101820 ile birlikte faturalandırılmaz</t>
  </si>
  <si>
    <t>L111940</t>
  </si>
  <si>
    <t>Büyüme hormonu-Klonidin/L-DOPA uyarı testi 0. dakika</t>
  </si>
  <si>
    <t>L111950</t>
  </si>
  <si>
    <t>Büyüme hormonu-Klonidin/L-DOPA uyarı testi 30. dakika</t>
  </si>
  <si>
    <t>L111960</t>
  </si>
  <si>
    <t>Büyüme hormonu-Klonidin/L-DOPA uyarı testi 45. dakika</t>
  </si>
  <si>
    <t>L111970</t>
  </si>
  <si>
    <t>Büyüme hormonu-Klonidin/L-DOPA uyarı testi 60. dakika</t>
  </si>
  <si>
    <t>L111980</t>
  </si>
  <si>
    <t>Büyüme hormonu-Klonidin/L-DOPA uyarı testi 90. dakika</t>
  </si>
  <si>
    <t>L111990</t>
  </si>
  <si>
    <t>Büyüme hormonu-Klonidin/L-DOPA uyarı testi 120. dakika</t>
  </si>
  <si>
    <t xml:space="preserve"> Büyüme Hormonu-Arjinin Uyarı Testi</t>
  </si>
  <si>
    <t>En fazla 5 adet faturalandırılır. L101820, L109400, L109410, L109420, L109430 ve L109440 ile birlikte faturalandırılmaz</t>
  </si>
  <si>
    <t>L112010</t>
  </si>
  <si>
    <t xml:space="preserve"> Büyüme hormonu-Arjinin uyarı testi -15. dakika</t>
  </si>
  <si>
    <t>L112020</t>
  </si>
  <si>
    <t xml:space="preserve"> Büyüme hormonu-Arjinin uyarı testi 0. dakika</t>
  </si>
  <si>
    <t>L112030</t>
  </si>
  <si>
    <t xml:space="preserve"> Büyüme hormonu-Arjinin uyarı testi 20. dakika</t>
  </si>
  <si>
    <t>L112040</t>
  </si>
  <si>
    <t xml:space="preserve"> Büyüme hormonu-Arjinin uyarı testi 30. dakika</t>
  </si>
  <si>
    <t>L112050</t>
  </si>
  <si>
    <t xml:space="preserve"> Büyüme hormonu-Arjinin uyarı testi 45. dakika</t>
  </si>
  <si>
    <t>L112060</t>
  </si>
  <si>
    <t xml:space="preserve"> Büyüme hormonu-Arjinin uyarı testi 60. dakika</t>
  </si>
  <si>
    <t>L112070</t>
  </si>
  <si>
    <t xml:space="preserve"> Büyüme hormonu-Arjinin uyarı testi 90. dakika</t>
  </si>
  <si>
    <t>L112080</t>
  </si>
  <si>
    <t xml:space="preserve"> Büyüme hormonu-Arjinin uyarı testi 120. dakika</t>
  </si>
  <si>
    <t>ACTH-Glukagon Uyarı Testi</t>
  </si>
  <si>
    <t>Endokrinoloji ve/veya metabolizma uzman hekimleri tarafından istenmesi halinde en fazla 6 adet faturalandırılır. L100270 ve L102880 ile birlikte faturalandırılamaz</t>
  </si>
  <si>
    <t>L112100</t>
  </si>
  <si>
    <t xml:space="preserve">ACTH-Glukagon uyarı testi 0. dakika </t>
  </si>
  <si>
    <t>L112110</t>
  </si>
  <si>
    <t xml:space="preserve">ACTH-Glukagon uyarı testi 30. dakika </t>
  </si>
  <si>
    <t>L112120</t>
  </si>
  <si>
    <t xml:space="preserve">ACTH-Glukagon uyarı testi 60. dakika </t>
  </si>
  <si>
    <t>L112130</t>
  </si>
  <si>
    <t xml:space="preserve">ACTH-Glukagon uyarı testi 90. dakika </t>
  </si>
  <si>
    <t>L112140</t>
  </si>
  <si>
    <t xml:space="preserve">ACTH-Glukagon uyarı testi 120. dakika </t>
  </si>
  <si>
    <t>L112150</t>
  </si>
  <si>
    <t xml:space="preserve">ACTH-Glukagon uyarı testi 150. dakika </t>
  </si>
  <si>
    <t>L112160</t>
  </si>
  <si>
    <t xml:space="preserve">ACTH-Glukagon uyarı testi 180. dakika </t>
  </si>
  <si>
    <t>Kortizol-Glukagon Uyarı Testi</t>
  </si>
  <si>
    <t>Endokrinoloji ve/veya metabolizma uzman hekimleri tarafından istenmesi halinde faturalandırılır. L102880, L104670, L104680, L104690, L104700, L104710, L104720, L106740 ve L106750 ile birlikte faturalandırılmaz.</t>
  </si>
  <si>
    <t>L112180</t>
  </si>
  <si>
    <t>Kortizol-Glukagon uyarı testi 0. dakika</t>
  </si>
  <si>
    <t>L112190</t>
  </si>
  <si>
    <t>Kortizol-Glukagon uyarı testi 30. dakika</t>
  </si>
  <si>
    <t>L112200</t>
  </si>
  <si>
    <t>Kortizol-Glukagon uyarı testi 60. dakika</t>
  </si>
  <si>
    <t>L112210</t>
  </si>
  <si>
    <t>Kortizol-Glukagon uyarı testi 90. dakika</t>
  </si>
  <si>
    <t>L112220</t>
  </si>
  <si>
    <t>Kortizol-Glukagon uyarı testi 120. dakika</t>
  </si>
  <si>
    <t>L112230</t>
  </si>
  <si>
    <t>Kortizol-Glukagon uyarı testi 180. dakika</t>
  </si>
  <si>
    <t>Büyüme hormonu-Glukagon Uyarı Testi</t>
  </si>
  <si>
    <t>Endokrinoloji ve/veya metabolizma uzman hekimleri tarafından istenmesi halinde en fazla 6 adet faturalandırılır. L101820 ve L102880 ile birlikte faturalandırılmaz.</t>
  </si>
  <si>
    <t>L112250</t>
  </si>
  <si>
    <t xml:space="preserve">Büyüme hormonu-Glukagon uyarı testi 0. dakika </t>
  </si>
  <si>
    <t>L112260</t>
  </si>
  <si>
    <t xml:space="preserve">Büyüme hormonu-Glukagon uyarı testi 30. dakika </t>
  </si>
  <si>
    <t>L112270</t>
  </si>
  <si>
    <t xml:space="preserve">Büyüme hormonu-Glukagon uyarı testi 60. dakika </t>
  </si>
  <si>
    <t>L112280</t>
  </si>
  <si>
    <t xml:space="preserve">Büyüme hormonu-Glukagon uyarı testi 90. dakika </t>
  </si>
  <si>
    <t>L112290</t>
  </si>
  <si>
    <t xml:space="preserve">Büyüme hormonu-Glukagon uyarı testi 120. dakika </t>
  </si>
  <si>
    <t>L112300</t>
  </si>
  <si>
    <t xml:space="preserve">Büyüme hormonu-Glukagon uyarı testi 150. dakika </t>
  </si>
  <si>
    <t>L112310</t>
  </si>
  <si>
    <t xml:space="preserve">Büyüme hormonu-Glukagon uyarı testi 180. dakika </t>
  </si>
  <si>
    <t>C peptid-Glukagon Uyarı Testi</t>
  </si>
  <si>
    <t>Endokrinoloji ve/veya metabolizma uzman hekimleri tarafından istenmesi halinde faturalandırılır. L101830 ve L102880 ile birlikte faturalandırılmaz.</t>
  </si>
  <si>
    <t>L112330</t>
  </si>
  <si>
    <t>C peptid-Glukagon uyarı testi 0. dakika</t>
  </si>
  <si>
    <t>L112340</t>
  </si>
  <si>
    <t>C peptid-Glukagon uyarı testi 5. dakika</t>
  </si>
  <si>
    <t>L112350</t>
  </si>
  <si>
    <t>C peptid-Glukagon uyarı testi 10. dakika</t>
  </si>
  <si>
    <t>L112360</t>
  </si>
  <si>
    <t>C peptid-Glukagon uyarı testi 15. dakika</t>
  </si>
  <si>
    <t>FSH-LHRH Uyarı Testi</t>
  </si>
  <si>
    <t>Endokrinoloji ve/veya metabolizma uzman hekimleri tarafından istenmesi halinde en fazla 5 adet faturalandırılır. L102500 ile birlikte faturalandırılmaz.</t>
  </si>
  <si>
    <t>L112380</t>
  </si>
  <si>
    <t>FSH-LHRH uyarı testi -15. dakika</t>
  </si>
  <si>
    <t>L112390</t>
  </si>
  <si>
    <t>FSH-LHRH uyarı testi 0. dakika</t>
  </si>
  <si>
    <t>L112400</t>
  </si>
  <si>
    <t>FSH-LHRH uyarı testi 15. dakika</t>
  </si>
  <si>
    <t>L112410</t>
  </si>
  <si>
    <t>FSH-LHRH uyarı testi 30. dakika</t>
  </si>
  <si>
    <t>L112420</t>
  </si>
  <si>
    <t>FSH-LHRH uyarı testi 60. dakika</t>
  </si>
  <si>
    <t>L112430</t>
  </si>
  <si>
    <t>FSH-LHRH uyarı testi 90. dakika</t>
  </si>
  <si>
    <t>L112440</t>
  </si>
  <si>
    <t>FSH-LHRH uyarı testi 120. dakika</t>
  </si>
  <si>
    <t>L112450</t>
  </si>
  <si>
    <t>FSH-LHRH uyarı testi 240. dakika</t>
  </si>
  <si>
    <t>LH-LHRH Uyarı Testi</t>
  </si>
  <si>
    <t>Endokrinoloji ve/veya metabolizma uzman hekimleri tarafından istenmesi halinde en fazla 5 adet faturalandırılır. L105220 ile birlikte faturalandırılmaz.</t>
  </si>
  <si>
    <t>L112470</t>
  </si>
  <si>
    <t>LH-LHRH uyarı testi -15. dakika</t>
  </si>
  <si>
    <t>L112480</t>
  </si>
  <si>
    <t>LH-LHRH uyarı testi 0. dakika</t>
  </si>
  <si>
    <t>L112490</t>
  </si>
  <si>
    <t>LH-LHRH uyarı testi 30. dakika</t>
  </si>
  <si>
    <t>L112500</t>
  </si>
  <si>
    <t>LH-LHRH uyarı testi 60. dakika</t>
  </si>
  <si>
    <t>L112510</t>
  </si>
  <si>
    <t>LH-LHRH uyarı testi 90. dakika</t>
  </si>
  <si>
    <t>L112520</t>
  </si>
  <si>
    <t>LH LHRH uyarı testi 120. dakika</t>
  </si>
  <si>
    <t>L112530</t>
  </si>
  <si>
    <t>LH-LHRH uyarı testi 240. dakika</t>
  </si>
  <si>
    <t>FSH-GNRH Uyarı Testi</t>
  </si>
  <si>
    <t>L102500 ile birlikte faturalandırılmaz</t>
  </si>
  <si>
    <t>L112550</t>
  </si>
  <si>
    <t>FSH-GNRH uyarı testi 0. dakika</t>
  </si>
  <si>
    <t>L112560</t>
  </si>
  <si>
    <t>FSH-GNRH uyarı testi 15. dakika</t>
  </si>
  <si>
    <t>L112570</t>
  </si>
  <si>
    <t>FSH-GNRH uyarı testi 20. dakika</t>
  </si>
  <si>
    <t>L112580</t>
  </si>
  <si>
    <t>FSH-GNRH uyarı testi 30. dakika</t>
  </si>
  <si>
    <t>L112590</t>
  </si>
  <si>
    <t>FSH-GNRH uyarı testi 45. dakika</t>
  </si>
  <si>
    <t>L112600</t>
  </si>
  <si>
    <t>FSH-GNRH uyarı testi 60. dakika</t>
  </si>
  <si>
    <t>L112610</t>
  </si>
  <si>
    <t>FSH-GNRH uyarı testi 90. dakika</t>
  </si>
  <si>
    <t>L112620</t>
  </si>
  <si>
    <t>FSH-GNRH uyarı testi 120. dakika</t>
  </si>
  <si>
    <t>LH-GNRH Uyarı Testi</t>
  </si>
  <si>
    <t>L105220 ile birlikte faturalandırılmaz</t>
  </si>
  <si>
    <t>L112640</t>
  </si>
  <si>
    <t>LH-GNRH uyarı testi 0. dakika</t>
  </si>
  <si>
    <t>L112650</t>
  </si>
  <si>
    <t>LH-GNRH uyarı testi 15. dakika</t>
  </si>
  <si>
    <t>L112660</t>
  </si>
  <si>
    <t>LH-GNRH uyarı testi 20. dakika</t>
  </si>
  <si>
    <t>L112670</t>
  </si>
  <si>
    <t>LH-GNRH uyarı testi 30. dakika</t>
  </si>
  <si>
    <t>L112680</t>
  </si>
  <si>
    <t>LH-GNRH uyarı testi 45. dakika</t>
  </si>
  <si>
    <t>L112690</t>
  </si>
  <si>
    <t>LH-GNRH uyarı testi 60. dakika</t>
  </si>
  <si>
    <t>L112700</t>
  </si>
  <si>
    <t>LH-GNRH uyarı testi 90. dakika</t>
  </si>
  <si>
    <t>L112710</t>
  </si>
  <si>
    <t>LH-GNRH uyarı testi 120. dakika</t>
  </si>
  <si>
    <t>C peptid-Karışık Öğün (Mixed Meal) Testi</t>
  </si>
  <si>
    <t>Endokrinoloji ve/veya metabolizma uzman hekimleri tarafından istenmesi halinde faturalandırılır. L101830 ile birlikte faturalandırılmaz</t>
  </si>
  <si>
    <t>L112730</t>
  </si>
  <si>
    <t>C peptid-Karışık öğün (Mixed Meal) testi 0. dakika</t>
  </si>
  <si>
    <t>L112740</t>
  </si>
  <si>
    <t>C peptid-Karışık öğün (Mixed Meal) testi 60. dakika</t>
  </si>
  <si>
    <t>L112750</t>
  </si>
  <si>
    <t>C peptid-Karışık öğün (Mixed Meal) testi 120. dakika</t>
  </si>
  <si>
    <t>L112760</t>
  </si>
  <si>
    <t>C peptid-Karışık öğün (Mixed Meal) testi 180. dakika</t>
  </si>
  <si>
    <t>L112770</t>
  </si>
  <si>
    <t>C peptid-Karışık öğün (Mixed Meal) testi 240. dakika</t>
  </si>
  <si>
    <t>L112780</t>
  </si>
  <si>
    <t>C peptid-Karışık öğün (Mixed Meal) testi 300. dakika</t>
  </si>
  <si>
    <t>İnsülin-Karışık Öğün (Mixed Meal) Testi</t>
  </si>
  <si>
    <t>Endokrinoloji ve/veya metabolizma uzman hekimleri tarafından istenmesi halinde faturalandırılır. L103780 ve L103790 ile birlikte faturalandırılmaz</t>
  </si>
  <si>
    <t>L112800</t>
  </si>
  <si>
    <t>İnsülin-Karışık öğün (Mixed Meal) testi 0. dakika</t>
  </si>
  <si>
    <t>L112810</t>
  </si>
  <si>
    <t>İnsülin-Karışık öğün (Mixed Meal) testi 60. dakika</t>
  </si>
  <si>
    <t>L112820</t>
  </si>
  <si>
    <t>İnsülin-Karışık öğün (Mixed Meal) testi 120. dakika</t>
  </si>
  <si>
    <t>L112830</t>
  </si>
  <si>
    <t>İnsülin-Karışık öğün (Mixed Meal) testi 180. dakika</t>
  </si>
  <si>
    <t>L112840</t>
  </si>
  <si>
    <t>İnsülin-Karışık öğün (Mixed Meal) testi 240. dakika</t>
  </si>
  <si>
    <t>L112850</t>
  </si>
  <si>
    <t>İnsülin-Karışık öğün (Mixed Meal) testi 300. dakika</t>
  </si>
  <si>
    <t>Glukoz-Karışık Öğün (Mixed Meal) Testi</t>
  </si>
  <si>
    <t>Endokrinoloji ve/veya metabolizma uzman hekimleri tarafından istenmesi halinde faturalandırılır. L102890, L102900, L102910, L102920, L102930, L102940, L102950, L102960 ve L103030 ile birlikte faturalandırılmaz</t>
  </si>
  <si>
    <t>L112870</t>
  </si>
  <si>
    <t>Glukoz-Karışık öğün (Mixed Meal) testi 0. dakika</t>
  </si>
  <si>
    <t>L112880</t>
  </si>
  <si>
    <t>Glukoz-Karışık öğün (Mixed Meal) testi 60. dakika</t>
  </si>
  <si>
    <t>L112890</t>
  </si>
  <si>
    <t>Glukoz-Karışık öğün (Mixed Meal) testi 120. dakika</t>
  </si>
  <si>
    <t>L112900</t>
  </si>
  <si>
    <t>Glukoz-Karışık öğün (Mixed Meal) testi 180. dakika</t>
  </si>
  <si>
    <t>L112910</t>
  </si>
  <si>
    <t>Glukoz-Karışık öğün (Mixed Meal) testi 240. dakika</t>
  </si>
  <si>
    <t>L112920</t>
  </si>
  <si>
    <t>Glukoz-Karışık öğün (Mixed Meal) testi 300. dakika</t>
  </si>
  <si>
    <t>Prolaktin-L-DOPA Baskılama Testi</t>
  </si>
  <si>
    <t>Endokrinoloji ve/veya metabolizma uzman hekimleri tarafından istenmesi halinde faturalandırılır. L106260 ile birlikte faturalandırılmaz</t>
  </si>
  <si>
    <t>L112940</t>
  </si>
  <si>
    <t>Prolaktin-L-DOPA baskılama testi 0. dakika</t>
  </si>
  <si>
    <t>L112950</t>
  </si>
  <si>
    <t>Prolaktin-L-DOPA baskılama testi 60. dakika</t>
  </si>
  <si>
    <t>L112960</t>
  </si>
  <si>
    <t>Prolaktin-L-DOPA baskılama testi 120. dakika</t>
  </si>
  <si>
    <t>L112970</t>
  </si>
  <si>
    <t>Prolaktin-L-DOPA baskılama testi 180. dakika</t>
  </si>
  <si>
    <t>Prolaktin-TRH Uyarı Testi</t>
  </si>
  <si>
    <t>L112990</t>
  </si>
  <si>
    <t>Prolaktin-TRH uyarı testi 0. dakika</t>
  </si>
  <si>
    <t>L113000</t>
  </si>
  <si>
    <t>Prolaktin-TRH uyarı testi 20. dakika</t>
  </si>
  <si>
    <t>L113010</t>
  </si>
  <si>
    <t>Prolaktin-TRH uyarı testi 40. dakika</t>
  </si>
  <si>
    <t>L113020</t>
  </si>
  <si>
    <t>Prolaktin-TRH uyarı testi 60. dakika</t>
  </si>
  <si>
    <t>TSH-TRH Uyarı Testi</t>
  </si>
  <si>
    <t>Endokrinoloji ve/veya metabolizma uzman hekimleri tarafından istenmesi halinde faturalandırılır. L107380 ile birlikte faturalandırılmaz</t>
  </si>
  <si>
    <t>L113040</t>
  </si>
  <si>
    <t>TSH-TRH uyarı testi 0. dakika</t>
  </si>
  <si>
    <t>L113050</t>
  </si>
  <si>
    <t>TSH-TRH uyarı testi 20. dakika</t>
  </si>
  <si>
    <t>L113060</t>
  </si>
  <si>
    <t>TSH-TRH uyarı testi 30. dakika</t>
  </si>
  <si>
    <t>L113070</t>
  </si>
  <si>
    <t>TSH-TRH uyarı testi 40. dakika</t>
  </si>
  <si>
    <t>L113080</t>
  </si>
  <si>
    <t>TSH-TRH uyarı testi 60. dakika</t>
  </si>
  <si>
    <t>L113090</t>
  </si>
  <si>
    <t>TSH-TRH uyarı testi 90. dakika</t>
  </si>
  <si>
    <t>L113100</t>
  </si>
  <si>
    <t>TSH-TRH uyarı testi 120. dakika</t>
  </si>
  <si>
    <t>Testosteron-HCG Uyarı Testi</t>
  </si>
  <si>
    <t>L100550, L101540, L101550, L102810, L106690, L106700, L106710, L106780, L107110 ve L107160 ile birlikte faturalandırılmaz</t>
  </si>
  <si>
    <t>L113120</t>
  </si>
  <si>
    <t>Testosteron-HCG uyarı testi 0. dakika</t>
  </si>
  <si>
    <t>L113130</t>
  </si>
  <si>
    <t>Testosteron-HCG uyarı testi 1. gün</t>
  </si>
  <si>
    <t>L113140</t>
  </si>
  <si>
    <t>Testosteron-HCG uyarı testi 2. gün</t>
  </si>
  <si>
    <t>L113150</t>
  </si>
  <si>
    <t>Testosteron-HCG uyarı testi 3. gün</t>
  </si>
  <si>
    <t>L113160</t>
  </si>
  <si>
    <t>Testosteron-HCG uyarı testi 4. gün</t>
  </si>
  <si>
    <t>Androstenedion-HCG Uyarı Testi</t>
  </si>
  <si>
    <t>L100010, L100550, L101540, L101550, L102810, L106710 ve L107110 ile birlikte faturalandırılmaz</t>
  </si>
  <si>
    <t>L113180</t>
  </si>
  <si>
    <t>Androstenedion-HCG uyarı testi 0. dakika</t>
  </si>
  <si>
    <t>L113190</t>
  </si>
  <si>
    <t>Androstenedion-HCG uyarı testi 1. gün</t>
  </si>
  <si>
    <t>L113200</t>
  </si>
  <si>
    <t>Androstenedion-HCG uyarı testi 2. gün</t>
  </si>
  <si>
    <t>L113210</t>
  </si>
  <si>
    <t>Androstenedion-HCG uyarı testi 3. gün</t>
  </si>
  <si>
    <t>L113220</t>
  </si>
  <si>
    <t>Androstenedion-HCG uyarı testi 4. gün</t>
  </si>
  <si>
    <t>75g Glukoz Tolerans Testi (OGTT)</t>
  </si>
  <si>
    <t>Diabet tanısı için en fazla 5 adet faturalandırılır. L102890, L102900, L102910, L102920, L102930, L102940, L102950, L102960 ve L103030 ile birlikte faturalandırılmaz</t>
  </si>
  <si>
    <t>L113240</t>
  </si>
  <si>
    <t>Glukoz-75g OGTT 0. dakika</t>
  </si>
  <si>
    <t>L113250</t>
  </si>
  <si>
    <t>Glukoz-75g OGTT 30. dakika</t>
  </si>
  <si>
    <t>L113260</t>
  </si>
  <si>
    <t>Glukoz-75g OGTT 60. dakika</t>
  </si>
  <si>
    <t>L113270</t>
  </si>
  <si>
    <t>Glukoz-75g OGTT 90. dakika</t>
  </si>
  <si>
    <t>L113280</t>
  </si>
  <si>
    <t>Glukoz-75g OGTT 120. dakika</t>
  </si>
  <si>
    <t>L113290</t>
  </si>
  <si>
    <t>Glukoz-75g OGTT 150. dakika</t>
  </si>
  <si>
    <t>L113300</t>
  </si>
  <si>
    <t>Glukoz-75g OGTT 180. dakika</t>
  </si>
  <si>
    <t>L113310</t>
  </si>
  <si>
    <t>Glukoz-75g OGTT 240. dakika</t>
  </si>
  <si>
    <t>75g OGTT Simultane İnsülin Testi</t>
  </si>
  <si>
    <t>Endokrinoloji ve/veya metabolizma uzman hekimleri tarafından istenmesi halinde faturalandırılır. L102890, L102900, L102910, L102920, L102930, L102940, L102950, L102960, L103030, L103780 ve L103790 ile birlikte faturalandırılmaz</t>
  </si>
  <si>
    <t>L113330</t>
  </si>
  <si>
    <t>İnsülin-75g OGTT 0. dakika</t>
  </si>
  <si>
    <t>L113340</t>
  </si>
  <si>
    <t>İnsülin-75g OGTT 30. dakika</t>
  </si>
  <si>
    <t>L113350</t>
  </si>
  <si>
    <t>İnsülin-75g OGTT 60. dakika</t>
  </si>
  <si>
    <t>L113360</t>
  </si>
  <si>
    <t>İnsülin-75g OGTT 90. dakika</t>
  </si>
  <si>
    <t>L113370</t>
  </si>
  <si>
    <t>İnsülin-75g OGTT 120. dakika</t>
  </si>
  <si>
    <t>L113380</t>
  </si>
  <si>
    <t>İnsülin-75g OGTT 180. dakika</t>
  </si>
  <si>
    <t>L113390</t>
  </si>
  <si>
    <t>İnsülin-75g OGTT 240. dakika</t>
  </si>
  <si>
    <t>Gebelikte 100 g Glukoz Tolerans Testi</t>
  </si>
  <si>
    <t>L102890, L102900, L102910, L102920, L102930, L102940, L102950, L102960 ve L103030 ile birlikte faturalandırılmaz</t>
  </si>
  <si>
    <t>L113410</t>
  </si>
  <si>
    <t>Glukoz-100g OGTT 0. dakika</t>
  </si>
  <si>
    <t>L113420</t>
  </si>
  <si>
    <t>Glukoz-100g OGTT 30. dakika</t>
  </si>
  <si>
    <t>L113430</t>
  </si>
  <si>
    <t>Glukoz-100g OGTT 60. dakika</t>
  </si>
  <si>
    <t>L113440</t>
  </si>
  <si>
    <t>Glukoz-100g OGTT 90. dakika</t>
  </si>
  <si>
    <t>L113450</t>
  </si>
  <si>
    <t>Glukoz-100g OGTT 120. dakika</t>
  </si>
  <si>
    <t>L113460</t>
  </si>
  <si>
    <t>Glukoz-100g OGTT 180. dakika</t>
  </si>
  <si>
    <t>Gebelikte 50g Glukoz Yükleme Testi</t>
  </si>
  <si>
    <t>L113480</t>
  </si>
  <si>
    <t>Gebelikte 50g glukoz yükleme testi</t>
  </si>
  <si>
    <t xml:space="preserve">Ksiloz Tolerans Testi </t>
  </si>
  <si>
    <t>L113500</t>
  </si>
  <si>
    <t>Ksiloz-Ksiloz tolerans testi 0. dakika</t>
  </si>
  <si>
    <t>L113510</t>
  </si>
  <si>
    <t>Ksiloz-Ksiloz tolerans testi 60. dakika</t>
  </si>
  <si>
    <t>L113520</t>
  </si>
  <si>
    <t>Ksiloz-Ksiloz tolerans testi 120. dakika</t>
  </si>
  <si>
    <t>L113530</t>
  </si>
  <si>
    <t>Ksiloz-Ksiloz tolerans testi 180. dakika</t>
  </si>
  <si>
    <t>L113540</t>
  </si>
  <si>
    <t>Ksiloz-Ksiloz tolerans testi 240. dakika</t>
  </si>
  <si>
    <t>L113550</t>
  </si>
  <si>
    <t>Ksiloz-Ksiloz tolerans testi 300. dakika</t>
  </si>
  <si>
    <t>OGTT İle Büyüme Hormonu Baskılama Testi</t>
  </si>
  <si>
    <t>Endokrinoloji ve/veya metabolizma uzman hekimleri tarafından istenmesi halinde faturalandırılır. L101820, L102890, L102900, L102910, L102920, L102930, L102940, L102950, L102960 ve L103030 ile birlikte faturalandırılmaz</t>
  </si>
  <si>
    <t>L113570</t>
  </si>
  <si>
    <t>Büyüme hormonu-OGTT ile baskılama testi 0. dakika</t>
  </si>
  <si>
    <t>L113580</t>
  </si>
  <si>
    <t>Büyüme hormonu-OGTT ile baskılama testi 30. dakika</t>
  </si>
  <si>
    <t>L113590</t>
  </si>
  <si>
    <t>Büyüme hormonu-OGTT ile baskılama testi 60. dakika</t>
  </si>
  <si>
    <t>L113600</t>
  </si>
  <si>
    <t>Büyüme hormonu-OGTT ile baskılama testi 90. dakika</t>
  </si>
  <si>
    <t>L113610</t>
  </si>
  <si>
    <t>Büyüme hormonu-OGTT ile baskılama testi 120. dakika</t>
  </si>
  <si>
    <t>Su Kısıtlama Testi (Susuzluk Testi)</t>
  </si>
  <si>
    <t>Endokrinoloji ve/veya metabolizma uzman hekimleri tarafından istenmesi halinde faturalandırılır. L105740 ile birlikte faturalandırılmaz</t>
  </si>
  <si>
    <t>L113630</t>
  </si>
  <si>
    <t>İdrar ozmolalitesi-Su kısıtlama testi 0. dakika</t>
  </si>
  <si>
    <t>L113640</t>
  </si>
  <si>
    <t>İdrar ozmolalitesi-Su kısıtlama testi 1. saat</t>
  </si>
  <si>
    <t>L113650</t>
  </si>
  <si>
    <t>İdrar ozmolalitesi-Su kısıtlama testi 2. saat</t>
  </si>
  <si>
    <t>L113660</t>
  </si>
  <si>
    <t>İdrar ozmolalitesi-Su kısıtlama testi 3. saat</t>
  </si>
  <si>
    <t>L113670</t>
  </si>
  <si>
    <t>İdrar ozmolalitesi-Su kısıtlama testi 4. saat</t>
  </si>
  <si>
    <t>L113680</t>
  </si>
  <si>
    <t>İdrar ozmolalitesi-Su kısıtlama testi 5. saat</t>
  </si>
  <si>
    <t>L113690</t>
  </si>
  <si>
    <t>İdrar ozmolalitesi-Su kısıtlama testi 6. saat</t>
  </si>
  <si>
    <t>L113700</t>
  </si>
  <si>
    <t>İdrar ozmolalitesi-Su kısıtlama testi 7. saat</t>
  </si>
  <si>
    <t>L113710</t>
  </si>
  <si>
    <t>İdrar ozmolalitesi-Su kısıtlama testi 8. saat</t>
  </si>
  <si>
    <t>Deksametazon Baskılama Testi</t>
  </si>
  <si>
    <t>Endokrinoloji ve/veya metabolizma uzman hekimleri tarafından istenmesi halinde faturalandırılır. L100270, L104670, L104680, L104690, L104700, L104710, L104720, L106740 ve L106750 ile birlikte faturalandırılmaz</t>
  </si>
  <si>
    <t>L113730</t>
  </si>
  <si>
    <t xml:space="preserve">Kortizol-Gecelik düşük doz deksametazon baskılama testi </t>
  </si>
  <si>
    <t>L113740</t>
  </si>
  <si>
    <t xml:space="preserve">Kortizol-Düşük doz (0.5 mg) deksametazon baskılama testi </t>
  </si>
  <si>
    <t>L113750</t>
  </si>
  <si>
    <t xml:space="preserve">Serbest kortizol-Düşük doz (0.5mg) deksametazon baskılama testi </t>
  </si>
  <si>
    <t>L113760</t>
  </si>
  <si>
    <t xml:space="preserve">ACTH-Düşük doz (0.5mg) deksametazon baskılama testi </t>
  </si>
  <si>
    <t>L113770</t>
  </si>
  <si>
    <t xml:space="preserve">Kortizol-Yüksek doz (2 mg) deksametazon baskılama testi </t>
  </si>
  <si>
    <t>L113780</t>
  </si>
  <si>
    <t xml:space="preserve">Serbest kortizol-Yüksek doz (2mg) deksametazon baskılama testi </t>
  </si>
  <si>
    <t>IGF-1-Somatomedin Jenerasyon Testi</t>
  </si>
  <si>
    <t>Endokrinoloji ve/veya metabolizma uzman hekimleri tarafından istenmesi halinde faturalandırılır. L103800 ile birlikte faturalandırılmaz</t>
  </si>
  <si>
    <t>L113800</t>
  </si>
  <si>
    <t xml:space="preserve">IGF-1-Somatomedin jenerasyon testi bazal </t>
  </si>
  <si>
    <t>L113810</t>
  </si>
  <si>
    <t>IGF-1-Somatomedin jenerasyon testi 2. numune</t>
  </si>
  <si>
    <t>L113820</t>
  </si>
  <si>
    <t>IGF-1-Somatomedin jenerasyon testi 3. numune</t>
  </si>
  <si>
    <t>L113830</t>
  </si>
  <si>
    <t>IGF-1-Somatomedin jenerasyon testi 4. numune</t>
  </si>
  <si>
    <t>IGFBP-3-Somatomedin Jenerasyon Testi</t>
  </si>
  <si>
    <t>Endokrinoloji ve/veya metabolizma uzman hekimleri tarafından istenmesi halinde faturalandırılır. L103810 ile birlikte faturalandırılmaz</t>
  </si>
  <si>
    <t>L113850</t>
  </si>
  <si>
    <t xml:space="preserve">IGFBP-3-Somatomedin jenerasyon testi bazal </t>
  </si>
  <si>
    <t>L113860</t>
  </si>
  <si>
    <t>IGFBP-3-Somatomedin jenerasyon testi 2. numune</t>
  </si>
  <si>
    <t>L113870</t>
  </si>
  <si>
    <t>IGFBP-3-Somatomedin jenerasyon testi 3. numune</t>
  </si>
  <si>
    <t>L113880</t>
  </si>
  <si>
    <t>IGFBP-3-Somatomedin jenerasyon testi 4. numune</t>
  </si>
  <si>
    <t>Renin-NaCl İnfüzyon (Yükleme) Testi</t>
  </si>
  <si>
    <t>Endokrinoloji ve/veya metabolizma uzman hekimleri tarafından istenmesi halinde faturalandırılır. L106490 ve L106500 ile birlikte faturalandırılmaz</t>
  </si>
  <si>
    <t>L113900</t>
  </si>
  <si>
    <t>Renin-NaCl infüzyon testi öncesi</t>
  </si>
  <si>
    <t>L113910</t>
  </si>
  <si>
    <t>Renin-NaCl infüzyon testi sonrası</t>
  </si>
  <si>
    <t>Aldosteron-NaCl İnfüzyon (Yükleme) Testi</t>
  </si>
  <si>
    <t>Endokrinoloji ve/veya metabolizma uzman hekimleri tarafından istenmesi halinde faturalandırılır. L100380, L100390 ve L100400 ile birlikte faturalandırılmaz</t>
  </si>
  <si>
    <t>L113930</t>
  </si>
  <si>
    <t>Aldosteron-NaCl infüzyon testi öncesi</t>
  </si>
  <si>
    <t>L113940</t>
  </si>
  <si>
    <t>Aldosteron-NaCl infüzyon testi sonrası</t>
  </si>
  <si>
    <t>İLAÇ DÜZEYİ</t>
  </si>
  <si>
    <t>L113960</t>
  </si>
  <si>
    <t>Amikasin (Serum/Plazma)</t>
  </si>
  <si>
    <t>L113970</t>
  </si>
  <si>
    <t>Amitriptilin (Serum/Plazma)</t>
  </si>
  <si>
    <t>L113980</t>
  </si>
  <si>
    <t>Apiksaban (Serum/Plazma)</t>
  </si>
  <si>
    <t>L113990 ile birlikte faturalandırılmaz</t>
  </si>
  <si>
    <t>L113990</t>
  </si>
  <si>
    <t>Apiksaban (LC/MSMS)</t>
  </si>
  <si>
    <t>L113980 ile birlikte faturalandırılmaz</t>
  </si>
  <si>
    <t>L114000</t>
  </si>
  <si>
    <t>Aripiprazol (Serum/Plazma)</t>
  </si>
  <si>
    <t>L114010</t>
  </si>
  <si>
    <t>Asetaminofen (Serum/Plazma)</t>
  </si>
  <si>
    <t>L114020</t>
  </si>
  <si>
    <t>Bromazepam (Serum/Plazma)</t>
  </si>
  <si>
    <t>L114030</t>
  </si>
  <si>
    <t>Busulfan (Serum/Plazma)</t>
  </si>
  <si>
    <t>L114040</t>
  </si>
  <si>
    <t>Dabigatran (Serum/Plazma)</t>
  </si>
  <si>
    <t>L114050 ile birlikte faturalandırılmaz</t>
  </si>
  <si>
    <t>L114050</t>
  </si>
  <si>
    <t>Dabigatran (LC/MSMS)</t>
  </si>
  <si>
    <t>L114040 ile birlikte faturalandırılmaz</t>
  </si>
  <si>
    <t>L114060</t>
  </si>
  <si>
    <t>Desipramin (Serum/Plazma)</t>
  </si>
  <si>
    <t>L114070</t>
  </si>
  <si>
    <t>Desmetilsüksimid (Serum/Plazma)</t>
  </si>
  <si>
    <t>L114080</t>
  </si>
  <si>
    <t>Diazepam (Serum/Plazma)</t>
  </si>
  <si>
    <t>L114090</t>
  </si>
  <si>
    <t>Digoksin (Serum/Plazma)</t>
  </si>
  <si>
    <t>L114100</t>
  </si>
  <si>
    <t>Doksepin (Serum/Plazma)</t>
  </si>
  <si>
    <t>L114110</t>
  </si>
  <si>
    <t>Esitalopram (Serum/Plazma)</t>
  </si>
  <si>
    <t>L114120</t>
  </si>
  <si>
    <t>Etosüksimid (Serum/Plazma)</t>
  </si>
  <si>
    <t xml:space="preserve">Everolimus (Plazma) </t>
  </si>
  <si>
    <t>L114140 ile birlikte faturalandırılmaz</t>
  </si>
  <si>
    <t xml:space="preserve">Everolimus (Kan) </t>
  </si>
  <si>
    <t>L114130 ile birlikte faturalandırılmaz</t>
  </si>
  <si>
    <t>L114150</t>
  </si>
  <si>
    <t>Felbamat (Serum/Plazma)</t>
  </si>
  <si>
    <t>L114160</t>
  </si>
  <si>
    <t>Fenitoin (Serum/Plazma)</t>
  </si>
  <si>
    <t>L114170</t>
  </si>
  <si>
    <t>Fenobarbital (Serum/Plazma)</t>
  </si>
  <si>
    <t>L114180</t>
  </si>
  <si>
    <t>Flunitrazepam (Serum/Plazma)</t>
  </si>
  <si>
    <t>L114190</t>
  </si>
  <si>
    <t>Flupenazin (Serum/Plazma)</t>
  </si>
  <si>
    <t>L114200</t>
  </si>
  <si>
    <t>Flurazepam (Serum/Plazma)</t>
  </si>
  <si>
    <t>L114210</t>
  </si>
  <si>
    <t>Gentamisin (Serum/Plazma)</t>
  </si>
  <si>
    <t>L114220</t>
  </si>
  <si>
    <t>Haloperidol (Serum/Plazma)</t>
  </si>
  <si>
    <t>L114230</t>
  </si>
  <si>
    <t>Hidroksiitrakonazol (Serum/Plazma)</t>
  </si>
  <si>
    <t>L114240</t>
  </si>
  <si>
    <t>İmipramin (Serum/Plazma)</t>
  </si>
  <si>
    <t>L114250</t>
  </si>
  <si>
    <t>İtrakonazol (Serum/Plazma)</t>
  </si>
  <si>
    <t>L114260</t>
  </si>
  <si>
    <t>Karbamazepin (Serum/Plazma)</t>
  </si>
  <si>
    <t>L114270</t>
  </si>
  <si>
    <t>Karbamazepin Epoksid (Serum/Plazma)</t>
  </si>
  <si>
    <t>L114280</t>
  </si>
  <si>
    <t>Klobazam (Serum/Plazma)</t>
  </si>
  <si>
    <t>L114290</t>
  </si>
  <si>
    <t>Klomipramin (Serum/Plazma)</t>
  </si>
  <si>
    <t>L114300</t>
  </si>
  <si>
    <t>Klonazepam (Serum/Plazma)</t>
  </si>
  <si>
    <t>L114310</t>
  </si>
  <si>
    <t>Klozapin (Serum/Plazma)</t>
  </si>
  <si>
    <t>L114320</t>
  </si>
  <si>
    <t>Kuetiapin (Serum/Plazma)</t>
  </si>
  <si>
    <t>L114330</t>
  </si>
  <si>
    <t>Lakozamid (Serum/Plazma)</t>
  </si>
  <si>
    <t>L114340</t>
  </si>
  <si>
    <t>Lamotrijin (Serum/Plazma)</t>
  </si>
  <si>
    <t>L114350</t>
  </si>
  <si>
    <t>Leflunomid (Serum/Plazma)</t>
  </si>
  <si>
    <t>L114360</t>
  </si>
  <si>
    <t>Levetirasetam (Serum/Plazma)</t>
  </si>
  <si>
    <t>L114370</t>
  </si>
  <si>
    <t>Levofloksazin (Serum/Plazma)</t>
  </si>
  <si>
    <t>L114380</t>
  </si>
  <si>
    <t>Linezolid (Serum/Plazma)</t>
  </si>
  <si>
    <t>L114390</t>
  </si>
  <si>
    <t>Lityum (Serum/Plazma)</t>
  </si>
  <si>
    <t>L114400</t>
  </si>
  <si>
    <t>Lorazepam (Serum/Plazma)</t>
  </si>
  <si>
    <t>L114410</t>
  </si>
  <si>
    <t>Metotreksat (Serum/Plazma)</t>
  </si>
  <si>
    <t>L114420</t>
  </si>
  <si>
    <t>Midazolam (Serum/Plazma)</t>
  </si>
  <si>
    <t>L114430</t>
  </si>
  <si>
    <t>Mikofenolik asit (Serum/Plazma)</t>
  </si>
  <si>
    <t>L114440</t>
  </si>
  <si>
    <t>Mitotan (Serum/Plazma)</t>
  </si>
  <si>
    <t>L114450</t>
  </si>
  <si>
    <t>Nitrazepam (Serum/Plazma)</t>
  </si>
  <si>
    <t>L114460</t>
  </si>
  <si>
    <t>Nordiazepam (Serum/Plazma)</t>
  </si>
  <si>
    <t>L114470</t>
  </si>
  <si>
    <t>Nordoksepin (Serum/Plazma)</t>
  </si>
  <si>
    <t>L114480</t>
  </si>
  <si>
    <t>Norklozapin (Serum/Plazma)</t>
  </si>
  <si>
    <t>L114490</t>
  </si>
  <si>
    <t>Nortriptilin (Serum/Plazma)</t>
  </si>
  <si>
    <t>L114500</t>
  </si>
  <si>
    <t>Okskarbazepin (Serum/Plazma)</t>
  </si>
  <si>
    <t>L114510</t>
  </si>
  <si>
    <t>Olanzapin (Serum/Plazma)</t>
  </si>
  <si>
    <t>L114520</t>
  </si>
  <si>
    <t>Oksazepam (Serum/Plazma)</t>
  </si>
  <si>
    <t>L114530</t>
  </si>
  <si>
    <t>Paliperidon (Serum/Plazma)</t>
  </si>
  <si>
    <t>L114540</t>
  </si>
  <si>
    <t>Posakonazol (Serum/Plazma)</t>
  </si>
  <si>
    <t>L114550</t>
  </si>
  <si>
    <t>Primidon (Serum/Plazma)</t>
  </si>
  <si>
    <t>L114560</t>
  </si>
  <si>
    <t>Risperidon (Serum/Plazma)</t>
  </si>
  <si>
    <t>L114570</t>
  </si>
  <si>
    <t>Rivaroksaban (Serum/Plazma)</t>
  </si>
  <si>
    <t>L114580</t>
  </si>
  <si>
    <t>Rufinamid (Serum/Plazma)</t>
  </si>
  <si>
    <t>L114590</t>
  </si>
  <si>
    <t>Salisilat (Serum/Plazma)</t>
  </si>
  <si>
    <t>L114600</t>
  </si>
  <si>
    <t>Siklosporin (Immunokimya)</t>
  </si>
  <si>
    <t>L114610 ile birlikte faturalandırılmaz</t>
  </si>
  <si>
    <t>L114610</t>
  </si>
  <si>
    <t>Siklosporin (LC/MSMS)</t>
  </si>
  <si>
    <t>L114600 ile birlikte faturalandırılmaz</t>
  </si>
  <si>
    <t>L114620</t>
  </si>
  <si>
    <t>Siprofloksazin (Serum/Plazma)</t>
  </si>
  <si>
    <t>L114640 ile birlikte faturalandırılmaz</t>
  </si>
  <si>
    <t>Sirolimus (Kan)</t>
  </si>
  <si>
    <t>L114630 ile birlikte faturalandırılmaz</t>
  </si>
  <si>
    <t>L114650</t>
  </si>
  <si>
    <t>Sitalopram (Serum/Plazma)</t>
  </si>
  <si>
    <t>L114660</t>
  </si>
  <si>
    <t>Streptomisin (Serum/Plazma)</t>
  </si>
  <si>
    <t>L114680 ile birlikte faturalandırılmaz</t>
  </si>
  <si>
    <t>L114670 ile birlikte faturalandırılmaz</t>
  </si>
  <si>
    <t>L114690</t>
  </si>
  <si>
    <t>Teikoplanin (Serum/Plazma)</t>
  </si>
  <si>
    <t>L114700</t>
  </si>
  <si>
    <t>Teofilin (Serum/Plazma)</t>
  </si>
  <si>
    <t>L114710</t>
  </si>
  <si>
    <t>Topiramat (Serum/Plazma)</t>
  </si>
  <si>
    <t>L114720</t>
  </si>
  <si>
    <t>Triazolam (Serum/Plazma)</t>
  </si>
  <si>
    <t>L114730</t>
  </si>
  <si>
    <t>Valproik Asit (Serum/Plazma)</t>
  </si>
  <si>
    <t>L114740</t>
  </si>
  <si>
    <t>Vankomisin (Serum/Plazma)</t>
  </si>
  <si>
    <t>L114750</t>
  </si>
  <si>
    <t>Vorikonazol (Serum/Plazma)</t>
  </si>
  <si>
    <t>L114760</t>
  </si>
  <si>
    <t>Ziprasidon (Serum/Plazma)</t>
  </si>
  <si>
    <t>L114770</t>
  </si>
  <si>
    <t>Zonisamid (Serum/Plazma)</t>
  </si>
  <si>
    <t>MONOKLONAL ANTİKOR (Akım sitometresi)</t>
  </si>
  <si>
    <t>Bu başlık altında yer alan işlemler ayrıntılı sonuç raporu ile birlikte her birinden bir adet faturalandırılır. L105010 ile birlikte faturalandırılmaz.</t>
  </si>
  <si>
    <t>L114790</t>
  </si>
  <si>
    <t>BCL2 oranı</t>
  </si>
  <si>
    <t>L114800</t>
  </si>
  <si>
    <t>BCLXL oranı</t>
  </si>
  <si>
    <t>L114810</t>
  </si>
  <si>
    <t>Canlı hücre oranı (Kan)</t>
  </si>
  <si>
    <t>L114820</t>
  </si>
  <si>
    <t>Canlı hücre oranı (Kemik iliği)</t>
  </si>
  <si>
    <t>L114830</t>
  </si>
  <si>
    <t>Canlı hücre oranı (Diğer)</t>
  </si>
  <si>
    <t>L114840</t>
  </si>
  <si>
    <t>CD1 oranı (Kan)</t>
  </si>
  <si>
    <t>L114850</t>
  </si>
  <si>
    <t>CD1 oranı (Diğer)</t>
  </si>
  <si>
    <t>L114860</t>
  </si>
  <si>
    <t>CD10 oranı (Kan)</t>
  </si>
  <si>
    <t>L114870</t>
  </si>
  <si>
    <t>CD10 oranı (Kemik iliği)</t>
  </si>
  <si>
    <t>L114880</t>
  </si>
  <si>
    <t>CD10 oranı (Doku)</t>
  </si>
  <si>
    <t>L114890</t>
  </si>
  <si>
    <t>CD10 oranı (BOS)</t>
  </si>
  <si>
    <t>L114900</t>
  </si>
  <si>
    <t>CD10 oranı (Diğer vücut sıvıları)</t>
  </si>
  <si>
    <t>L114910</t>
  </si>
  <si>
    <t>CD102 oranı (Kan)</t>
  </si>
  <si>
    <t>L114920</t>
  </si>
  <si>
    <t>CD103 oranı (Kan)</t>
  </si>
  <si>
    <t>L114930</t>
  </si>
  <si>
    <t>CD103 oranı (Kemik iliği)</t>
  </si>
  <si>
    <t>L114940</t>
  </si>
  <si>
    <t>CD103 oranı (Doku)</t>
  </si>
  <si>
    <t>L114950</t>
  </si>
  <si>
    <t>CD103 oranı (BOS)</t>
  </si>
  <si>
    <t>L114960</t>
  </si>
  <si>
    <t>CD103 oranı (Diğer vücut sıvıları)</t>
  </si>
  <si>
    <t>L114970</t>
  </si>
  <si>
    <t>CD104 oranı (Kan)</t>
  </si>
  <si>
    <t>L114980</t>
  </si>
  <si>
    <t>CD105 oranı (Kan)</t>
  </si>
  <si>
    <t>L114990</t>
  </si>
  <si>
    <t>CD105 oranı (Kemik iliği)</t>
  </si>
  <si>
    <t>L115000</t>
  </si>
  <si>
    <t>CD105 oranı (Doku)</t>
  </si>
  <si>
    <t>L115010</t>
  </si>
  <si>
    <t>CD105 oranı (BOS)</t>
  </si>
  <si>
    <t>L115020</t>
  </si>
  <si>
    <t>CD105 oranı (Diğer vücut sıvıları)</t>
  </si>
  <si>
    <t>L115030</t>
  </si>
  <si>
    <t>CD106 oranı (Kan)</t>
  </si>
  <si>
    <t>L115040</t>
  </si>
  <si>
    <t>CD107a oranı (Kan)</t>
  </si>
  <si>
    <t>L115050</t>
  </si>
  <si>
    <t>CD107b oranı (Kan)</t>
  </si>
  <si>
    <t>L115060</t>
  </si>
  <si>
    <t>CD11 oranı (Kan)</t>
  </si>
  <si>
    <t>L115070</t>
  </si>
  <si>
    <t>CD115 oranı (Kan)</t>
  </si>
  <si>
    <t>L115080</t>
  </si>
  <si>
    <t>CD117 oranı (Kan)</t>
  </si>
  <si>
    <t>L115090</t>
  </si>
  <si>
    <t>CD117 oranı (Kemik iliği)</t>
  </si>
  <si>
    <t>L115100</t>
  </si>
  <si>
    <t>CD117 oranı (Doku)</t>
  </si>
  <si>
    <t>L115110</t>
  </si>
  <si>
    <t>CD117 oranı (BOS)</t>
  </si>
  <si>
    <t>L115120</t>
  </si>
  <si>
    <t>CD117 oranı (Diğer vücut sıvıları)</t>
  </si>
  <si>
    <t>L115130</t>
  </si>
  <si>
    <t>CD117 oranı (Diğer)</t>
  </si>
  <si>
    <t>L115140</t>
  </si>
  <si>
    <t>CD118 oranı (Kan)</t>
  </si>
  <si>
    <t>L115150</t>
  </si>
  <si>
    <t>CD11a blast oranı (Kemik iliği)</t>
  </si>
  <si>
    <t>L115160</t>
  </si>
  <si>
    <t>CD11a oranı (Kan)</t>
  </si>
  <si>
    <t>L115170</t>
  </si>
  <si>
    <t>CD11a oranı (Vücut sıvıları)</t>
  </si>
  <si>
    <t>L115180</t>
  </si>
  <si>
    <t>CD11b oranı (Kan)</t>
  </si>
  <si>
    <t>L115190</t>
  </si>
  <si>
    <t>CD11b oranı (Kemik iliği)</t>
  </si>
  <si>
    <t>L115200</t>
  </si>
  <si>
    <t>CD11b oranı (Doku)</t>
  </si>
  <si>
    <t>L115210</t>
  </si>
  <si>
    <t>CD11b oranı (BOS)</t>
  </si>
  <si>
    <t>L115220</t>
  </si>
  <si>
    <t>CD11b oranı (Diğer vücut sıvıları)</t>
  </si>
  <si>
    <t>L115230</t>
  </si>
  <si>
    <t>CD11c oranı (Kan)</t>
  </si>
  <si>
    <t>L115240</t>
  </si>
  <si>
    <t>CD11c oranı (Kemik iliği)</t>
  </si>
  <si>
    <t>L115250</t>
  </si>
  <si>
    <t>CD11c oranı (Doku)</t>
  </si>
  <si>
    <t>L115260</t>
  </si>
  <si>
    <t>CD11c oranı (BOS)</t>
  </si>
  <si>
    <t>L115270</t>
  </si>
  <si>
    <t>CD11c oranı (Diğer vücut sıvıları)</t>
  </si>
  <si>
    <t>L115280</t>
  </si>
  <si>
    <t>CD120A oranı (Kan)</t>
  </si>
  <si>
    <t>L115290</t>
  </si>
  <si>
    <t>CD120B oranı (Kan)</t>
  </si>
  <si>
    <t>L115300</t>
  </si>
  <si>
    <t>CD122 oranı (Kan)</t>
  </si>
  <si>
    <t>L115310</t>
  </si>
  <si>
    <t>CD123 blast oranı (Kan)</t>
  </si>
  <si>
    <t>L115320</t>
  </si>
  <si>
    <t>CD123 blast oranı (Kemik iliği)</t>
  </si>
  <si>
    <t>L115330</t>
  </si>
  <si>
    <t>CD123 blast oranı (Diğer)</t>
  </si>
  <si>
    <t>L115340</t>
  </si>
  <si>
    <t>CD126 blast oranı (Kan)</t>
  </si>
  <si>
    <t>L115350</t>
  </si>
  <si>
    <t>CD126 blast oranı (Kemik iliği)</t>
  </si>
  <si>
    <t>L115360</t>
  </si>
  <si>
    <t>CD126 blast oranı (Diğer)</t>
  </si>
  <si>
    <t>L115370</t>
  </si>
  <si>
    <t>CD126 oranı (Kan)</t>
  </si>
  <si>
    <t>L115380</t>
  </si>
  <si>
    <t>CD127 blast oranı (Kan)</t>
  </si>
  <si>
    <t>L115390</t>
  </si>
  <si>
    <t>CD127 blast oranı (Kemik iliği)</t>
  </si>
  <si>
    <t>L115400</t>
  </si>
  <si>
    <t>CD127 blast oranı (Diğer)</t>
  </si>
  <si>
    <t>L115410</t>
  </si>
  <si>
    <t>CD128 oranı (Kan)</t>
  </si>
  <si>
    <t>L115420</t>
  </si>
  <si>
    <t>CD13 oranı (Kan)</t>
  </si>
  <si>
    <t>L115430</t>
  </si>
  <si>
    <t>CD13 oranı (Kemik iliği)</t>
  </si>
  <si>
    <t>L115440</t>
  </si>
  <si>
    <t>CD13 oranı (Doku)</t>
  </si>
  <si>
    <t>L115450</t>
  </si>
  <si>
    <t>CD13 oranı (BOS)</t>
  </si>
  <si>
    <t>L115460</t>
  </si>
  <si>
    <t>CD13 oranı (Diğer vücut sıvıları)</t>
  </si>
  <si>
    <t>L115470</t>
  </si>
  <si>
    <t>CD135 blast oranı (Kan)</t>
  </si>
  <si>
    <t>L115480</t>
  </si>
  <si>
    <t>CD135 blast oranı (Kemik iliği)</t>
  </si>
  <si>
    <t>L115490</t>
  </si>
  <si>
    <t>CD135 blast oranı (Diğer)</t>
  </si>
  <si>
    <t>L115500</t>
  </si>
  <si>
    <t>CD138 oranı (Kan)</t>
  </si>
  <si>
    <t>L115510</t>
  </si>
  <si>
    <t>CD138 oranı (Kemik iliği)</t>
  </si>
  <si>
    <t>L115520</t>
  </si>
  <si>
    <t>CD138 oranı (Doku)</t>
  </si>
  <si>
    <t>L115530</t>
  </si>
  <si>
    <t>CD138 oranı (BOS)</t>
  </si>
  <si>
    <t>L115540</t>
  </si>
  <si>
    <t>CD138 oranı (Diğer vücut sıvıları)</t>
  </si>
  <si>
    <t>L115550</t>
  </si>
  <si>
    <t>CD138 oranı (Diğer)</t>
  </si>
  <si>
    <t>L115560</t>
  </si>
  <si>
    <t>CD14 oranı (Kan)</t>
  </si>
  <si>
    <t>L115570</t>
  </si>
  <si>
    <t>CD14 oranı (Kemik iliği)</t>
  </si>
  <si>
    <t>L115580</t>
  </si>
  <si>
    <t>CD14 oranı (Doku)</t>
  </si>
  <si>
    <t>L115590</t>
  </si>
  <si>
    <t>CD14 oranı (BOS)</t>
  </si>
  <si>
    <t>L115600</t>
  </si>
  <si>
    <t>CD14 oranı (Diğer vücut sıvıları)</t>
  </si>
  <si>
    <t>L115610</t>
  </si>
  <si>
    <t>CD14+CD11b+ oranı (Kan)</t>
  </si>
  <si>
    <t>L115620</t>
  </si>
  <si>
    <t>CD15 oranı (Kan)</t>
  </si>
  <si>
    <t>L115630</t>
  </si>
  <si>
    <t>CD15 oranı (Kemik iliği)</t>
  </si>
  <si>
    <t>L115640</t>
  </si>
  <si>
    <t>CD15 oranı (Doku)</t>
  </si>
  <si>
    <t>L115650</t>
  </si>
  <si>
    <t>CD15 oranı (BOS)</t>
  </si>
  <si>
    <t>L115660</t>
  </si>
  <si>
    <t>CD15 oranı (Diğer vücut sıvıları)</t>
  </si>
  <si>
    <t>L115670</t>
  </si>
  <si>
    <t>CD154 oranı (Vücut sıvıları)</t>
  </si>
  <si>
    <t>L115680</t>
  </si>
  <si>
    <t>CD158 sayısı (Kan)</t>
  </si>
  <si>
    <t>L115690</t>
  </si>
  <si>
    <t>CD16 oranı (Kan)</t>
  </si>
  <si>
    <t>L115700</t>
  </si>
  <si>
    <t>CD16 oranı (Vücut sıvıları)</t>
  </si>
  <si>
    <t>L115710</t>
  </si>
  <si>
    <t>CD16 oranı (Diğer)</t>
  </si>
  <si>
    <t>L115720</t>
  </si>
  <si>
    <t>CD16+CD56+ oranı (Kan)</t>
  </si>
  <si>
    <t>L115730</t>
  </si>
  <si>
    <t>CD16+CD56+ oranı (Kemik iliği)</t>
  </si>
  <si>
    <t>L115740</t>
  </si>
  <si>
    <t>CD16+CD56+ oranı (Doku)</t>
  </si>
  <si>
    <t>L115750</t>
  </si>
  <si>
    <t>CD16+CD56+ oranı (BOS)</t>
  </si>
  <si>
    <t>L115760</t>
  </si>
  <si>
    <t>CD16+CD56+ oranı (Diğer vücut sıvıları)</t>
  </si>
  <si>
    <t>L115770</t>
  </si>
  <si>
    <t>CD16+CD57+ oranı (Kan)</t>
  </si>
  <si>
    <t>L115780</t>
  </si>
  <si>
    <t>CD16+CD57+ oranı (Kemik iliği)</t>
  </si>
  <si>
    <t>L115790</t>
  </si>
  <si>
    <t>CD16+CD57+ oranı (Doku)</t>
  </si>
  <si>
    <t>L115800</t>
  </si>
  <si>
    <t>CD16+CD57+ oranı (BOS)</t>
  </si>
  <si>
    <t>L115810</t>
  </si>
  <si>
    <t>CD16+CD57+ oranı (Diğer vücut sıvıları)</t>
  </si>
  <si>
    <t>L115820</t>
  </si>
  <si>
    <t>CD16B oranı (Kan)</t>
  </si>
  <si>
    <t>L115830</t>
  </si>
  <si>
    <t>CD16B oranı (Kemik iliği)</t>
  </si>
  <si>
    <t>L115840</t>
  </si>
  <si>
    <t>CD16B oranı (Doku)</t>
  </si>
  <si>
    <t>L115850</t>
  </si>
  <si>
    <t>CD16B oranı (BOS)</t>
  </si>
  <si>
    <t>L115860</t>
  </si>
  <si>
    <t>CD16B oranı (Diğer vücut sıvıları)</t>
  </si>
  <si>
    <t>L115870</t>
  </si>
  <si>
    <t>CD17 oranı (Kan)</t>
  </si>
  <si>
    <t>L115880</t>
  </si>
  <si>
    <t>CD179a blast oranı (Kan)</t>
  </si>
  <si>
    <t>L115890</t>
  </si>
  <si>
    <t>CD179a blast oranı (Kemik iliği)</t>
  </si>
  <si>
    <t>L115900</t>
  </si>
  <si>
    <t>CD179a blast oranı (Diğer)</t>
  </si>
  <si>
    <t>L115910</t>
  </si>
  <si>
    <t>CD18 oranı (Kan)</t>
  </si>
  <si>
    <t>L115920</t>
  </si>
  <si>
    <t>CD18 oranı (Kemik iliği)</t>
  </si>
  <si>
    <t>L115930</t>
  </si>
  <si>
    <t>CD18 oranı (Doku)</t>
  </si>
  <si>
    <t>L115940</t>
  </si>
  <si>
    <t>CD18 oranı (Vücut sıvıları)</t>
  </si>
  <si>
    <t>L115950</t>
  </si>
  <si>
    <t>CD18 oranı (Diğer)</t>
  </si>
  <si>
    <t>L115960</t>
  </si>
  <si>
    <t>CD19 oranı (Kan)</t>
  </si>
  <si>
    <t>L115970</t>
  </si>
  <si>
    <t>CD19 oranı (Kemik iliği)</t>
  </si>
  <si>
    <t>L115980</t>
  </si>
  <si>
    <t>CD19 oranı (Doku)</t>
  </si>
  <si>
    <t>L115990</t>
  </si>
  <si>
    <t>CD19 oranı (Bronşial materyal)</t>
  </si>
  <si>
    <t>L116000</t>
  </si>
  <si>
    <t>CD19 oranı (BOS)</t>
  </si>
  <si>
    <t>L116010</t>
  </si>
  <si>
    <t>CD19 oranı (Diğer vücut sıvıları)</t>
  </si>
  <si>
    <t>L116020</t>
  </si>
  <si>
    <t>CD19 oranı (Diğer)</t>
  </si>
  <si>
    <t>L116030</t>
  </si>
  <si>
    <t>CD19+Kappa+ oranı (Kan)</t>
  </si>
  <si>
    <t>L116040</t>
  </si>
  <si>
    <t>CD19+Kappa+ oranı (Vücut sıvıları)</t>
  </si>
  <si>
    <t>L116050</t>
  </si>
  <si>
    <t>CD19+Kappa+ oranı (Diğer)</t>
  </si>
  <si>
    <t>L116060</t>
  </si>
  <si>
    <t>CD19+Lambda+ oranı (Kan)</t>
  </si>
  <si>
    <t>L116070</t>
  </si>
  <si>
    <t>CD19+Lamda+ oranı (Vücut sıvıları)</t>
  </si>
  <si>
    <t>L116080</t>
  </si>
  <si>
    <t>CD19+Lamda+ oranı (Diğer)</t>
  </si>
  <si>
    <t>L116090</t>
  </si>
  <si>
    <t>CD1a oranı (Kan)</t>
  </si>
  <si>
    <t>L116100</t>
  </si>
  <si>
    <t>CD1a oranı (Kemik iliği)</t>
  </si>
  <si>
    <t>L116110</t>
  </si>
  <si>
    <t>CD1a oranı (Doku)</t>
  </si>
  <si>
    <t>L116120</t>
  </si>
  <si>
    <t>CD1a oranı (Bronşial materyal)</t>
  </si>
  <si>
    <t>L116130</t>
  </si>
  <si>
    <t>CD1a oranı (BOS)</t>
  </si>
  <si>
    <t>L116140</t>
  </si>
  <si>
    <t>CD1a oranı (Diğer vücut sıvıları)</t>
  </si>
  <si>
    <t>L116150</t>
  </si>
  <si>
    <t>CD1a oranı (Diğer)</t>
  </si>
  <si>
    <t>L116160</t>
  </si>
  <si>
    <t>CD2 oranı (Kan)</t>
  </si>
  <si>
    <t>L116170</t>
  </si>
  <si>
    <t>CD2 oranı (Kemik iliği)</t>
  </si>
  <si>
    <t>L116180</t>
  </si>
  <si>
    <t>CD2 oranı (Vücut sıvıları)</t>
  </si>
  <si>
    <t>L116190</t>
  </si>
  <si>
    <t>CD2 oranı (Diğer)</t>
  </si>
  <si>
    <t>L116200</t>
  </si>
  <si>
    <t>CD20 oranı (Kan)</t>
  </si>
  <si>
    <t>L116210</t>
  </si>
  <si>
    <t>CD20 oranı (Vücut sıvıları)</t>
  </si>
  <si>
    <t>L116220</t>
  </si>
  <si>
    <t>CD20 oranı (Diğer)</t>
  </si>
  <si>
    <t>L116230</t>
  </si>
  <si>
    <t>CD21 oranı (Kan)</t>
  </si>
  <si>
    <t>L116240</t>
  </si>
  <si>
    <t>CD21 oranı (Vücut sıvıları)</t>
  </si>
  <si>
    <t>L116250</t>
  </si>
  <si>
    <t>CD21 oranı (Diğer)</t>
  </si>
  <si>
    <t>L116260</t>
  </si>
  <si>
    <t>CD22 oranı (Kan)</t>
  </si>
  <si>
    <t>L116270</t>
  </si>
  <si>
    <t>CD22 oranı (Vücut sıvıları)</t>
  </si>
  <si>
    <t>L116280</t>
  </si>
  <si>
    <t>CD22 oranı (Diğer)</t>
  </si>
  <si>
    <t>L116290</t>
  </si>
  <si>
    <t>CD227 oranı (Kan)</t>
  </si>
  <si>
    <t>L116300</t>
  </si>
  <si>
    <t>CD23 oranı (Kan)</t>
  </si>
  <si>
    <t>L116310</t>
  </si>
  <si>
    <t>CD23 oranı (Kemik iliği)</t>
  </si>
  <si>
    <t>L116320</t>
  </si>
  <si>
    <t>CD23 oranı (Doku)</t>
  </si>
  <si>
    <t>L116330</t>
  </si>
  <si>
    <t>CD23 oranı (BOS)</t>
  </si>
  <si>
    <t>L116340</t>
  </si>
  <si>
    <t>CD23 oranı (Diğer vücut sıvıları)</t>
  </si>
  <si>
    <t>L116350</t>
  </si>
  <si>
    <t>CD23 oranı (Diğer)</t>
  </si>
  <si>
    <t>L116360</t>
  </si>
  <si>
    <t>CD235a oranı (Kan)</t>
  </si>
  <si>
    <t>L116370</t>
  </si>
  <si>
    <t>CD235a oranı (Kemik iliği)</t>
  </si>
  <si>
    <t>L116380</t>
  </si>
  <si>
    <t>CD235a oranı (Doku)</t>
  </si>
  <si>
    <t>L116390</t>
  </si>
  <si>
    <t>CD235a oranı (Aspirat)</t>
  </si>
  <si>
    <t>L116400</t>
  </si>
  <si>
    <t>CD235a oranı (Periton sıvısı)</t>
  </si>
  <si>
    <t>L116410</t>
  </si>
  <si>
    <t>CD235a oranı (Plevra sıvısı)</t>
  </si>
  <si>
    <t>L116420</t>
  </si>
  <si>
    <t>CD235a oranı (Diğer vücut sıvıları)</t>
  </si>
  <si>
    <t>L116430</t>
  </si>
  <si>
    <t>CD24 oranı (Kan)</t>
  </si>
  <si>
    <t>L116440</t>
  </si>
  <si>
    <t>CD24 oranı (Diğer)</t>
  </si>
  <si>
    <t>L116450</t>
  </si>
  <si>
    <t>CD25 oranı (Kan)</t>
  </si>
  <si>
    <t>L116460</t>
  </si>
  <si>
    <t>CD25 oranı (Kemik iliği)</t>
  </si>
  <si>
    <t>L116470</t>
  </si>
  <si>
    <t>CD25 oranı (Doku)</t>
  </si>
  <si>
    <t>L116480</t>
  </si>
  <si>
    <t>CD25 oranı (BOS)</t>
  </si>
  <si>
    <t>L116490</t>
  </si>
  <si>
    <t>CD25 oranı (Diğer vücut sıvıları)</t>
  </si>
  <si>
    <t>L116500</t>
  </si>
  <si>
    <t>CD25 oranı (Diğer)</t>
  </si>
  <si>
    <t>L116510</t>
  </si>
  <si>
    <t>CD25+CD127 zayıf+CD4 T-regülatör hücre oranı</t>
  </si>
  <si>
    <t>L116520</t>
  </si>
  <si>
    <t>CD26 oranı (Kan)</t>
  </si>
  <si>
    <t>L116530</t>
  </si>
  <si>
    <t>CD27 oranı (Kan)</t>
  </si>
  <si>
    <t>L116540</t>
  </si>
  <si>
    <t>CD27 oranı (Vücut sıvıları)</t>
  </si>
  <si>
    <t>L116550</t>
  </si>
  <si>
    <t>CD28 oranı (Kan)</t>
  </si>
  <si>
    <t>L116560</t>
  </si>
  <si>
    <t>CD28 oranı (Kemik iliği)</t>
  </si>
  <si>
    <t>L116570</t>
  </si>
  <si>
    <t>CD29 oranı (Kan)</t>
  </si>
  <si>
    <t>L116580</t>
  </si>
  <si>
    <t>CD3 oranı (Kan)</t>
  </si>
  <si>
    <t>L116590</t>
  </si>
  <si>
    <t>CD3 oranı (Kemik iliği)</t>
  </si>
  <si>
    <t>L116600</t>
  </si>
  <si>
    <t>CD3 oranı (Doku)</t>
  </si>
  <si>
    <t>L116610</t>
  </si>
  <si>
    <t>CD3 oranı (Bronşial materyal)</t>
  </si>
  <si>
    <t>L116620</t>
  </si>
  <si>
    <t>CD3 oranı (BOS)</t>
  </si>
  <si>
    <t>L116630</t>
  </si>
  <si>
    <t>CD3 oranı (Diğer vücut sıvıları)</t>
  </si>
  <si>
    <t>L116640</t>
  </si>
  <si>
    <t>CD3 oranı (Diğer)</t>
  </si>
  <si>
    <t>L116650</t>
  </si>
  <si>
    <t>CD3+CD4+ T-helper hücre oranı (Kan)</t>
  </si>
  <si>
    <t>L116660</t>
  </si>
  <si>
    <t>CD3+CD4+ T-helper hücre oranı (Kemik iliği)</t>
  </si>
  <si>
    <t>L116670</t>
  </si>
  <si>
    <t>CD3+CD4+ T-helper hücre oranı (Doku)</t>
  </si>
  <si>
    <t>L116680</t>
  </si>
  <si>
    <t>CD3+CD4+ T-helper hücre oranı (Bronşial materyal)</t>
  </si>
  <si>
    <t>L116690</t>
  </si>
  <si>
    <t>CD3+CD4+ T-helper hücre oranı (BOS)</t>
  </si>
  <si>
    <t>L116700</t>
  </si>
  <si>
    <t>CD3+CD4+ T-helper hücre oranı (Diğer vücut sıvıları)</t>
  </si>
  <si>
    <t>L116710</t>
  </si>
  <si>
    <t>CD3+CD4+ T-helper hücre oranı (Diğer)</t>
  </si>
  <si>
    <t>L116720</t>
  </si>
  <si>
    <t>CD3 hücrelerde CD4/CD8 oranı (Kan)</t>
  </si>
  <si>
    <t>L116730</t>
  </si>
  <si>
    <t>CD3 hücrelerde CD4/CD8 oranı (Kemik iliği)</t>
  </si>
  <si>
    <t>L116740</t>
  </si>
  <si>
    <t>CD3 hücrelerde CD4/CD8 oranı (Doku)</t>
  </si>
  <si>
    <t>L116750</t>
  </si>
  <si>
    <t>CD3 hücrelerde CD4/CD8 oranı (Bronşial materyal)</t>
  </si>
  <si>
    <t>L116760</t>
  </si>
  <si>
    <t>CD3 hücrelerde CD4/CD8 oranı (Vücut sıvıları)</t>
  </si>
  <si>
    <t>L116770</t>
  </si>
  <si>
    <t>CD3 hücrelerde CD4/CD8 oranı (Diğer)</t>
  </si>
  <si>
    <t>L116780</t>
  </si>
  <si>
    <t>CD30 oranı (Kan)</t>
  </si>
  <si>
    <t>L116790</t>
  </si>
  <si>
    <t>CD30 oranı (Kemik iliği)</t>
  </si>
  <si>
    <t>L116800</t>
  </si>
  <si>
    <t>CD30 oranı (Doku)</t>
  </si>
  <si>
    <t>L116810</t>
  </si>
  <si>
    <t>CD30 oranı (BOS)</t>
  </si>
  <si>
    <t>L116820</t>
  </si>
  <si>
    <t>CD30 oranı (Diğer vücut sıvıları)</t>
  </si>
  <si>
    <t>L116830</t>
  </si>
  <si>
    <t>CD30 oranı (Diğer)</t>
  </si>
  <si>
    <t>L116840</t>
  </si>
  <si>
    <t>CD31 oranı (Kan)</t>
  </si>
  <si>
    <t>L116850</t>
  </si>
  <si>
    <t>CD32 oranı (Kan)</t>
  </si>
  <si>
    <t>L116860</t>
  </si>
  <si>
    <t>CD33 oranı (Kan)</t>
  </si>
  <si>
    <t>L116870</t>
  </si>
  <si>
    <t>CD33 oranı (Kemik iliği)</t>
  </si>
  <si>
    <t>L116880</t>
  </si>
  <si>
    <t>CD33 oranı (Doku)</t>
  </si>
  <si>
    <t>L116890</t>
  </si>
  <si>
    <t>CD33 oranı (BOS)</t>
  </si>
  <si>
    <t>L116900</t>
  </si>
  <si>
    <t>CD33 oranı (Diğer vücut sıvıları)</t>
  </si>
  <si>
    <t>L116910</t>
  </si>
  <si>
    <t>CD33 oranı (Diğer)</t>
  </si>
  <si>
    <t>L116920</t>
  </si>
  <si>
    <t>CD34 oranı (Kan)</t>
  </si>
  <si>
    <t>L116930</t>
  </si>
  <si>
    <t>CD34 oranı (Kan ürünlerinin kanı)</t>
  </si>
  <si>
    <t>L116940</t>
  </si>
  <si>
    <t>CD34 oranı (Kemik iliği)</t>
  </si>
  <si>
    <t>L116950</t>
  </si>
  <si>
    <t>CD34 oranı (Vücut sıvıları)</t>
  </si>
  <si>
    <t>L116960</t>
  </si>
  <si>
    <t>CD34 oranı (Diğer)</t>
  </si>
  <si>
    <t>L116970</t>
  </si>
  <si>
    <t>CD35 oranı (Kan)</t>
  </si>
  <si>
    <t>L116980</t>
  </si>
  <si>
    <t>CD36 oranı (Kan)</t>
  </si>
  <si>
    <t>L116990</t>
  </si>
  <si>
    <t>CD36 oranı (Kemik iliği)</t>
  </si>
  <si>
    <t>L117000</t>
  </si>
  <si>
    <t>CD36 oranı (Doku)</t>
  </si>
  <si>
    <t>L117010</t>
  </si>
  <si>
    <t>CD36 oranı (BOS)</t>
  </si>
  <si>
    <t>L117020</t>
  </si>
  <si>
    <t>CD36 oranı (Diğer vücut sıvıları)</t>
  </si>
  <si>
    <t>L117030</t>
  </si>
  <si>
    <t>CD37 oranı (Kan)</t>
  </si>
  <si>
    <t>L117040</t>
  </si>
  <si>
    <t>CD38 oranı (Kan)</t>
  </si>
  <si>
    <t>L117050</t>
  </si>
  <si>
    <t>CD38 oranı (Kemik iliği)</t>
  </si>
  <si>
    <t>L117060</t>
  </si>
  <si>
    <t>CD38 oranı (Doku)</t>
  </si>
  <si>
    <t>L117070</t>
  </si>
  <si>
    <t>CD38 oranı (BOS)</t>
  </si>
  <si>
    <t>L117080</t>
  </si>
  <si>
    <t>CD38 oranı (Diğer vücut sıvıları)</t>
  </si>
  <si>
    <t>L117090</t>
  </si>
  <si>
    <t>CD38 oranı (Diğer)</t>
  </si>
  <si>
    <t>L117100</t>
  </si>
  <si>
    <t>CD39 oranı (Kan)</t>
  </si>
  <si>
    <t>L117110</t>
  </si>
  <si>
    <t>CD4+CD45+ oranı (Kan)</t>
  </si>
  <si>
    <t>L117120</t>
  </si>
  <si>
    <t>CD4+CD45+ oranı (Kemik iliği)</t>
  </si>
  <si>
    <t>L117130</t>
  </si>
  <si>
    <t>CD4+CD45+ oranı (Doku)</t>
  </si>
  <si>
    <t>L117140</t>
  </si>
  <si>
    <t>CD40 oranı (Kan)</t>
  </si>
  <si>
    <t>L117150</t>
  </si>
  <si>
    <t>CD40 oranı (Vücut sıvıları)</t>
  </si>
  <si>
    <t>L117160</t>
  </si>
  <si>
    <t>CD40 oranı (Diğer)</t>
  </si>
  <si>
    <t>L117170</t>
  </si>
  <si>
    <t>CD41 oranı (Kan)</t>
  </si>
  <si>
    <t>L117180</t>
  </si>
  <si>
    <t>CD41 oranı (Kemik iliği)</t>
  </si>
  <si>
    <t>L117190</t>
  </si>
  <si>
    <t>CD41 oranı (Doku)</t>
  </si>
  <si>
    <t>L117200</t>
  </si>
  <si>
    <t>CD41 oranı (BOS)</t>
  </si>
  <si>
    <t>L117210</t>
  </si>
  <si>
    <t>CD41 oranı (Diğer vücut sıvıları)</t>
  </si>
  <si>
    <t>L117220</t>
  </si>
  <si>
    <t>CD41 oranı (Diğer)</t>
  </si>
  <si>
    <t>L117230</t>
  </si>
  <si>
    <t>CD41a oranı (Kan)</t>
  </si>
  <si>
    <t>L117240</t>
  </si>
  <si>
    <t>CD41a oranı (Diğer)</t>
  </si>
  <si>
    <t>L117250</t>
  </si>
  <si>
    <t>CD42 oranı (Kan)</t>
  </si>
  <si>
    <t>L117260</t>
  </si>
  <si>
    <t>CD42 oranı (Kemik iliği)</t>
  </si>
  <si>
    <t>L117270</t>
  </si>
  <si>
    <t>CD42 oranı (Doku)</t>
  </si>
  <si>
    <t>L117280</t>
  </si>
  <si>
    <t>CD42 oranı (BOS)</t>
  </si>
  <si>
    <t>L117290</t>
  </si>
  <si>
    <t>CD42 oranı (Diğer vücut sıvıları)</t>
  </si>
  <si>
    <t>L117300</t>
  </si>
  <si>
    <t>CD42 oranı (Diğer)</t>
  </si>
  <si>
    <t>L117310</t>
  </si>
  <si>
    <t>CD42a oranı (Kan)</t>
  </si>
  <si>
    <t>L117320</t>
  </si>
  <si>
    <t>CD42a oranı (Vücut sıvıları)</t>
  </si>
  <si>
    <t>L117330</t>
  </si>
  <si>
    <t>CD42b oranı (Kan)</t>
  </si>
  <si>
    <t>L117340</t>
  </si>
  <si>
    <t>CD42b oranı (Kemik iliği)</t>
  </si>
  <si>
    <t>L117350</t>
  </si>
  <si>
    <t>CD42b oranı (Doku)</t>
  </si>
  <si>
    <t>L117360</t>
  </si>
  <si>
    <t>CD42b oranı (BOS)</t>
  </si>
  <si>
    <t>L117370</t>
  </si>
  <si>
    <t>CD42b oranı (Diğer vücut sıvıları)</t>
  </si>
  <si>
    <t>L117380</t>
  </si>
  <si>
    <t>CD42c oranı (Kan)</t>
  </si>
  <si>
    <t>L117390</t>
  </si>
  <si>
    <t>CD42d oranı (Kan)</t>
  </si>
  <si>
    <t>L117400</t>
  </si>
  <si>
    <t>CD43 oranı (Kan)</t>
  </si>
  <si>
    <t>L117410</t>
  </si>
  <si>
    <t>CD43 oranı (Kemik iliği)</t>
  </si>
  <si>
    <t>L117420</t>
  </si>
  <si>
    <t>CD43 oranı (Doku)</t>
  </si>
  <si>
    <t>L117430</t>
  </si>
  <si>
    <t>CD43 oranı (BOS)</t>
  </si>
  <si>
    <t>L117440</t>
  </si>
  <si>
    <t>CD43 oranı (Diğer vücut sıvıları)</t>
  </si>
  <si>
    <t>L117450</t>
  </si>
  <si>
    <t>CD43 oranı (Diğer)</t>
  </si>
  <si>
    <t>L117460</t>
  </si>
  <si>
    <t>CD44 oranı (Kan)</t>
  </si>
  <si>
    <t>L117470</t>
  </si>
  <si>
    <t>CD44R oranı (Kan)</t>
  </si>
  <si>
    <t>L117480</t>
  </si>
  <si>
    <t>CD45 oranı (Kan)</t>
  </si>
  <si>
    <t>L117490</t>
  </si>
  <si>
    <t>CD45 oranı (Kemik iliği)</t>
  </si>
  <si>
    <t>L117500</t>
  </si>
  <si>
    <t>CD45 oranı (Doku)</t>
  </si>
  <si>
    <t>L117510</t>
  </si>
  <si>
    <t>CD45 oranı (BOS)</t>
  </si>
  <si>
    <t>L117520</t>
  </si>
  <si>
    <t>CD45 oranı (Diğer vücut sıvıları)</t>
  </si>
  <si>
    <t>L117530</t>
  </si>
  <si>
    <t>CD45 oranı (Diğer)</t>
  </si>
  <si>
    <t>L117540</t>
  </si>
  <si>
    <t>CD45 mutlak sayım değeri</t>
  </si>
  <si>
    <t>L117550</t>
  </si>
  <si>
    <t>CD45RA oranı (Kan)</t>
  </si>
  <si>
    <t>L117560</t>
  </si>
  <si>
    <t>CD45RA oranı (Vücut sıvıları)</t>
  </si>
  <si>
    <t>L117570</t>
  </si>
  <si>
    <t>CD45RB oranı (Kan)</t>
  </si>
  <si>
    <t>L117580</t>
  </si>
  <si>
    <t>CD45RO oranı (Kan)</t>
  </si>
  <si>
    <t>L117590</t>
  </si>
  <si>
    <t>CD45RO oranı (Vücut sıvıları)</t>
  </si>
  <si>
    <t>L117600</t>
  </si>
  <si>
    <t>CD46 oranı (Kan)</t>
  </si>
  <si>
    <t>L117610</t>
  </si>
  <si>
    <t>CD47 oranı (Kan)</t>
  </si>
  <si>
    <t>L117620</t>
  </si>
  <si>
    <t>CD48 oranı (Kan)</t>
  </si>
  <si>
    <t>L117630</t>
  </si>
  <si>
    <t>CD49a oranı (Kan)</t>
  </si>
  <si>
    <t>L117640</t>
  </si>
  <si>
    <t>CD49b oranı (Kan)</t>
  </si>
  <si>
    <t>L117650</t>
  </si>
  <si>
    <t>CD49c oranı (Kan)</t>
  </si>
  <si>
    <t>L117660</t>
  </si>
  <si>
    <t>CD49d oranı (Kan)</t>
  </si>
  <si>
    <t>L117670</t>
  </si>
  <si>
    <t>CD49e oranı (Kan)</t>
  </si>
  <si>
    <t>L117680</t>
  </si>
  <si>
    <t>CD49f oranı (Kan)</t>
  </si>
  <si>
    <t>L117690</t>
  </si>
  <si>
    <t>CD5 oranı (Kan)</t>
  </si>
  <si>
    <t>L117700</t>
  </si>
  <si>
    <t>CD5 oranı (Kemik iliği)</t>
  </si>
  <si>
    <t>L117710</t>
  </si>
  <si>
    <t>CD5 oranı (Vücut sıvıları)</t>
  </si>
  <si>
    <t>L117720</t>
  </si>
  <si>
    <t>CD5 oranı (Diğer)</t>
  </si>
  <si>
    <t>L117730</t>
  </si>
  <si>
    <t>CD50 oranı (Kan)</t>
  </si>
  <si>
    <t>L117740</t>
  </si>
  <si>
    <t>CD51 oranı (Kan)</t>
  </si>
  <si>
    <t>L117750</t>
  </si>
  <si>
    <t>CD52 oranı (Kan)</t>
  </si>
  <si>
    <t>L117760</t>
  </si>
  <si>
    <t>CD52 oranı (Kemik iliği)</t>
  </si>
  <si>
    <t>L117770</t>
  </si>
  <si>
    <t>CD52 oranı (Doku)</t>
  </si>
  <si>
    <t>L117780</t>
  </si>
  <si>
    <t>CD52 oranı (Vücut sıvıları)</t>
  </si>
  <si>
    <t>L117790</t>
  </si>
  <si>
    <t>CD52 oranı (Diğer)</t>
  </si>
  <si>
    <t>L117800</t>
  </si>
  <si>
    <t>CD53 oranı (Kan)</t>
  </si>
  <si>
    <t>L117810</t>
  </si>
  <si>
    <t>CD54 oranı (Kan)</t>
  </si>
  <si>
    <t>L117820</t>
  </si>
  <si>
    <t>CD54 oranı (Vücut sıvıları)</t>
  </si>
  <si>
    <t>L117830</t>
  </si>
  <si>
    <t>CD55+ granülosit varlığı (Kan)</t>
  </si>
  <si>
    <t>L117840</t>
  </si>
  <si>
    <t>CD55+ eritrosit oranı (Kan)</t>
  </si>
  <si>
    <t>L117850</t>
  </si>
  <si>
    <t>CD55 oranı (Kan)</t>
  </si>
  <si>
    <t>L117860</t>
  </si>
  <si>
    <t>CD55 oranı (Kemik iliği)</t>
  </si>
  <si>
    <t>L117870</t>
  </si>
  <si>
    <t>CD55 oranı (Doku)</t>
  </si>
  <si>
    <t>L117880</t>
  </si>
  <si>
    <t>CD55 oranı (BOS)</t>
  </si>
  <si>
    <t>L117890</t>
  </si>
  <si>
    <t>CD55 oranı (Diğer vücut sıvıları)</t>
  </si>
  <si>
    <t>L117900</t>
  </si>
  <si>
    <t>CD55 oranı (Diğer)</t>
  </si>
  <si>
    <t>L117910</t>
  </si>
  <si>
    <t>CD56 oranı (Kan)</t>
  </si>
  <si>
    <t>L117920</t>
  </si>
  <si>
    <t>CD56 oranı (Vücut sıvıları)</t>
  </si>
  <si>
    <t>L117930</t>
  </si>
  <si>
    <t>CD56 oranı (Diğer)</t>
  </si>
  <si>
    <t>L117940</t>
  </si>
  <si>
    <t>CD57 oranı (Kan)</t>
  </si>
  <si>
    <t>L117950</t>
  </si>
  <si>
    <t>CD57 oranı (Kemik iliği)</t>
  </si>
  <si>
    <t>L117960</t>
  </si>
  <si>
    <t>CD57 oranı (Doku)</t>
  </si>
  <si>
    <t>L117970</t>
  </si>
  <si>
    <t>CD57 oranı (BOS)</t>
  </si>
  <si>
    <t>L117980</t>
  </si>
  <si>
    <t>CD57 oranı (Diğer vücut sıvıları)</t>
  </si>
  <si>
    <t>L117990</t>
  </si>
  <si>
    <t>CD57 oranı (Diğer)</t>
  </si>
  <si>
    <t>L118000</t>
  </si>
  <si>
    <t>CD58 oranı (Kan)</t>
  </si>
  <si>
    <t>L118010</t>
  </si>
  <si>
    <t>CD59 eritrosit oranı (Kan)</t>
  </si>
  <si>
    <t>L118020</t>
  </si>
  <si>
    <t>CD59 oranı (Kan)</t>
  </si>
  <si>
    <t>L118030</t>
  </si>
  <si>
    <t>CD59 oranı (Kemik iliği)</t>
  </si>
  <si>
    <t>L118040</t>
  </si>
  <si>
    <t>CD59 oranı (Doku)</t>
  </si>
  <si>
    <t>L118050</t>
  </si>
  <si>
    <t>CD59 oranı (BOS)</t>
  </si>
  <si>
    <t>L118060</t>
  </si>
  <si>
    <t>CD59 oranı (Diğer vücut sıvıları)</t>
  </si>
  <si>
    <t>L118070</t>
  </si>
  <si>
    <t>CD59 oranı (Diğer)</t>
  </si>
  <si>
    <t>L118080</t>
  </si>
  <si>
    <t>CD61 oranı (Kan)</t>
  </si>
  <si>
    <t>L118090</t>
  </si>
  <si>
    <t>CD61 oranı (Kemik iliği)</t>
  </si>
  <si>
    <t>L118100</t>
  </si>
  <si>
    <t>CD61 oranı (Doku)</t>
  </si>
  <si>
    <t>L118110</t>
  </si>
  <si>
    <t>CD61 oranı (BOS)</t>
  </si>
  <si>
    <t>L118120</t>
  </si>
  <si>
    <t>CD61 oranı (Diğer vücut sıvıları)</t>
  </si>
  <si>
    <t>L118130</t>
  </si>
  <si>
    <t>CD61 oranı (Diğer)</t>
  </si>
  <si>
    <t>L118140</t>
  </si>
  <si>
    <t>CD62 oranı</t>
  </si>
  <si>
    <t>L118150</t>
  </si>
  <si>
    <t>CD62E oranı (Kan)</t>
  </si>
  <si>
    <t>L118160</t>
  </si>
  <si>
    <t>CD62E oranı (Diğer)</t>
  </si>
  <si>
    <t>L118170</t>
  </si>
  <si>
    <t>CD62L oranı (Kan)</t>
  </si>
  <si>
    <t>L118180</t>
  </si>
  <si>
    <t>CD62P oranı (Kan)</t>
  </si>
  <si>
    <t>L118190</t>
  </si>
  <si>
    <t>CD62P oranı (Diğer)</t>
  </si>
  <si>
    <t>L118200</t>
  </si>
  <si>
    <t>CD63 oranı (Kan)</t>
  </si>
  <si>
    <t>L118210</t>
  </si>
  <si>
    <t>CD64 oranı (Kan)</t>
  </si>
  <si>
    <t>L118220</t>
  </si>
  <si>
    <t>CD64 oranı (Kemik iliği)</t>
  </si>
  <si>
    <t>L118230</t>
  </si>
  <si>
    <t>CD64 oranı (Doku)</t>
  </si>
  <si>
    <t>L118240</t>
  </si>
  <si>
    <t>CD64 oranı (BOS)</t>
  </si>
  <si>
    <t>L118250</t>
  </si>
  <si>
    <t>CD64 oranı (Diğer vücut sıvıları)</t>
  </si>
  <si>
    <t>L118260</t>
  </si>
  <si>
    <t>CD64 oranı (Diğer)</t>
  </si>
  <si>
    <t>L118270</t>
  </si>
  <si>
    <t>CD65w oranı (Kan)</t>
  </si>
  <si>
    <t>L118280</t>
  </si>
  <si>
    <t>CD65w oranı (Kemik iliği)</t>
  </si>
  <si>
    <t>L118290</t>
  </si>
  <si>
    <t>CD65w oranı (Doku)</t>
  </si>
  <si>
    <t>L118300</t>
  </si>
  <si>
    <t>CD65w oranı (BOS)</t>
  </si>
  <si>
    <t>L118310</t>
  </si>
  <si>
    <t>CD65w oranı (Diğer vücut sıvıları)</t>
  </si>
  <si>
    <t>L118320</t>
  </si>
  <si>
    <t>CD66a oranı (Kan)</t>
  </si>
  <si>
    <t>L118330</t>
  </si>
  <si>
    <t>CD66b oranı (Kan)</t>
  </si>
  <si>
    <t>L118340</t>
  </si>
  <si>
    <t>CD66c oranı (Kan)</t>
  </si>
  <si>
    <t>L118350</t>
  </si>
  <si>
    <t>CD66d oranı (Kan)</t>
  </si>
  <si>
    <t>L118360</t>
  </si>
  <si>
    <t>CD66e oranı (Kan)</t>
  </si>
  <si>
    <t>L118370</t>
  </si>
  <si>
    <t>CD68 oranı (Kan)</t>
  </si>
  <si>
    <t>L118380</t>
  </si>
  <si>
    <t>CD69 oranı (Kan)</t>
  </si>
  <si>
    <t>L118390</t>
  </si>
  <si>
    <t>CD7 oranı (Kan)</t>
  </si>
  <si>
    <t>L118400</t>
  </si>
  <si>
    <t>CD7 oranı (Kemik iliği)</t>
  </si>
  <si>
    <t>L118410</t>
  </si>
  <si>
    <t>CD7 oranı (Vücut sıvıları)</t>
  </si>
  <si>
    <t>L118420</t>
  </si>
  <si>
    <t>CD7 oranı (Diğer)</t>
  </si>
  <si>
    <t>L118430</t>
  </si>
  <si>
    <t>CD71 oranı (Kan)</t>
  </si>
  <si>
    <t>L118440</t>
  </si>
  <si>
    <t>CD71 oranı (Vücut sıvıları)</t>
  </si>
  <si>
    <t>L118450</t>
  </si>
  <si>
    <t>CD71 oranı (Diğer)</t>
  </si>
  <si>
    <t>L118460</t>
  </si>
  <si>
    <t>CD72 oranı (Kan)</t>
  </si>
  <si>
    <t>L118470</t>
  </si>
  <si>
    <t>CD73 oranı (Kan)</t>
  </si>
  <si>
    <t>L118480</t>
  </si>
  <si>
    <t>CD74 oranı (Kan)</t>
  </si>
  <si>
    <t>L118490</t>
  </si>
  <si>
    <t>CD77 oranı (Kan)</t>
  </si>
  <si>
    <t>L118500</t>
  </si>
  <si>
    <t>CD79 oranı (Kan)</t>
  </si>
  <si>
    <t>L118510</t>
  </si>
  <si>
    <t>CD79 oranı (Diğer)</t>
  </si>
  <si>
    <t>L118520</t>
  </si>
  <si>
    <t>CD79a oranı (Kan)</t>
  </si>
  <si>
    <t>L118530</t>
  </si>
  <si>
    <t>CD79a oranı (Kemik iliği)</t>
  </si>
  <si>
    <t>L118540</t>
  </si>
  <si>
    <t>CD79a oranı (Vücut sıvıları)</t>
  </si>
  <si>
    <t>L118550</t>
  </si>
  <si>
    <t>CD79a oranı (Diğer)</t>
  </si>
  <si>
    <t>L118560</t>
  </si>
  <si>
    <t>CD79b oranı (Kan)</t>
  </si>
  <si>
    <t>L118570</t>
  </si>
  <si>
    <t>CD79b oranı (Kemik iliği)</t>
  </si>
  <si>
    <t>L118580</t>
  </si>
  <si>
    <t>CD79b oranı (Doku)</t>
  </si>
  <si>
    <t>L118590</t>
  </si>
  <si>
    <t>CD79b oranı (BOS)</t>
  </si>
  <si>
    <t>L118600</t>
  </si>
  <si>
    <t>CD79b oranı (Diğer vücut sıvıları)</t>
  </si>
  <si>
    <t>L118610</t>
  </si>
  <si>
    <t>CD79b oranı (Diğer)</t>
  </si>
  <si>
    <t>L118620</t>
  </si>
  <si>
    <t>CD80 oranı (Kan)</t>
  </si>
  <si>
    <t>L118630</t>
  </si>
  <si>
    <t>CD81 oranı (Kan)</t>
  </si>
  <si>
    <t>L118640</t>
  </si>
  <si>
    <t>CD81 oranı (Kemik iliği)</t>
  </si>
  <si>
    <t>L118650</t>
  </si>
  <si>
    <t>CD81 oranı (Doku)</t>
  </si>
  <si>
    <t>L118660</t>
  </si>
  <si>
    <t>CD81 oranı (BOS)</t>
  </si>
  <si>
    <t>L118670</t>
  </si>
  <si>
    <t>CD81 oranı (Diğer vücut sıvıları)</t>
  </si>
  <si>
    <t>L118680</t>
  </si>
  <si>
    <t>CD82 oranı (Kan)</t>
  </si>
  <si>
    <t>L118690</t>
  </si>
  <si>
    <t>CD83 oranı (Kan)</t>
  </si>
  <si>
    <t>L118700</t>
  </si>
  <si>
    <t>CD83 oranı (Diğer)</t>
  </si>
  <si>
    <t>L118710</t>
  </si>
  <si>
    <t>CD85 oranı (Kan)</t>
  </si>
  <si>
    <t>L118720</t>
  </si>
  <si>
    <t>CD86 oranı (Kan)</t>
  </si>
  <si>
    <t>L118730</t>
  </si>
  <si>
    <t>CD87 oranı (Kan)</t>
  </si>
  <si>
    <t>L118740</t>
  </si>
  <si>
    <t>CD88 oranı (Kan)</t>
  </si>
  <si>
    <t>L118750</t>
  </si>
  <si>
    <t>CD9 oranı (Kan)</t>
  </si>
  <si>
    <t>L118760</t>
  </si>
  <si>
    <t>CD9 oranı (Kemik iliği)</t>
  </si>
  <si>
    <t>L118770</t>
  </si>
  <si>
    <t>CD9 oranı (Doku)</t>
  </si>
  <si>
    <t>L118780</t>
  </si>
  <si>
    <t>CD9 oranı (BOS)</t>
  </si>
  <si>
    <t>L118790</t>
  </si>
  <si>
    <t>CD9 oranı (Diğer vücut sıvıları)</t>
  </si>
  <si>
    <t>L118800</t>
  </si>
  <si>
    <t>CD90 oranı</t>
  </si>
  <si>
    <t>L118810</t>
  </si>
  <si>
    <t>CD91 oranı (Kan)</t>
  </si>
  <si>
    <t>L118820</t>
  </si>
  <si>
    <t>CD93 oranı (Kan)</t>
  </si>
  <si>
    <t>L118830</t>
  </si>
  <si>
    <t>CD94 oranı (Kan)</t>
  </si>
  <si>
    <t>L118840</t>
  </si>
  <si>
    <t>CD95 oranı (Kan)</t>
  </si>
  <si>
    <t>L118850</t>
  </si>
  <si>
    <t>CD96 oranı (Kan)</t>
  </si>
  <si>
    <t>L118860</t>
  </si>
  <si>
    <t>CD97 oranı (Kan)</t>
  </si>
  <si>
    <t>L118870</t>
  </si>
  <si>
    <t>CD98 oranı (Kan)</t>
  </si>
  <si>
    <t>L118880</t>
  </si>
  <si>
    <t>CD99 oranı (Kan)</t>
  </si>
  <si>
    <t>L118890</t>
  </si>
  <si>
    <t>Çoklu ilaç direnci+ hücre oranı</t>
  </si>
  <si>
    <t>L118900</t>
  </si>
  <si>
    <t>FLAER+ lökositlerin varlığı (Kan)</t>
  </si>
  <si>
    <t>L118910</t>
  </si>
  <si>
    <t>FMC7 oranı (Kan)</t>
  </si>
  <si>
    <t>L118920</t>
  </si>
  <si>
    <t>FMC7 oranı (Vücut sıvıları)</t>
  </si>
  <si>
    <t>L118930</t>
  </si>
  <si>
    <t>FMC7 oranı (Diğer)</t>
  </si>
  <si>
    <t>L118940</t>
  </si>
  <si>
    <t>HLA-DR+ oranı (Kan)</t>
  </si>
  <si>
    <t>L118950</t>
  </si>
  <si>
    <t>HLA-DR+ oranı (Kemik iliği)</t>
  </si>
  <si>
    <t>L118960</t>
  </si>
  <si>
    <t>HLA-DR+ oranı (Doku)</t>
  </si>
  <si>
    <t>L118970</t>
  </si>
  <si>
    <t>HLA-DR+ oranı (BOS)</t>
  </si>
  <si>
    <t>L118980</t>
  </si>
  <si>
    <t>HLA-DR+ oranı (Diğer vücut sıvıları)</t>
  </si>
  <si>
    <t>L118990</t>
  </si>
  <si>
    <t>HLA-DR+ oranı (Diğer)</t>
  </si>
  <si>
    <t>L119000</t>
  </si>
  <si>
    <t>IgA+ lenfosit oranı (Lökosit)</t>
  </si>
  <si>
    <t>L119010</t>
  </si>
  <si>
    <t>IgD+ lenfosit oranı (Lökosit)</t>
  </si>
  <si>
    <t>L119020</t>
  </si>
  <si>
    <t>IgG+ lenfosit oranı (Lökosit)</t>
  </si>
  <si>
    <t>L119030</t>
  </si>
  <si>
    <t>IgM+ lenfosit oranı (Lökosit)</t>
  </si>
  <si>
    <t>L119040</t>
  </si>
  <si>
    <t>Kappa+ lenfosit oranı (Kan)</t>
  </si>
  <si>
    <t>L119050</t>
  </si>
  <si>
    <t>Kappa+ lenfosit oranı (Kemik iliği)</t>
  </si>
  <si>
    <t>L119060</t>
  </si>
  <si>
    <t>Kappa+ lenfosit oranı (Vücut sıvıları)</t>
  </si>
  <si>
    <t>L119070</t>
  </si>
  <si>
    <t>Kappa+ lenfosit oranı (Diğer)</t>
  </si>
  <si>
    <t>L119080</t>
  </si>
  <si>
    <t>Lamda+ lenfosit oranı (Kan)</t>
  </si>
  <si>
    <t>L119090</t>
  </si>
  <si>
    <t>Lamda+ lenfosit oranı (Diğer)</t>
  </si>
  <si>
    <t>L119100</t>
  </si>
  <si>
    <t>Lenfosit.sitoplazmik IgG oranı (Vücut sıvıları)</t>
  </si>
  <si>
    <t>L119110</t>
  </si>
  <si>
    <t>Lenfosit.sitoplazmik IgM oranı (Vücut sıvıları)</t>
  </si>
  <si>
    <t>L119120</t>
  </si>
  <si>
    <t>Miyeloperoksidaz oranı (Kan)</t>
  </si>
  <si>
    <t>L119130</t>
  </si>
  <si>
    <t>Miyeloperoksidaz oranı (Vücut sıvıları)</t>
  </si>
  <si>
    <t>L119140</t>
  </si>
  <si>
    <t>Miyeloperoksidaz oranı (Diğer)</t>
  </si>
  <si>
    <t>L119150</t>
  </si>
  <si>
    <t>Siklin D1 oranı</t>
  </si>
  <si>
    <t>L119160</t>
  </si>
  <si>
    <t>Sitoplazmik CD117 oranı (Kan)</t>
  </si>
  <si>
    <t>L119170</t>
  </si>
  <si>
    <t>Sitoplazmik CD117 oranı (Kemik iliği)</t>
  </si>
  <si>
    <t>L119180</t>
  </si>
  <si>
    <t>Sitoplazmik CD117 oranı (Diğer)</t>
  </si>
  <si>
    <t>L119190</t>
  </si>
  <si>
    <t>Sitoplazmik CD13 oranı (Kan)</t>
  </si>
  <si>
    <t>L119200</t>
  </si>
  <si>
    <t>Sitoplazmik CD13 oranı (Kemik iliği)</t>
  </si>
  <si>
    <t>L119210</t>
  </si>
  <si>
    <t>Sitoplazmik CD13 oranı (Diğer)</t>
  </si>
  <si>
    <t>L119220</t>
  </si>
  <si>
    <t>Sitoplazmik CD179a oranı (Kan)</t>
  </si>
  <si>
    <t>L119230</t>
  </si>
  <si>
    <t>Sitoplazmik CD179a oranı (Kemik iliği)</t>
  </si>
  <si>
    <t>L119240</t>
  </si>
  <si>
    <t>Sitoplazmik CD179a oranı (Diğer)</t>
  </si>
  <si>
    <t>L119250</t>
  </si>
  <si>
    <t>Sitoplazmik CD22 oranı (Kan)</t>
  </si>
  <si>
    <t>L119260</t>
  </si>
  <si>
    <t>Sitoplazmik CD22 oranı (Kemil iliği)</t>
  </si>
  <si>
    <t>L119270</t>
  </si>
  <si>
    <t>Sitoplazmik CD22 oranı (Doku)</t>
  </si>
  <si>
    <t>L119280</t>
  </si>
  <si>
    <t>Sitoplazmik CD22 oranı (BOS)</t>
  </si>
  <si>
    <t>L119290</t>
  </si>
  <si>
    <t>Sitoplazmik CD22 oranı (Diğer vücut sıvıları)</t>
  </si>
  <si>
    <t>L119300</t>
  </si>
  <si>
    <t>Sitoplazmik CD22 oranı (Diğer)</t>
  </si>
  <si>
    <t>L119310</t>
  </si>
  <si>
    <t>Sitoplazmik CD3 oranı (Kan)</t>
  </si>
  <si>
    <t>L119320</t>
  </si>
  <si>
    <t>Sitoplazmik CD3 oranı (Kemik iliği)</t>
  </si>
  <si>
    <t>L119330</t>
  </si>
  <si>
    <t>Sitoplazmik CD3 oranı (Doku)</t>
  </si>
  <si>
    <t>L119340</t>
  </si>
  <si>
    <t>Sitoplazmik CD3 oranı (BOS)</t>
  </si>
  <si>
    <t>L119350</t>
  </si>
  <si>
    <t>Sitoplazmik CD3 oranı (Diğer vücut sıvıları)</t>
  </si>
  <si>
    <t>L119360</t>
  </si>
  <si>
    <t>Sitoplazmik CD3 oranı (Diğer)</t>
  </si>
  <si>
    <t>L119370</t>
  </si>
  <si>
    <t>Sitoplazmik CD79a oranı (Kan)</t>
  </si>
  <si>
    <t>L119380</t>
  </si>
  <si>
    <t>Sitoplazmik CD79a oranı (Kemik iliği)</t>
  </si>
  <si>
    <t>L119390</t>
  </si>
  <si>
    <t>Sitoplazmik CD79a oranı (Doku)</t>
  </si>
  <si>
    <t>L119400</t>
  </si>
  <si>
    <t>Sitoplazmik CD79a oranı (BOS)</t>
  </si>
  <si>
    <t>L119410</t>
  </si>
  <si>
    <t>Sitoplazmik CD79a oranı (Diğer vücut sıvıları)</t>
  </si>
  <si>
    <t>L119420</t>
  </si>
  <si>
    <t>Sitoplazmik Ig oranı (Kan)</t>
  </si>
  <si>
    <t>L119430</t>
  </si>
  <si>
    <t>Sitoplazmik Ig mu oranı (Kan)</t>
  </si>
  <si>
    <t>L119440</t>
  </si>
  <si>
    <t>Sitotoksik/supresör T hücreler (Kan)</t>
  </si>
  <si>
    <t>L119450</t>
  </si>
  <si>
    <t>Sitotoksik/supresör T hücreler (Kemil iliği)</t>
  </si>
  <si>
    <t>L119460</t>
  </si>
  <si>
    <t>Sitotoksik/supresör T hücreler (Bronşial materyal)</t>
  </si>
  <si>
    <t>L119470</t>
  </si>
  <si>
    <t>Sitotoksik/supresör T hücreler (BOS)</t>
  </si>
  <si>
    <t>L119480</t>
  </si>
  <si>
    <t>Sitotoksik/supresör T hücreler (Diğer vücut sıvıları)</t>
  </si>
  <si>
    <t>L119490</t>
  </si>
  <si>
    <t>Sitotoksik/supresör T hücreler (Diğer)</t>
  </si>
  <si>
    <t>L119500</t>
  </si>
  <si>
    <t>SMIg lenfosit oranı (Kan)</t>
  </si>
  <si>
    <t>L119510</t>
  </si>
  <si>
    <t>SmIg oranı</t>
  </si>
  <si>
    <t>L119520</t>
  </si>
  <si>
    <t>TCR alfa beta+ T hücre sayısı (Kan)</t>
  </si>
  <si>
    <t>L119530</t>
  </si>
  <si>
    <t>TCR alfa beta+ T hücre oranı (Diğer)</t>
  </si>
  <si>
    <t>L119540</t>
  </si>
  <si>
    <t>TCR gama delta+ T hücre sayısı (Kan)</t>
  </si>
  <si>
    <t>L119550</t>
  </si>
  <si>
    <t>TCR gama delta+ T hücre oranı (Doku)</t>
  </si>
  <si>
    <t>L119560</t>
  </si>
  <si>
    <t>TCR gama delta+ T hücre oranı (Diğer)</t>
  </si>
  <si>
    <t>L119570</t>
  </si>
  <si>
    <t>Terminal deoksiribonükleotidil transferaz (Tdt) oranı (Kan)</t>
  </si>
  <si>
    <t>L119580</t>
  </si>
  <si>
    <t>Terminal deoksiribonükleotidil transferaz (Tdt) oranı (Kemik iliği)</t>
  </si>
  <si>
    <t>L119590</t>
  </si>
  <si>
    <t>Terminal deoksiribonükleotidil transferaz (Tdt) oranı (Doku)</t>
  </si>
  <si>
    <t>L119600</t>
  </si>
  <si>
    <t>Terminal deoksiribonükleotidil transferaz (Tdt) oranı (BOS)</t>
  </si>
  <si>
    <t>L119610</t>
  </si>
  <si>
    <t>Terminal deoksiribonükleotidil transferaz (Tdt) oranı (Diğer vücut sıvıları)</t>
  </si>
  <si>
    <t>L119620</t>
  </si>
  <si>
    <t>Terminal deoksiribonükleotidil transferaz (Tdt) oranı (Diğer)</t>
  </si>
  <si>
    <t>L119630</t>
  </si>
  <si>
    <t>ZAP70 oranı (Kan)</t>
  </si>
  <si>
    <t>L119640</t>
  </si>
  <si>
    <t>ZAP70 oranı (Kemik iliği)</t>
  </si>
  <si>
    <t>L119650</t>
  </si>
  <si>
    <t>ZAP70 oranı (Doku)</t>
  </si>
  <si>
    <t>L119660</t>
  </si>
  <si>
    <t>ZAP70 oranı (Vücut sıvıları)</t>
  </si>
  <si>
    <t>L119670</t>
  </si>
  <si>
    <t>ZAP70 oranı (Diğer)</t>
  </si>
  <si>
    <t xml:space="preserve">9.2 YASADIŞI VE KÖTÜYE KULLANILAN MADDE ANALİZLERİ </t>
  </si>
  <si>
    <t>Sadece (F10-19) Psikoaktif madde kullanımına bağlı zihin ve davranış bozuklukları tanılarında (F15, F17 kod grupları hariç) faturalandırılır.</t>
  </si>
  <si>
    <t>L120000</t>
  </si>
  <si>
    <t>İdrar bütünlük testi</t>
  </si>
  <si>
    <t>En az pH, dansite, kreatinin ve nitrit bakılmalıdır. Bu parametrelerin yer aldığı L103560, L103570, L104790, L104800 ve L107010 ile birlikte faturalandırılmaz. Sadece bu başlık altındaki madde analizlerinde faturalandırılır.</t>
  </si>
  <si>
    <t>Tarama Analizleri</t>
  </si>
  <si>
    <t>Kart testle yapılan tarama analizleri ödenmez. Acil tıp, ruh sağlığı ve hastalıkları uzman hekimleri tarafından istenmesi halinde veya yoğun bakım ünitelerince faturalandırılır.</t>
  </si>
  <si>
    <t>L120010</t>
  </si>
  <si>
    <t>Amfetamin (İdrar)</t>
  </si>
  <si>
    <t>L120020</t>
  </si>
  <si>
    <t>Barbituratlar (İdrar)</t>
  </si>
  <si>
    <t>L120030</t>
  </si>
  <si>
    <t>Benzodiyazepinler (İdrar)</t>
  </si>
  <si>
    <t>L120040</t>
  </si>
  <si>
    <t>Buprenorfin+Norbuprenorfin (İdrar)</t>
  </si>
  <si>
    <t>L120050</t>
  </si>
  <si>
    <t>Ekstazi (MDMA) (İdrar)</t>
  </si>
  <si>
    <t>L120010 pozitif olduğu durumlarda faturalandırılır</t>
  </si>
  <si>
    <t>L120060</t>
  </si>
  <si>
    <t>Eroin (İdrar)</t>
  </si>
  <si>
    <t>L120090 pozitif olduğu durumlarda faturalandırılır</t>
  </si>
  <si>
    <t>L120070</t>
  </si>
  <si>
    <t>Kannabinoidler (İdrar)</t>
  </si>
  <si>
    <t>L120080</t>
  </si>
  <si>
    <t>Kokain ve metabolitleri (İdrar)</t>
  </si>
  <si>
    <t>L120090</t>
  </si>
  <si>
    <t>Opiyatlar (İdrar)</t>
  </si>
  <si>
    <t>L120100</t>
  </si>
  <si>
    <t>Sentetik kannabinoidler (İdrar)</t>
  </si>
  <si>
    <t>Doğrulama Analizleri</t>
  </si>
  <si>
    <t>Bu analizler Sağlık Bakanlığı tarafından yetkilendirilmiş doğrulama laboratuvarı tarafından çalışılması halinde ödenir. EK-2/Y formu faturaya eklenmelidir. Doğrulama analizleri için istem yapan hekim tarafından tıbbi gerekçe belirtilmelidir (Tarama testi pozitif olan vaka, tarama test sonucunun klinikle uyumsuzluğu, v.b.)</t>
  </si>
  <si>
    <t>L120200</t>
  </si>
  <si>
    <t>Amfetaminler (İdrar)</t>
  </si>
  <si>
    <t>L120210</t>
  </si>
  <si>
    <t>Barbituratlar (Panel en az 5 adet) (İdrar)</t>
  </si>
  <si>
    <t>L120220</t>
  </si>
  <si>
    <t>Benzodiyazepinler (Panel en az 5 adet) (İdrar)</t>
  </si>
  <si>
    <t>L120230</t>
  </si>
  <si>
    <t>Buprenorfin (İdrar)</t>
  </si>
  <si>
    <t>L120240</t>
  </si>
  <si>
    <t>Dihidrokodein (İdrar)</t>
  </si>
  <si>
    <t>L120250</t>
  </si>
  <si>
    <t>L120260</t>
  </si>
  <si>
    <t>L120270</t>
  </si>
  <si>
    <t>Kodein (İdrar)</t>
  </si>
  <si>
    <t>L120280</t>
  </si>
  <si>
    <t>Kokain (İdrar)</t>
  </si>
  <si>
    <t>L120290</t>
  </si>
  <si>
    <t>Metamfetamin (İdrar)</t>
  </si>
  <si>
    <t>L120300</t>
  </si>
  <si>
    <t>Metilendioksiamfetamin (MDA) (İdrar)</t>
  </si>
  <si>
    <t>L120310</t>
  </si>
  <si>
    <t>Metilendioksietilamfetamin (MDEA) (İdrar)</t>
  </si>
  <si>
    <t>L120320</t>
  </si>
  <si>
    <t>Metilendioksimetamfetamin (MDMA) (İdrar)</t>
  </si>
  <si>
    <t>L120330</t>
  </si>
  <si>
    <t>Morfin (İdrar)</t>
  </si>
  <si>
    <t>L120340</t>
  </si>
  <si>
    <t>Norbuprenorfin (İdrar)</t>
  </si>
  <si>
    <t>L120350</t>
  </si>
  <si>
    <t>Sentetik katinonlar (İdrar)</t>
  </si>
  <si>
    <t>L120360</t>
  </si>
  <si>
    <t>Sentetik kannabinoidler (Panel en az 5 adet) (İdrar)</t>
  </si>
  <si>
    <t>10.02.2020
(Yayımı tarihinden 30 gün sonra)</t>
  </si>
  <si>
    <t>21.01.2020
(Yayımı tarihinden 10 gün sonra)</t>
  </si>
  <si>
    <t>Yürürlülük Tarihi</t>
  </si>
  <si>
    <t>MALZEME DEĞİŞİKLİKLERİ</t>
  </si>
  <si>
    <t>Ek-2 (Eklenen EK2A2)</t>
  </si>
  <si>
    <t>Ek-3 (Kaldırılan EK2B)</t>
  </si>
  <si>
    <t>Ek-4 (Eklenen EK2B)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</si>
</sst>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Red]\-#,##0.00\ "/>
    <numFmt numFmtId="166" formatCode="#,##0.000"/>
    <numFmt numFmtId="167" formatCode="[$-41F]#,##0.000"/>
    <numFmt numFmtId="168" formatCode="[$-41F]#,##0"/>
  </numFmts>
  <fonts count="40" x14ac:knownFonts="1">
    <font>
      <sz val="11"/>
      <color theme="1"/>
      <name val="Calibri"/>
      <family val="2"/>
      <charset val="162"/>
      <scheme val="minor"/>
    </font>
    <font>
      <sz val="11"/>
      <color rgb="FFFF0000"/>
      <name val="Calibri"/>
      <family val="2"/>
      <charset val="162"/>
      <scheme val="minor"/>
    </font>
    <font>
      <b/>
      <sz val="11"/>
      <color theme="1"/>
      <name val="Calibri"/>
      <family val="2"/>
      <charset val="162"/>
      <scheme val="minor"/>
    </font>
    <font>
      <b/>
      <sz val="12"/>
      <color theme="1"/>
      <name val="Calibri"/>
      <family val="2"/>
      <charset val="162"/>
      <scheme val="minor"/>
    </font>
    <font>
      <u/>
      <sz val="11"/>
      <color theme="10"/>
      <name val="Calibri"/>
      <family val="2"/>
      <charset val="162"/>
      <scheme val="minor"/>
    </font>
    <font>
      <u/>
      <sz val="18"/>
      <color rgb="FFFF0000"/>
      <name val="Calibri"/>
      <family val="2"/>
      <charset val="162"/>
      <scheme val="minor"/>
    </font>
    <font>
      <sz val="11"/>
      <color theme="1"/>
      <name val="Calibri"/>
      <family val="2"/>
      <charset val="162"/>
      <scheme val="minor"/>
    </font>
    <font>
      <b/>
      <sz val="11"/>
      <color theme="0"/>
      <name val="Calibri"/>
      <family val="2"/>
      <charset val="162"/>
      <scheme val="minor"/>
    </font>
    <font>
      <b/>
      <sz val="9"/>
      <name val="Times New Roman"/>
      <family val="1"/>
      <charset val="162"/>
    </font>
    <font>
      <sz val="10"/>
      <name val="Calibri"/>
      <family val="2"/>
      <charset val="162"/>
      <scheme val="minor"/>
    </font>
    <font>
      <b/>
      <sz val="24"/>
      <color rgb="FFFF0000"/>
      <name val="Calibri"/>
      <family val="2"/>
      <charset val="162"/>
      <scheme val="minor"/>
    </font>
    <font>
      <sz val="9"/>
      <name val="Times New Roman"/>
      <family val="1"/>
      <charset val="162"/>
    </font>
    <font>
      <sz val="10"/>
      <name val="Arial Tur"/>
      <charset val="162"/>
    </font>
    <font>
      <strike/>
      <sz val="9"/>
      <name val="Times New Roman"/>
      <family val="1"/>
      <charset val="162"/>
    </font>
    <font>
      <sz val="9"/>
      <color rgb="FFFF0000"/>
      <name val="Times New Roman"/>
      <family val="1"/>
      <charset val="162"/>
    </font>
    <font>
      <b/>
      <sz val="9"/>
      <color rgb="FFFF0000"/>
      <name val="Times New Roman"/>
      <family val="1"/>
      <charset val="162"/>
    </font>
    <font>
      <sz val="12"/>
      <name val="Times New Roman Tur"/>
      <charset val="162"/>
    </font>
    <font>
      <sz val="9"/>
      <color theme="1"/>
      <name val="Times New Roman"/>
      <family val="1"/>
      <charset val="162"/>
    </font>
    <font>
      <strike/>
      <sz val="9"/>
      <color rgb="FFFF0000"/>
      <name val="Times New Roman"/>
      <family val="1"/>
      <charset val="162"/>
    </font>
    <font>
      <u/>
      <sz val="9"/>
      <name val="Times New Roman"/>
      <family val="1"/>
      <charset val="162"/>
    </font>
    <font>
      <sz val="11"/>
      <name val="Calibri"/>
      <family val="2"/>
      <charset val="162"/>
      <scheme val="minor"/>
    </font>
    <font>
      <i/>
      <sz val="11"/>
      <color indexed="8"/>
      <name val="Calibri"/>
      <family val="2"/>
      <charset val="162"/>
    </font>
    <font>
      <b/>
      <sz val="12"/>
      <color theme="1"/>
      <name val="Calibri"/>
      <family val="2"/>
      <charset val="162"/>
      <scheme val="minor"/>
    </font>
    <font>
      <sz val="11"/>
      <name val="Times New Roman"/>
      <family val="1"/>
      <charset val="162"/>
    </font>
    <font>
      <sz val="8"/>
      <name val="Times New Roman"/>
      <family val="1"/>
      <charset val="162"/>
    </font>
    <font>
      <b/>
      <sz val="9"/>
      <name val="Calibri"/>
      <family val="2"/>
      <charset val="162"/>
    </font>
    <font>
      <sz val="9"/>
      <color indexed="8"/>
      <name val="Times New Roman"/>
      <family val="1"/>
      <charset val="162"/>
    </font>
    <font>
      <sz val="9"/>
      <color rgb="FFFF0000"/>
      <name val="Arial"/>
      <family val="2"/>
      <charset val="162"/>
    </font>
    <font>
      <sz val="9"/>
      <color rgb="FFFF0000"/>
      <name val="Calibri"/>
      <family val="2"/>
      <charset val="162"/>
      <scheme val="minor"/>
    </font>
    <font>
      <sz val="10"/>
      <color rgb="FFFF0000"/>
      <name val="Times New Roman"/>
      <family val="1"/>
      <charset val="162"/>
    </font>
    <font>
      <b/>
      <sz val="11"/>
      <color rgb="FFFF0000"/>
      <name val="Calibri"/>
      <family val="2"/>
      <charset val="162"/>
      <scheme val="minor"/>
    </font>
    <font>
      <b/>
      <sz val="11"/>
      <color rgb="FF0070C0"/>
      <name val="Calibri"/>
      <family val="2"/>
      <charset val="162"/>
      <scheme val="minor"/>
    </font>
    <font>
      <sz val="10"/>
      <name val="Arial"/>
      <family val="2"/>
      <charset val="162"/>
    </font>
    <font>
      <sz val="11"/>
      <name val="Cambria"/>
      <family val="1"/>
      <charset val="162"/>
    </font>
    <font>
      <i/>
      <sz val="11"/>
      <name val="Cambria"/>
      <family val="1"/>
      <charset val="162"/>
    </font>
    <font>
      <sz val="11"/>
      <color theme="1"/>
      <name val="Cambria"/>
      <family val="1"/>
      <charset val="162"/>
    </font>
    <font>
      <b/>
      <sz val="11"/>
      <name val="Cambria"/>
      <family val="1"/>
      <charset val="162"/>
    </font>
    <font>
      <b/>
      <sz val="9"/>
      <color theme="1"/>
      <name val="Times New Roman"/>
      <family val="1"/>
      <charset val="162"/>
    </font>
    <font>
      <sz val="11"/>
      <color theme="1"/>
      <name val="Calibri"/>
      <family val="2"/>
      <scheme val="minor"/>
    </font>
    <font>
      <sz val="11"/>
      <color theme="1"/>
      <name val="Calibri"/>
      <scheme val="minor"/>
    </font>
  </fonts>
  <fills count="9">
    <fill>
      <patternFill patternType="none"/>
    </fill>
    <fill>
      <patternFill patternType="gray125"/>
    </fill>
    <fill>
      <patternFill patternType="solid">
        <fgColor rgb="FFFF0000"/>
        <bgColor indexed="64"/>
      </patternFill>
    </fill>
    <fill>
      <patternFill patternType="solid">
        <fgColor theme="4"/>
        <bgColor theme="4"/>
      </patternFill>
    </fill>
    <fill>
      <patternFill patternType="solid">
        <fgColor rgb="FFFFFFFF"/>
        <bgColor indexed="64"/>
      </patternFill>
    </fill>
    <fill>
      <patternFill patternType="solid">
        <fgColor theme="0"/>
        <bgColor indexed="64"/>
      </patternFill>
    </fill>
    <fill>
      <gradientFill degree="90">
        <stop position="0">
          <color theme="0"/>
        </stop>
        <stop position="1">
          <color theme="4"/>
        </stop>
      </gradientFill>
    </fill>
    <fill>
      <patternFill patternType="solid">
        <fgColor theme="3" tint="0.59999389629810485"/>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4">
    <xf numFmtId="0" fontId="0" fillId="0" borderId="0"/>
    <xf numFmtId="0" fontId="21" fillId="0" borderId="0" applyNumberFormat="0" applyFill="0" applyBorder="0" applyAlignment="0" applyProtection="0"/>
    <xf numFmtId="0" fontId="4" fillId="0" borderId="0" applyNumberForma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2" fillId="0" borderId="0"/>
    <xf numFmtId="0" fontId="16" fillId="0" borderId="0"/>
    <xf numFmtId="168" fontId="12" fillId="0" borderId="0"/>
    <xf numFmtId="168" fontId="6" fillId="0" borderId="0"/>
    <xf numFmtId="0" fontId="6" fillId="0" borderId="0"/>
    <xf numFmtId="0" fontId="32" fillId="0" borderId="0"/>
    <xf numFmtId="0" fontId="32" fillId="0" borderId="0"/>
    <xf numFmtId="0" fontId="12" fillId="0" borderId="0"/>
    <xf numFmtId="0" fontId="38" fillId="0" borderId="0"/>
  </cellStyleXfs>
  <cellXfs count="450">
    <xf numFmtId="0" fontId="0" fillId="0" borderId="0" xfId="0"/>
    <xf numFmtId="0" fontId="5" fillId="0" borderId="1" xfId="2" applyFont="1" applyBorder="1" applyAlignment="1">
      <alignment horizontal="center" vertical="center" wrapText="1"/>
    </xf>
    <xf numFmtId="0" fontId="0" fillId="0" borderId="0" xfId="0" applyAlignment="1">
      <alignment horizontal="justify" vertical="top"/>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wrapText="1"/>
    </xf>
    <xf numFmtId="164" fontId="0" fillId="0" borderId="0" xfId="3" applyNumberFormat="1" applyFont="1"/>
    <xf numFmtId="0" fontId="0" fillId="0" borderId="0" xfId="0" applyAlignment="1">
      <alignment horizontal="center" vertical="center" wrapText="1"/>
    </xf>
    <xf numFmtId="164" fontId="0" fillId="0" borderId="0" xfId="3" applyFont="1" applyAlignment="1">
      <alignment vertical="center" wrapText="1"/>
    </xf>
    <xf numFmtId="0" fontId="0" fillId="0" borderId="0" xfId="0" applyBorder="1" applyAlignment="1">
      <alignment wrapText="1"/>
    </xf>
    <xf numFmtId="0" fontId="0" fillId="0" borderId="0" xfId="0" applyBorder="1" applyAlignment="1">
      <alignment horizontal="center"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horizontal="left" vertical="center" inden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wrapText="1" indent="1"/>
      <protection locked="0"/>
    </xf>
    <xf numFmtId="164" fontId="11" fillId="0" borderId="5" xfId="3" applyFont="1" applyFill="1" applyBorder="1" applyAlignment="1" applyProtection="1">
      <alignment horizontal="left" vertical="center" indent="1"/>
      <protection locked="0"/>
    </xf>
    <xf numFmtId="4" fontId="11" fillId="0" borderId="5" xfId="0" applyNumberFormat="1" applyFont="1" applyFill="1" applyBorder="1" applyAlignment="1" applyProtection="1">
      <alignment horizontal="center" vertical="center" wrapText="1"/>
      <protection locked="0"/>
    </xf>
    <xf numFmtId="0" fontId="11" fillId="0" borderId="5" xfId="5" applyFont="1" applyFill="1" applyBorder="1" applyAlignment="1" applyProtection="1">
      <alignment horizontal="left" vertical="center" wrapText="1" indent="1"/>
      <protection locked="0"/>
    </xf>
    <xf numFmtId="3" fontId="11" fillId="0" borderId="5" xfId="5" applyNumberFormat="1" applyFont="1" applyFill="1" applyBorder="1" applyAlignment="1" applyProtection="1">
      <alignment horizontal="center" vertical="center" wrapText="1"/>
      <protection locked="0"/>
    </xf>
    <xf numFmtId="0" fontId="8" fillId="0" borderId="5" xfId="5" applyFont="1" applyFill="1" applyBorder="1" applyAlignment="1" applyProtection="1">
      <alignment horizontal="left" vertical="center" wrapText="1" indent="1"/>
      <protection locked="0"/>
    </xf>
    <xf numFmtId="0" fontId="13" fillId="0" borderId="5" xfId="5" applyFont="1" applyFill="1" applyBorder="1" applyAlignment="1" applyProtection="1">
      <alignment horizontal="left" vertical="center" wrapText="1" indent="1"/>
      <protection locked="0"/>
    </xf>
    <xf numFmtId="0" fontId="11" fillId="0" borderId="5" xfId="0" applyFont="1" applyFill="1" applyBorder="1" applyAlignment="1" applyProtection="1">
      <alignment horizontal="left" vertical="center" wrapText="1" indent="1"/>
      <protection locked="0"/>
    </xf>
    <xf numFmtId="0" fontId="8" fillId="0" borderId="5" xfId="0" applyFont="1" applyFill="1" applyBorder="1" applyAlignment="1" applyProtection="1">
      <alignment horizontal="left" vertical="center" wrapText="1" indent="1"/>
      <protection locked="0"/>
    </xf>
    <xf numFmtId="3" fontId="11" fillId="0" borderId="5" xfId="0" applyNumberFormat="1" applyFont="1" applyFill="1" applyBorder="1" applyAlignment="1" applyProtection="1">
      <alignment horizontal="center" vertical="center" wrapText="1"/>
      <protection locked="0"/>
    </xf>
    <xf numFmtId="0" fontId="11" fillId="0" borderId="5" xfId="0" applyNumberFormat="1" applyFont="1" applyFill="1" applyBorder="1" applyAlignment="1" applyProtection="1">
      <alignment horizontal="left" vertical="center" wrapText="1" indent="1"/>
      <protection locked="0"/>
    </xf>
    <xf numFmtId="4" fontId="11" fillId="0" borderId="5" xfId="5" applyNumberFormat="1" applyFont="1" applyFill="1" applyBorder="1" applyAlignment="1" applyProtection="1">
      <alignment horizontal="center" vertical="center" wrapText="1"/>
      <protection locked="0"/>
    </xf>
    <xf numFmtId="4" fontId="14" fillId="0" borderId="5"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indent="1"/>
      <protection locked="0"/>
    </xf>
    <xf numFmtId="3" fontId="14" fillId="0" borderId="5" xfId="0" applyNumberFormat="1" applyFont="1" applyFill="1" applyBorder="1" applyAlignment="1" applyProtection="1">
      <alignment horizontal="center" vertical="center" wrapText="1"/>
      <protection locked="0"/>
    </xf>
    <xf numFmtId="0" fontId="14" fillId="0" borderId="5" xfId="0" applyFont="1" applyFill="1" applyBorder="1" applyAlignment="1">
      <alignment horizontal="left"/>
    </xf>
    <xf numFmtId="0" fontId="13" fillId="0" borderId="5" xfId="0" applyFont="1" applyFill="1" applyBorder="1" applyAlignment="1" applyProtection="1">
      <alignment horizontal="left" vertical="center" wrapText="1" indent="1"/>
      <protection locked="0"/>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3" fontId="11" fillId="0" borderId="5" xfId="0" applyNumberFormat="1" applyFont="1" applyFill="1" applyBorder="1" applyAlignment="1" applyProtection="1">
      <alignment horizontal="left" vertical="center" wrapText="1" indent="1"/>
      <protection locked="0"/>
    </xf>
    <xf numFmtId="0" fontId="13" fillId="0" borderId="5" xfId="0" applyFont="1" applyFill="1" applyBorder="1" applyAlignment="1" applyProtection="1">
      <alignment horizontal="left" vertical="center" wrapText="1"/>
      <protection locked="0"/>
    </xf>
    <xf numFmtId="0" fontId="14" fillId="0" borderId="5" xfId="0" applyFont="1" applyBorder="1" applyAlignment="1">
      <alignment horizontal="left" vertical="center" wrapText="1"/>
    </xf>
    <xf numFmtId="0" fontId="14" fillId="5" borderId="5" xfId="0" applyFont="1" applyFill="1" applyBorder="1" applyAlignment="1" applyProtection="1">
      <alignment horizontal="left" vertical="center" wrapText="1" indent="1"/>
      <protection locked="0"/>
    </xf>
    <xf numFmtId="3" fontId="14" fillId="5" borderId="5" xfId="0" applyNumberFormat="1" applyFont="1" applyFill="1" applyBorder="1" applyAlignment="1" applyProtection="1">
      <alignment horizontal="center" vertical="center" wrapText="1"/>
      <protection locked="0"/>
    </xf>
    <xf numFmtId="4" fontId="11" fillId="0" borderId="5" xfId="0" applyNumberFormat="1" applyFont="1" applyFill="1" applyBorder="1" applyAlignment="1" applyProtection="1">
      <alignment horizontal="left" vertical="center" wrapText="1" indent="1"/>
      <protection locked="0"/>
    </xf>
    <xf numFmtId="3" fontId="11" fillId="0" borderId="5" xfId="6"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left" vertical="center" wrapText="1" indent="1"/>
      <protection locked="0"/>
    </xf>
    <xf numFmtId="0" fontId="14" fillId="4" borderId="5" xfId="0" applyFont="1" applyFill="1" applyBorder="1" applyAlignment="1">
      <alignment horizontal="center" vertical="center" wrapText="1"/>
    </xf>
    <xf numFmtId="9" fontId="11" fillId="0" borderId="5" xfId="4" applyFont="1" applyFill="1" applyBorder="1" applyAlignment="1" applyProtection="1">
      <alignment horizontal="left" vertical="center" wrapText="1" indent="1"/>
      <protection locked="0"/>
    </xf>
    <xf numFmtId="0" fontId="14" fillId="0" borderId="5" xfId="0" applyFont="1" applyFill="1" applyBorder="1"/>
    <xf numFmtId="0" fontId="14" fillId="0" borderId="5" xfId="0" applyFont="1" applyFill="1" applyBorder="1" applyAlignment="1">
      <alignment horizontal="left" vertical="center" wrapText="1" indent="1"/>
    </xf>
    <xf numFmtId="0" fontId="11" fillId="0" borderId="5" xfId="0" applyFont="1" applyFill="1" applyBorder="1" applyAlignment="1" applyProtection="1">
      <alignment horizontal="left" vertical="top" wrapText="1" indent="1"/>
      <protection locked="0"/>
    </xf>
    <xf numFmtId="4" fontId="13" fillId="0" borderId="5" xfId="0" applyNumberFormat="1" applyFont="1" applyFill="1" applyBorder="1" applyAlignment="1" applyProtection="1">
      <alignment horizontal="center" vertical="center" wrapText="1"/>
      <protection locked="0"/>
    </xf>
    <xf numFmtId="0" fontId="14" fillId="0" borderId="5" xfId="0" applyFont="1" applyBorder="1" applyAlignment="1">
      <alignment horizontal="justify" vertical="center" wrapText="1"/>
    </xf>
    <xf numFmtId="0" fontId="15" fillId="0" borderId="5" xfId="0" applyFont="1" applyFill="1" applyBorder="1" applyAlignment="1" applyProtection="1">
      <alignment horizontal="left" vertical="center" wrapText="1" indent="1"/>
      <protection locked="0"/>
    </xf>
    <xf numFmtId="16" fontId="11" fillId="0" borderId="5" xfId="0" applyNumberFormat="1" applyFont="1" applyFill="1" applyBorder="1" applyAlignment="1" applyProtection="1">
      <alignment horizontal="left" vertical="center" wrapText="1" indent="1"/>
      <protection locked="0"/>
    </xf>
    <xf numFmtId="0" fontId="1" fillId="0" borderId="5" xfId="0" applyFont="1" applyBorder="1" applyAlignment="1">
      <alignment vertical="center" wrapText="1"/>
    </xf>
    <xf numFmtId="0" fontId="14" fillId="0" borderId="5" xfId="0" applyFont="1" applyBorder="1" applyAlignment="1">
      <alignment horizontal="left" vertical="center" wrapText="1" indent="1"/>
    </xf>
    <xf numFmtId="4" fontId="14" fillId="0" borderId="5" xfId="0" applyNumberFormat="1" applyFont="1" applyFill="1" applyBorder="1" applyAlignment="1">
      <alignment horizontal="center" vertical="center"/>
    </xf>
    <xf numFmtId="0" fontId="11" fillId="0" borderId="5" xfId="6" applyFont="1" applyFill="1" applyBorder="1" applyAlignment="1" applyProtection="1">
      <alignment horizontal="left" vertical="center" wrapText="1" indent="1"/>
      <protection locked="0"/>
    </xf>
    <xf numFmtId="4"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5" fillId="0" borderId="5" xfId="0" applyFont="1" applyFill="1" applyBorder="1" applyAlignment="1">
      <alignment horizontal="left" vertical="center" wrapText="1" indent="1"/>
    </xf>
    <xf numFmtId="0" fontId="14" fillId="0" borderId="5" xfId="0" applyNumberFormat="1" applyFont="1" applyFill="1" applyBorder="1" applyAlignment="1">
      <alignment horizontal="left" vertical="center" wrapText="1" indent="1"/>
    </xf>
    <xf numFmtId="0" fontId="14" fillId="0" borderId="5" xfId="6" applyFont="1" applyFill="1" applyBorder="1" applyAlignment="1">
      <alignment horizontal="left" vertical="center" wrapText="1" indent="1"/>
    </xf>
    <xf numFmtId="3" fontId="14" fillId="0" borderId="5" xfId="6" applyNumberFormat="1" applyFont="1" applyFill="1" applyBorder="1" applyAlignment="1" applyProtection="1">
      <alignment horizontal="center" vertical="center" wrapText="1"/>
      <protection locked="0"/>
    </xf>
    <xf numFmtId="0" fontId="19" fillId="0" borderId="5" xfId="0" applyFont="1" applyFill="1" applyBorder="1" applyAlignment="1" applyProtection="1">
      <alignment horizontal="left" vertical="center" wrapText="1" indent="1"/>
      <protection locked="0"/>
    </xf>
    <xf numFmtId="4" fontId="14" fillId="0" borderId="5" xfId="0" applyNumberFormat="1" applyFont="1" applyBorder="1" applyAlignment="1">
      <alignment horizontal="center" vertical="center" wrapText="1"/>
    </xf>
    <xf numFmtId="4" fontId="14" fillId="5" borderId="5" xfId="0" applyNumberFormat="1" applyFont="1" applyFill="1" applyBorder="1" applyAlignment="1">
      <alignment horizontal="center" vertical="center"/>
    </xf>
    <xf numFmtId="0" fontId="11" fillId="0" borderId="5" xfId="0" quotePrefix="1" applyFont="1" applyFill="1" applyBorder="1" applyAlignment="1" applyProtection="1">
      <alignment horizontal="left" vertical="center" wrapText="1" indent="1"/>
      <protection locked="0"/>
    </xf>
    <xf numFmtId="0" fontId="14" fillId="0" borderId="5" xfId="0" applyFont="1" applyFill="1" applyBorder="1" applyAlignment="1">
      <alignment horizontal="left" vertical="center" wrapText="1"/>
    </xf>
    <xf numFmtId="0" fontId="11" fillId="0" borderId="5" xfId="0" quotePrefix="1" applyNumberFormat="1" applyFont="1" applyFill="1" applyBorder="1" applyAlignment="1" applyProtection="1">
      <alignment horizontal="left" vertical="center" wrapText="1" indent="1"/>
      <protection locked="0"/>
    </xf>
    <xf numFmtId="0" fontId="15" fillId="0" borderId="5" xfId="0"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indent="1"/>
      <protection locked="0"/>
    </xf>
    <xf numFmtId="164" fontId="8" fillId="0" borderId="0" xfId="3" applyFont="1" applyFill="1" applyBorder="1" applyAlignment="1" applyProtection="1">
      <alignment horizontal="left" vertical="center" wrapText="1" indent="1"/>
      <protection locked="0"/>
    </xf>
    <xf numFmtId="166" fontId="8" fillId="6" borderId="0" xfId="0" applyNumberFormat="1" applyFont="1" applyFill="1" applyBorder="1" applyAlignment="1">
      <alignment horizontal="center" vertical="center" wrapText="1"/>
    </xf>
    <xf numFmtId="0" fontId="11" fillId="0" borderId="0" xfId="0" applyFont="1" applyFill="1" applyBorder="1" applyAlignment="1" applyProtection="1">
      <alignment vertical="center" wrapText="1"/>
      <protection locked="0"/>
    </xf>
    <xf numFmtId="164" fontId="11" fillId="0" borderId="0" xfId="3" applyFont="1" applyFill="1" applyBorder="1" applyAlignment="1" applyProtection="1">
      <alignment horizontal="left" vertical="center" wrapText="1" indent="1"/>
      <protection locked="0"/>
    </xf>
    <xf numFmtId="167" fontId="11" fillId="0" borderId="0" xfId="0" applyNumberFormat="1" applyFont="1" applyFill="1" applyBorder="1" applyAlignment="1" applyProtection="1">
      <alignment horizontal="left" vertical="center" wrapText="1" indent="1"/>
      <protection locked="0"/>
    </xf>
    <xf numFmtId="4" fontId="8" fillId="7" borderId="0" xfId="0" applyNumberFormat="1" applyFont="1" applyFill="1" applyBorder="1" applyAlignment="1">
      <alignment horizontal="left" vertical="center" wrapText="1"/>
    </xf>
    <xf numFmtId="166" fontId="8" fillId="7" borderId="0" xfId="0" applyNumberFormat="1" applyFont="1" applyFill="1" applyBorder="1" applyAlignment="1">
      <alignment horizontal="right" vertical="center" wrapText="1"/>
    </xf>
    <xf numFmtId="0" fontId="11" fillId="0" borderId="0" xfId="0" applyFont="1" applyFill="1" applyAlignment="1">
      <alignment vertical="center" wrapText="1"/>
    </xf>
    <xf numFmtId="0" fontId="8" fillId="7" borderId="0" xfId="0" applyFont="1" applyFill="1" applyBorder="1" applyAlignment="1">
      <alignment horizontal="left" vertical="center" wrapText="1"/>
    </xf>
    <xf numFmtId="4" fontId="8" fillId="7" borderId="0" xfId="0" applyNumberFormat="1" applyFont="1" applyFill="1" applyBorder="1" applyAlignment="1">
      <alignment horizontal="right" vertical="center" wrapText="1"/>
    </xf>
    <xf numFmtId="0" fontId="11" fillId="0" borderId="0" xfId="0" applyFont="1" applyFill="1" applyAlignment="1">
      <alignment horizontal="center" vertical="center" wrapText="1"/>
    </xf>
    <xf numFmtId="166" fontId="8" fillId="6" borderId="5" xfId="0" applyNumberFormat="1" applyFont="1" applyFill="1" applyBorder="1" applyAlignment="1">
      <alignment horizontal="center" vertical="center" wrapText="1"/>
    </xf>
    <xf numFmtId="0" fontId="11" fillId="0" borderId="0" xfId="0" applyFont="1" applyFill="1" applyAlignment="1" applyProtection="1">
      <alignment vertical="center" wrapText="1"/>
      <protection locked="0"/>
    </xf>
    <xf numFmtId="4" fontId="8"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0" fontId="8" fillId="0" borderId="5" xfId="0" applyFont="1" applyFill="1" applyBorder="1" applyAlignment="1">
      <alignment horizontal="left" vertical="center" wrapText="1"/>
    </xf>
    <xf numFmtId="4"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6" applyFont="1" applyFill="1" applyBorder="1" applyAlignment="1">
      <alignment horizontal="center" vertical="center" wrapText="1"/>
    </xf>
    <xf numFmtId="0" fontId="11" fillId="0" borderId="5" xfId="6" applyNumberFormat="1" applyFont="1" applyFill="1" applyBorder="1" applyAlignment="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8" xfId="6"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 fontId="11" fillId="0" borderId="5" xfId="6" applyNumberFormat="1" applyFont="1" applyFill="1" applyBorder="1" applyAlignment="1">
      <alignment horizontal="center" vertical="center" wrapText="1"/>
    </xf>
    <xf numFmtId="0" fontId="11" fillId="0" borderId="5" xfId="0" applyFont="1" applyFill="1" applyBorder="1" applyAlignment="1">
      <alignment wrapText="1"/>
    </xf>
    <xf numFmtId="0" fontId="11" fillId="0" borderId="7" xfId="0"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0" fontId="11" fillId="0" borderId="5" xfId="0" applyFont="1" applyFill="1" applyBorder="1" applyAlignment="1">
      <alignment vertical="center" wrapText="1"/>
    </xf>
    <xf numFmtId="0" fontId="13" fillId="0" borderId="0" xfId="0" applyFont="1" applyFill="1" applyAlignment="1">
      <alignment vertical="center" wrapText="1"/>
    </xf>
    <xf numFmtId="1" fontId="11" fillId="0" borderId="5" xfId="0" applyNumberFormat="1" applyFont="1" applyFill="1" applyBorder="1" applyAlignment="1">
      <alignment horizontal="center" vertical="center" wrapText="1"/>
    </xf>
    <xf numFmtId="0" fontId="11" fillId="0" borderId="6" xfId="6"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wrapText="1"/>
    </xf>
    <xf numFmtId="4" fontId="11" fillId="0" borderId="5" xfId="1" applyNumberFormat="1" applyFont="1" applyFill="1" applyBorder="1" applyAlignment="1">
      <alignment horizontal="center" vertical="center" wrapText="1"/>
    </xf>
    <xf numFmtId="1" fontId="8" fillId="0" borderId="5" xfId="0" applyNumberFormat="1" applyFont="1" applyFill="1" applyBorder="1" applyAlignment="1">
      <alignment horizontal="center" vertical="center" wrapText="1"/>
    </xf>
    <xf numFmtId="2" fontId="11" fillId="0" borderId="5" xfId="6" applyNumberFormat="1" applyFont="1" applyFill="1" applyBorder="1" applyAlignment="1">
      <alignment horizontal="center" vertical="center" wrapText="1"/>
    </xf>
    <xf numFmtId="2" fontId="11" fillId="0" borderId="5"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3" fontId="11" fillId="0" borderId="5" xfId="6" applyNumberFormat="1" applyFont="1" applyFill="1" applyBorder="1" applyAlignment="1">
      <alignment horizontal="center" vertical="center" wrapText="1"/>
    </xf>
    <xf numFmtId="1" fontId="11" fillId="0" borderId="5" xfId="0" applyNumberFormat="1" applyFont="1" applyFill="1" applyBorder="1" applyAlignment="1">
      <alignment vertical="center" wrapText="1"/>
    </xf>
    <xf numFmtId="0" fontId="11" fillId="0" borderId="10" xfId="6" applyFont="1" applyFill="1" applyBorder="1" applyAlignment="1">
      <alignment horizontal="center" vertical="center" wrapText="1"/>
    </xf>
    <xf numFmtId="0" fontId="11" fillId="0" borderId="10" xfId="0" applyFont="1" applyFill="1" applyBorder="1" applyAlignment="1">
      <alignment horizontal="center" vertical="center" wrapText="1"/>
    </xf>
    <xf numFmtId="4" fontId="11" fillId="0" borderId="10" xfId="0" applyNumberFormat="1"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1" fontId="11" fillId="0" borderId="8" xfId="0" applyNumberFormat="1"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11" fillId="0" borderId="5" xfId="0" applyNumberFormat="1" applyFont="1" applyFill="1" applyBorder="1" applyAlignment="1" applyProtection="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164" fontId="0" fillId="0" borderId="0" xfId="3" applyNumberFormat="1" applyFont="1" applyFill="1" applyAlignment="1">
      <alignment horizontal="left" vertical="center" wrapText="1"/>
    </xf>
    <xf numFmtId="0" fontId="0" fillId="0" borderId="0" xfId="0" applyAlignment="1">
      <alignment vertical="center" wrapText="1"/>
    </xf>
    <xf numFmtId="0" fontId="8" fillId="0" borderId="5" xfId="0" applyFont="1" applyFill="1" applyBorder="1" applyAlignment="1">
      <alignment horizontal="center" vertical="center" wrapText="1"/>
    </xf>
    <xf numFmtId="3" fontId="11" fillId="0" borderId="8" xfId="0" applyNumberFormat="1"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center" wrapText="1" indent="1"/>
      <protection locked="0"/>
    </xf>
    <xf numFmtId="0" fontId="11" fillId="0" borderId="8" xfId="0" applyFont="1" applyFill="1" applyBorder="1" applyAlignment="1" applyProtection="1">
      <alignment horizontal="left" vertical="center" wrapText="1" indent="1"/>
      <protection locked="0"/>
    </xf>
    <xf numFmtId="4" fontId="11" fillId="0" borderId="8" xfId="0" applyNumberFormat="1" applyFont="1" applyFill="1" applyBorder="1" applyAlignment="1" applyProtection="1">
      <alignment horizontal="center" vertical="center" wrapText="1"/>
      <protection locked="0"/>
    </xf>
    <xf numFmtId="3" fontId="11" fillId="0" borderId="6" xfId="0" applyNumberFormat="1" applyFont="1" applyFill="1" applyBorder="1" applyAlignment="1" applyProtection="1">
      <alignment horizontal="center" vertical="center" wrapText="1"/>
      <protection locked="0"/>
    </xf>
    <xf numFmtId="0" fontId="11" fillId="0" borderId="6" xfId="0" applyFont="1" applyFill="1" applyBorder="1" applyAlignment="1" applyProtection="1">
      <alignment horizontal="left" vertical="center" wrapText="1" indent="1"/>
      <protection locked="0"/>
    </xf>
    <xf numFmtId="4" fontId="11" fillId="0" borderId="6" xfId="0" applyNumberFormat="1" applyFont="1" applyFill="1" applyBorder="1" applyAlignment="1" applyProtection="1">
      <alignment horizontal="center" vertical="center" wrapText="1"/>
      <protection locked="0"/>
    </xf>
    <xf numFmtId="0" fontId="14" fillId="0" borderId="6" xfId="0" applyFont="1" applyFill="1" applyBorder="1" applyAlignment="1">
      <alignment horizontal="left" vertical="center" wrapText="1" indent="1"/>
    </xf>
    <xf numFmtId="0" fontId="11" fillId="0" borderId="10" xfId="0" applyFont="1" applyFill="1" applyBorder="1" applyAlignment="1" applyProtection="1">
      <alignment horizontal="left" vertical="center" wrapText="1" indent="1"/>
      <protection locked="0"/>
    </xf>
    <xf numFmtId="4" fontId="11" fillId="0" borderId="10" xfId="0" applyNumberFormat="1" applyFont="1" applyFill="1" applyBorder="1" applyAlignment="1" applyProtection="1">
      <alignment horizontal="center" vertical="center" wrapText="1"/>
      <protection locked="0"/>
    </xf>
    <xf numFmtId="3" fontId="11" fillId="0" borderId="8" xfId="6" applyNumberFormat="1" applyFont="1" applyFill="1" applyBorder="1" applyAlignment="1" applyProtection="1">
      <alignment horizontal="center" vertical="center" wrapText="1"/>
      <protection locked="0"/>
    </xf>
    <xf numFmtId="2" fontId="14" fillId="0" borderId="5" xfId="0" applyNumberFormat="1" applyFont="1" applyBorder="1" applyAlignment="1">
      <alignment horizontal="center" vertical="center" wrapText="1"/>
    </xf>
    <xf numFmtId="3" fontId="11" fillId="0" borderId="10" xfId="0" applyNumberFormat="1" applyFont="1" applyFill="1" applyBorder="1" applyAlignment="1" applyProtection="1">
      <alignment horizontal="center" vertical="center" wrapText="1"/>
      <protection locked="0"/>
    </xf>
    <xf numFmtId="3" fontId="11" fillId="0" borderId="9" xfId="0" applyNumberFormat="1" applyFont="1" applyFill="1" applyBorder="1" applyAlignment="1" applyProtection="1">
      <alignment horizontal="center" vertical="center" wrapText="1"/>
      <protection locked="0"/>
    </xf>
    <xf numFmtId="0" fontId="14" fillId="0" borderId="8" xfId="0" applyFont="1" applyBorder="1" applyAlignment="1">
      <alignment vertical="center" wrapText="1"/>
    </xf>
    <xf numFmtId="0" fontId="11" fillId="0" borderId="8" xfId="0" applyNumberFormat="1" applyFont="1" applyFill="1" applyBorder="1" applyAlignment="1" applyProtection="1">
      <alignment horizontal="left" vertical="center" wrapText="1" indent="1"/>
      <protection locked="0"/>
    </xf>
    <xf numFmtId="3" fontId="11" fillId="0" borderId="6" xfId="5" applyNumberFormat="1" applyFont="1" applyFill="1" applyBorder="1" applyAlignment="1" applyProtection="1">
      <alignment horizontal="center" vertical="center" wrapText="1"/>
      <protection locked="0"/>
    </xf>
    <xf numFmtId="0" fontId="11" fillId="0" borderId="6" xfId="5" applyFont="1" applyFill="1" applyBorder="1" applyAlignment="1" applyProtection="1">
      <alignment horizontal="left" vertical="center" wrapText="1" indent="1"/>
      <protection locked="0"/>
    </xf>
    <xf numFmtId="3" fontId="14" fillId="0" borderId="5" xfId="0" applyNumberFormat="1"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5" xfId="0" applyFont="1" applyFill="1" applyBorder="1" applyAlignment="1">
      <alignment horizontal="center" vertical="center" wrapText="1"/>
    </xf>
    <xf numFmtId="0" fontId="14" fillId="0" borderId="5" xfId="0" quotePrefix="1" applyNumberFormat="1" applyFont="1" applyFill="1" applyBorder="1" applyAlignment="1">
      <alignment horizontal="left" vertical="center" wrapText="1" indent="1"/>
    </xf>
    <xf numFmtId="0" fontId="14" fillId="0" borderId="5" xfId="0" applyFont="1" applyFill="1" applyBorder="1" applyAlignment="1">
      <alignment wrapText="1"/>
    </xf>
    <xf numFmtId="0" fontId="15" fillId="0" borderId="5" xfId="0" applyFont="1" applyFill="1" applyBorder="1" applyAlignment="1">
      <alignment vertical="center" wrapText="1"/>
    </xf>
    <xf numFmtId="0" fontId="11" fillId="0" borderId="5" xfId="0" applyFont="1" applyFill="1" applyBorder="1" applyAlignment="1">
      <alignment horizontal="justify" vertical="center" wrapText="1"/>
    </xf>
    <xf numFmtId="49" fontId="11" fillId="0" borderId="5" xfId="0" applyNumberFormat="1" applyFont="1" applyFill="1" applyBorder="1" applyAlignment="1" applyProtection="1">
      <alignment horizontal="left" vertical="center" wrapText="1" indent="1"/>
      <protection locked="0"/>
    </xf>
    <xf numFmtId="0" fontId="11" fillId="0" borderId="5" xfId="0" applyFont="1" applyFill="1" applyBorder="1" applyAlignment="1">
      <alignment horizontal="left" vertical="center" wrapText="1" indent="1"/>
    </xf>
    <xf numFmtId="0" fontId="11" fillId="0" borderId="5" xfId="0" applyFont="1" applyFill="1" applyBorder="1" applyAlignment="1" applyProtection="1">
      <alignment horizontal="justify" vertical="center" wrapText="1"/>
      <protection locked="0"/>
    </xf>
    <xf numFmtId="2" fontId="11" fillId="0" borderId="5" xfId="0" applyNumberFormat="1" applyFont="1" applyFill="1" applyBorder="1" applyAlignment="1" applyProtection="1">
      <alignment horizontal="center" vertical="center" wrapText="1"/>
      <protection locked="0"/>
    </xf>
    <xf numFmtId="4" fontId="11" fillId="0" borderId="5" xfId="0" applyNumberFormat="1" applyFont="1" applyFill="1" applyBorder="1" applyAlignment="1">
      <alignment horizontal="center" vertical="center"/>
    </xf>
    <xf numFmtId="0" fontId="11" fillId="0" borderId="5" xfId="0" quotePrefix="1" applyNumberFormat="1" applyFont="1" applyFill="1" applyBorder="1" applyAlignment="1">
      <alignment horizontal="left" vertical="center" wrapText="1" indent="1"/>
    </xf>
    <xf numFmtId="0" fontId="11" fillId="0" borderId="5" xfId="0" applyFont="1" applyFill="1" applyBorder="1"/>
    <xf numFmtId="3" fontId="11" fillId="0" borderId="5" xfId="0" applyNumberFormat="1" applyFont="1" applyFill="1" applyBorder="1" applyAlignment="1">
      <alignment horizontal="center" vertical="top"/>
    </xf>
    <xf numFmtId="4" fontId="11" fillId="0" borderId="5" xfId="0" applyNumberFormat="1" applyFont="1" applyFill="1" applyBorder="1" applyAlignment="1">
      <alignment horizontal="center"/>
    </xf>
    <xf numFmtId="3" fontId="11" fillId="0" borderId="5" xfId="0" applyNumberFormat="1" applyFont="1" applyFill="1" applyBorder="1" applyAlignment="1">
      <alignment horizontal="center" vertical="center"/>
    </xf>
    <xf numFmtId="0" fontId="11" fillId="0" borderId="6" xfId="0" applyFont="1" applyFill="1" applyBorder="1" applyAlignment="1">
      <alignment horizontal="left" vertical="center" wrapText="1" indent="1"/>
    </xf>
    <xf numFmtId="0" fontId="11" fillId="0" borderId="5" xfId="6" applyFont="1" applyFill="1" applyBorder="1" applyAlignment="1">
      <alignment horizontal="left" vertical="center" wrapText="1" indent="1"/>
    </xf>
    <xf numFmtId="0" fontId="11" fillId="0" borderId="5" xfId="0" applyNumberFormat="1"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11" fillId="0" borderId="0" xfId="0" applyFont="1" applyFill="1" applyBorder="1" applyAlignment="1">
      <alignment vertical="center"/>
    </xf>
    <xf numFmtId="165" fontId="11" fillId="0" borderId="5" xfId="0" applyNumberFormat="1" applyFont="1" applyFill="1" applyBorder="1" applyAlignment="1">
      <alignment horizontal="center" vertical="center" wrapText="1"/>
    </xf>
    <xf numFmtId="0" fontId="8" fillId="0" borderId="0" xfId="0" applyFont="1" applyFill="1" applyBorder="1" applyAlignment="1">
      <alignment vertical="center"/>
    </xf>
    <xf numFmtId="3" fontId="11" fillId="0" borderId="5" xfId="6" applyNumberFormat="1" applyFont="1" applyFill="1" applyBorder="1" applyAlignment="1">
      <alignment horizontal="left" vertical="center" wrapText="1" indent="1"/>
    </xf>
    <xf numFmtId="0" fontId="11" fillId="0" borderId="5" xfId="0" applyFont="1" applyFill="1" applyBorder="1" applyAlignment="1">
      <alignment horizontal="left"/>
    </xf>
    <xf numFmtId="3" fontId="11" fillId="0" borderId="7"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left" vertical="center" wrapText="1" indent="1"/>
      <protection locked="0"/>
    </xf>
    <xf numFmtId="0" fontId="11" fillId="0" borderId="5" xfId="0" applyFont="1" applyFill="1" applyBorder="1" applyAlignment="1">
      <alignment horizontal="center" vertical="center"/>
    </xf>
    <xf numFmtId="0" fontId="23" fillId="0" borderId="5" xfId="0" applyFont="1" applyFill="1" applyBorder="1" applyAlignment="1">
      <alignment horizontal="left" vertical="center" wrapText="1" indent="1"/>
    </xf>
    <xf numFmtId="4" fontId="11" fillId="0" borderId="5" xfId="0" applyNumberFormat="1" applyFont="1" applyFill="1" applyBorder="1" applyAlignment="1" applyProtection="1">
      <alignment horizontal="right" vertical="center" wrapText="1" indent="1"/>
      <protection locked="0"/>
    </xf>
    <xf numFmtId="0" fontId="24" fillId="0" borderId="5" xfId="0" applyFont="1" applyFill="1" applyBorder="1" applyAlignment="1">
      <alignment horizontal="center" vertical="center" wrapText="1"/>
    </xf>
    <xf numFmtId="0" fontId="11" fillId="0" borderId="5" xfId="0" applyFont="1" applyFill="1" applyBorder="1" applyAlignment="1">
      <alignment vertical="center"/>
    </xf>
    <xf numFmtId="0" fontId="20" fillId="0" borderId="5" xfId="0" applyFont="1" applyFill="1" applyBorder="1" applyAlignment="1">
      <alignment vertical="center" wrapText="1"/>
    </xf>
    <xf numFmtId="3" fontId="20" fillId="0" borderId="5" xfId="0" applyNumberFormat="1" applyFont="1" applyFill="1" applyBorder="1" applyAlignment="1">
      <alignment horizontal="left" vertical="center" wrapText="1"/>
    </xf>
    <xf numFmtId="0" fontId="20" fillId="0" borderId="5" xfId="0" applyFont="1" applyFill="1" applyBorder="1" applyAlignment="1">
      <alignment horizontal="left" vertical="top" wrapText="1"/>
    </xf>
    <xf numFmtId="3" fontId="20" fillId="0" borderId="5" xfId="0" applyNumberFormat="1" applyFont="1" applyFill="1" applyBorder="1" applyAlignment="1">
      <alignment vertical="center" wrapText="1"/>
    </xf>
    <xf numFmtId="0" fontId="8" fillId="0" borderId="5" xfId="0" applyFont="1" applyFill="1" applyBorder="1" applyAlignment="1">
      <alignment vertical="center" wrapText="1"/>
    </xf>
    <xf numFmtId="165" fontId="11" fillId="0" borderId="5"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left" vertical="center" wrapText="1" indent="1"/>
      <protection locked="0"/>
    </xf>
    <xf numFmtId="0" fontId="11" fillId="0" borderId="8" xfId="0" applyFont="1" applyFill="1" applyBorder="1" applyAlignment="1">
      <alignment vertical="center" wrapText="1"/>
    </xf>
    <xf numFmtId="3" fontId="11" fillId="0" borderId="5" xfId="0" applyNumberFormat="1" applyFont="1" applyFill="1" applyBorder="1" applyAlignment="1" applyProtection="1">
      <alignment horizontal="right" vertical="center" wrapText="1" indent="1"/>
      <protection locked="0"/>
    </xf>
    <xf numFmtId="3" fontId="8" fillId="0" borderId="5" xfId="0" applyNumberFormat="1" applyFont="1" applyFill="1" applyBorder="1" applyAlignment="1">
      <alignment horizontal="center" vertical="center"/>
    </xf>
    <xf numFmtId="0" fontId="8" fillId="0" borderId="5" xfId="0" applyFont="1" applyFill="1" applyBorder="1" applyAlignment="1">
      <alignment vertical="center"/>
    </xf>
    <xf numFmtId="0" fontId="25" fillId="0" borderId="5" xfId="0" applyFont="1" applyFill="1" applyBorder="1" applyAlignment="1">
      <alignment vertical="center"/>
    </xf>
    <xf numFmtId="4" fontId="8" fillId="0" borderId="5" xfId="0" applyNumberFormat="1" applyFont="1" applyFill="1" applyBorder="1" applyAlignment="1">
      <alignment horizontal="center"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center"/>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indent="1"/>
    </xf>
    <xf numFmtId="4" fontId="14" fillId="0" borderId="8" xfId="0" applyNumberFormat="1" applyFont="1" applyBorder="1" applyAlignment="1">
      <alignment horizontal="center" vertical="center" wrapText="1"/>
    </xf>
    <xf numFmtId="0" fontId="14" fillId="0" borderId="8" xfId="0" applyFont="1" applyBorder="1" applyAlignment="1">
      <alignment horizontal="justify"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indent="1"/>
    </xf>
    <xf numFmtId="2" fontId="14" fillId="4" borderId="5" xfId="0" applyNumberFormat="1" applyFont="1" applyFill="1" applyBorder="1" applyAlignment="1">
      <alignment horizontal="center" vertical="center" wrapText="1"/>
    </xf>
    <xf numFmtId="0" fontId="13" fillId="8" borderId="5" xfId="0" applyFont="1" applyFill="1" applyBorder="1" applyAlignment="1">
      <alignment horizontal="left" vertical="center" wrapText="1" indent="1"/>
    </xf>
    <xf numFmtId="0" fontId="11" fillId="0" borderId="5" xfId="0" applyNumberFormat="1" applyFont="1" applyFill="1" applyBorder="1" applyAlignment="1" applyProtection="1">
      <alignment horizontal="left" vertical="center" wrapText="1" indent="1"/>
    </xf>
    <xf numFmtId="0" fontId="14" fillId="0" borderId="5" xfId="0" applyNumberFormat="1" applyFont="1" applyFill="1" applyBorder="1" applyAlignment="1" applyProtection="1">
      <alignment horizontal="center" vertical="center" wrapText="1"/>
    </xf>
    <xf numFmtId="4" fontId="14" fillId="5" borderId="5" xfId="0" applyNumberFormat="1" applyFont="1" applyFill="1" applyBorder="1" applyAlignment="1">
      <alignment horizontal="center" vertical="center" wrapText="1"/>
    </xf>
    <xf numFmtId="0" fontId="14" fillId="0" borderId="5" xfId="6" applyFont="1" applyFill="1" applyBorder="1" applyAlignment="1">
      <alignment horizontal="center" vertical="center" wrapText="1"/>
    </xf>
    <xf numFmtId="0" fontId="14" fillId="0" borderId="7" xfId="0" applyFont="1" applyFill="1" applyBorder="1" applyAlignment="1">
      <alignment horizontal="left" vertical="center" wrapText="1" indent="1"/>
    </xf>
    <xf numFmtId="0" fontId="17" fillId="0" borderId="5" xfId="0" applyFont="1" applyBorder="1" applyAlignment="1">
      <alignment horizontal="justify" vertical="center" wrapText="1"/>
    </xf>
    <xf numFmtId="0" fontId="11" fillId="0" borderId="8" xfId="0" applyFont="1" applyFill="1" applyBorder="1" applyAlignment="1">
      <alignment horizontal="left" vertical="center" wrapText="1" indent="1"/>
    </xf>
    <xf numFmtId="0" fontId="11" fillId="0" borderId="8" xfId="0" applyNumberFormat="1" applyFont="1" applyFill="1" applyBorder="1" applyAlignment="1">
      <alignment horizontal="left" vertical="center" wrapText="1" indent="1"/>
    </xf>
    <xf numFmtId="0" fontId="14" fillId="5" borderId="5" xfId="0" applyFont="1" applyFill="1" applyBorder="1" applyAlignment="1">
      <alignment horizontal="left" vertical="center" wrapText="1" indent="1"/>
    </xf>
    <xf numFmtId="0" fontId="14" fillId="5" borderId="5"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7" xfId="0" applyFont="1" applyFill="1" applyBorder="1" applyAlignment="1">
      <alignment horizontal="center" vertical="center" wrapText="1"/>
    </xf>
    <xf numFmtId="4" fontId="14" fillId="5" borderId="9" xfId="0" applyNumberFormat="1" applyFont="1" applyFill="1" applyBorder="1" applyAlignment="1">
      <alignment horizontal="center" vertical="center"/>
    </xf>
    <xf numFmtId="0" fontId="14" fillId="5" borderId="5" xfId="6" applyFont="1" applyFill="1" applyBorder="1" applyAlignment="1">
      <alignment horizontal="center" vertical="center" wrapText="1"/>
    </xf>
    <xf numFmtId="0" fontId="14" fillId="5" borderId="5" xfId="0" applyFont="1" applyFill="1" applyBorder="1" applyAlignment="1">
      <alignment horizontal="left" vertical="center" wrapText="1"/>
    </xf>
    <xf numFmtId="0" fontId="11" fillId="0" borderId="5" xfId="0" quotePrefix="1" applyFont="1" applyFill="1" applyBorder="1" applyAlignment="1">
      <alignment horizontal="left" vertical="center" wrapText="1" indent="1"/>
    </xf>
    <xf numFmtId="0" fontId="14" fillId="0" borderId="5" xfId="6"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indent="1"/>
    </xf>
    <xf numFmtId="0" fontId="14" fillId="0" borderId="6" xfId="0" applyFont="1" applyBorder="1" applyAlignment="1">
      <alignment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4" fontId="14" fillId="0" borderId="7"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0" fontId="14" fillId="4" borderId="5" xfId="0" applyFont="1" applyFill="1" applyBorder="1" applyAlignment="1">
      <alignment horizontal="left" vertical="center" wrapText="1" indent="1"/>
    </xf>
    <xf numFmtId="0" fontId="14" fillId="4" borderId="5" xfId="0" applyFont="1" applyFill="1" applyBorder="1" applyAlignment="1">
      <alignment vertical="center" wrapText="1"/>
    </xf>
    <xf numFmtId="4" fontId="14" fillId="0" borderId="5" xfId="0" applyNumberFormat="1" applyFont="1" applyFill="1" applyBorder="1" applyAlignment="1">
      <alignment horizontal="left" vertical="center" wrapText="1" indent="1"/>
    </xf>
    <xf numFmtId="3" fontId="11" fillId="0" borderId="5" xfId="0" applyNumberFormat="1" applyFont="1" applyFill="1" applyBorder="1" applyAlignment="1">
      <alignment horizontal="left" vertical="center" wrapText="1" indent="1"/>
    </xf>
    <xf numFmtId="0" fontId="14" fillId="0" borderId="5" xfId="6" applyFont="1" applyFill="1" applyBorder="1" applyAlignment="1">
      <alignment horizontal="left" vertical="center" wrapText="1"/>
    </xf>
    <xf numFmtId="4" fontId="14" fillId="0" borderId="5" xfId="6" applyNumberFormat="1" applyFont="1" applyFill="1" applyBorder="1" applyAlignment="1">
      <alignment horizontal="center" vertical="center" wrapText="1"/>
    </xf>
    <xf numFmtId="0" fontId="14" fillId="0" borderId="6" xfId="6"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5" borderId="5" xfId="0" applyNumberFormat="1" applyFont="1" applyFill="1" applyBorder="1" applyAlignment="1">
      <alignment horizontal="left" vertical="center" wrapText="1" indent="1"/>
    </xf>
    <xf numFmtId="0" fontId="13" fillId="8" borderId="5" xfId="0" applyFont="1" applyFill="1" applyBorder="1" applyAlignment="1">
      <alignment horizontal="center" vertical="center" wrapText="1"/>
    </xf>
    <xf numFmtId="0" fontId="26" fillId="0" borderId="5" xfId="0" applyFont="1" applyFill="1" applyBorder="1" applyAlignment="1">
      <alignment horizontal="center" vertical="center"/>
    </xf>
    <xf numFmtId="0" fontId="15" fillId="0" borderId="0" xfId="0" applyFont="1" applyBorder="1" applyAlignment="1">
      <alignment horizontal="justify" vertical="center"/>
    </xf>
    <xf numFmtId="0" fontId="14" fillId="0" borderId="5" xfId="0" applyFont="1" applyFill="1" applyBorder="1" applyAlignment="1" applyProtection="1">
      <alignment horizontal="left" vertical="center" wrapText="1"/>
      <protection locked="0"/>
    </xf>
    <xf numFmtId="0" fontId="27" fillId="5" borderId="5" xfId="0" applyFont="1" applyFill="1" applyBorder="1"/>
    <xf numFmtId="0" fontId="27" fillId="5" borderId="5" xfId="0" applyFont="1" applyFill="1" applyBorder="1" applyAlignment="1">
      <alignment horizontal="center"/>
    </xf>
    <xf numFmtId="0" fontId="11" fillId="0" borderId="11" xfId="0" applyFont="1" applyFill="1" applyBorder="1" applyAlignment="1">
      <alignment horizontal="center" vertical="center" wrapText="1"/>
    </xf>
    <xf numFmtId="4" fontId="14" fillId="0" borderId="6" xfId="0" applyNumberFormat="1" applyFont="1" applyFill="1" applyBorder="1" applyAlignment="1">
      <alignment horizontal="center" vertical="center" wrapText="1"/>
    </xf>
    <xf numFmtId="4" fontId="14" fillId="5" borderId="6" xfId="0" applyNumberFormat="1" applyFont="1" applyFill="1" applyBorder="1" applyAlignment="1">
      <alignment horizontal="center" vertical="center"/>
    </xf>
    <xf numFmtId="0" fontId="14" fillId="0" borderId="6" xfId="6" applyNumberFormat="1" applyFont="1" applyFill="1" applyBorder="1" applyAlignment="1">
      <alignment horizontal="center" vertical="center" wrapText="1"/>
    </xf>
    <xf numFmtId="0" fontId="14" fillId="0" borderId="6" xfId="0" applyNumberFormat="1" applyFont="1" applyFill="1" applyBorder="1" applyAlignment="1" applyProtection="1">
      <alignment horizontal="center" vertical="center" wrapText="1"/>
    </xf>
    <xf numFmtId="0" fontId="1" fillId="0" borderId="5" xfId="0" applyFont="1" applyBorder="1" applyAlignment="1">
      <alignment vertical="center"/>
    </xf>
    <xf numFmtId="0" fontId="18" fillId="8" borderId="5" xfId="0" applyFont="1" applyFill="1" applyBorder="1" applyAlignment="1">
      <alignment horizontal="left" vertical="center" wrapText="1" indent="1"/>
    </xf>
    <xf numFmtId="4" fontId="14" fillId="0" borderId="5" xfId="0" applyNumberFormat="1" applyFont="1" applyFill="1" applyBorder="1" applyAlignment="1">
      <alignment vertical="center" wrapText="1"/>
    </xf>
    <xf numFmtId="1" fontId="14" fillId="0" borderId="5" xfId="0" applyNumberFormat="1" applyFont="1" applyFill="1" applyBorder="1" applyAlignment="1">
      <alignment horizontal="center" vertical="center" wrapText="1"/>
    </xf>
    <xf numFmtId="0" fontId="8" fillId="0" borderId="6" xfId="0" applyFont="1" applyFill="1" applyBorder="1" applyAlignment="1">
      <alignment horizontal="left" vertical="center" wrapText="1" indent="1"/>
    </xf>
    <xf numFmtId="0" fontId="11" fillId="0" borderId="8" xfId="6" applyNumberFormat="1" applyFont="1" applyFill="1" applyBorder="1" applyAlignment="1">
      <alignment horizontal="center" vertical="center" wrapText="1"/>
    </xf>
    <xf numFmtId="0" fontId="11" fillId="0" borderId="8" xfId="0" applyNumberFormat="1" applyFont="1" applyFill="1" applyBorder="1" applyAlignment="1" applyProtection="1">
      <alignment horizontal="center" vertical="center" wrapText="1"/>
    </xf>
    <xf numFmtId="2" fontId="11" fillId="0" borderId="5" xfId="0" applyNumberFormat="1" applyFont="1" applyFill="1" applyBorder="1" applyAlignment="1">
      <alignment horizontal="left" vertical="center" wrapText="1" indent="1"/>
    </xf>
    <xf numFmtId="4" fontId="11" fillId="0" borderId="5" xfId="0" applyNumberFormat="1" applyFont="1" applyFill="1" applyBorder="1" applyAlignment="1">
      <alignment horizontal="left" vertical="center" wrapText="1" indent="1"/>
    </xf>
    <xf numFmtId="0" fontId="14" fillId="0" borderId="6" xfId="0" applyFont="1" applyBorder="1"/>
    <xf numFmtId="0" fontId="14" fillId="5" borderId="5" xfId="6" applyFont="1" applyFill="1" applyBorder="1" applyAlignment="1">
      <alignment horizontal="left" vertical="center" wrapText="1"/>
    </xf>
    <xf numFmtId="0" fontId="11" fillId="0" borderId="10" xfId="0" applyFont="1" applyFill="1" applyBorder="1" applyAlignment="1">
      <alignment horizontal="left" vertical="center" wrapText="1" indent="1"/>
    </xf>
    <xf numFmtId="0" fontId="14" fillId="5" borderId="6" xfId="6" applyFont="1" applyFill="1" applyBorder="1" applyAlignment="1">
      <alignment horizontal="center" vertical="center" wrapText="1"/>
    </xf>
    <xf numFmtId="0" fontId="14" fillId="5" borderId="6" xfId="0" applyFont="1" applyFill="1" applyBorder="1" applyAlignment="1">
      <alignment horizontal="left" vertical="center" wrapText="1"/>
    </xf>
    <xf numFmtId="0" fontId="14" fillId="5" borderId="6" xfId="0" applyFont="1" applyFill="1" applyBorder="1" applyAlignment="1">
      <alignment horizontal="center" vertical="center" wrapText="1"/>
    </xf>
    <xf numFmtId="4" fontId="14" fillId="5" borderId="6" xfId="0" applyNumberFormat="1" applyFont="1" applyFill="1" applyBorder="1" applyAlignment="1">
      <alignment horizontal="center" vertical="center" wrapText="1"/>
    </xf>
    <xf numFmtId="3" fontId="11" fillId="0" borderId="6" xfId="0" applyNumberFormat="1" applyFont="1" applyFill="1" applyBorder="1" applyAlignment="1">
      <alignment horizontal="left" vertical="center" wrapText="1" indent="1"/>
    </xf>
    <xf numFmtId="3" fontId="11" fillId="0" borderId="6" xfId="0" applyNumberFormat="1" applyFont="1" applyFill="1" applyBorder="1" applyAlignment="1">
      <alignment horizontal="center" vertical="center" wrapText="1"/>
    </xf>
    <xf numFmtId="3" fontId="14" fillId="0" borderId="6" xfId="0" applyNumberFormat="1" applyFont="1" applyFill="1" applyBorder="1" applyAlignment="1">
      <alignment horizontal="left" vertical="center" wrapText="1" indent="1"/>
    </xf>
    <xf numFmtId="0" fontId="14" fillId="0" borderId="6" xfId="0" applyNumberFormat="1" applyFont="1" applyFill="1" applyBorder="1" applyAlignment="1">
      <alignment horizontal="left" vertical="center" wrapText="1" indent="1"/>
    </xf>
    <xf numFmtId="3" fontId="14" fillId="0" borderId="6" xfId="0" applyNumberFormat="1" applyFont="1" applyFill="1" applyBorder="1" applyAlignment="1">
      <alignment horizontal="center" vertical="center" wrapText="1"/>
    </xf>
    <xf numFmtId="16" fontId="11" fillId="0" borderId="5" xfId="0" applyNumberFormat="1" applyFont="1" applyFill="1" applyBorder="1" applyAlignment="1">
      <alignment horizontal="left" vertical="center" wrapText="1" indent="1"/>
    </xf>
    <xf numFmtId="1" fontId="14" fillId="0" borderId="5" xfId="0" applyNumberFormat="1" applyFont="1" applyFill="1" applyBorder="1" applyAlignment="1">
      <alignment vertical="center" wrapText="1"/>
    </xf>
    <xf numFmtId="0" fontId="14" fillId="0" borderId="5" xfId="6" applyFont="1" applyFill="1" applyBorder="1" applyAlignment="1">
      <alignment horizontal="center" vertical="justify" wrapText="1"/>
    </xf>
    <xf numFmtId="0" fontId="15" fillId="0" borderId="5" xfId="0" applyFont="1" applyFill="1" applyBorder="1" applyAlignment="1">
      <alignment horizontal="center" vertical="center" wrapText="1" readingOrder="1"/>
    </xf>
    <xf numFmtId="0" fontId="14" fillId="0" borderId="5" xfId="0" applyFont="1" applyFill="1" applyBorder="1" applyAlignment="1">
      <alignment vertical="justify" wrapText="1" readingOrder="1"/>
    </xf>
    <xf numFmtId="0" fontId="28" fillId="0" borderId="5" xfId="0" applyFont="1" applyBorder="1"/>
    <xf numFmtId="0" fontId="28" fillId="0" borderId="5" xfId="0" applyFont="1" applyBorder="1" applyAlignment="1">
      <alignment horizontal="center"/>
    </xf>
    <xf numFmtId="0" fontId="8" fillId="0" borderId="10"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29" fillId="0" borderId="8" xfId="0" applyFont="1" applyFill="1" applyBorder="1" applyAlignment="1">
      <alignment horizontal="left" vertical="center" wrapText="1" indent="1"/>
    </xf>
    <xf numFmtId="0" fontId="14" fillId="0" borderId="8" xfId="0" applyFont="1" applyFill="1" applyBorder="1" applyAlignment="1">
      <alignment horizontal="center" vertical="center" wrapText="1"/>
    </xf>
    <xf numFmtId="4" fontId="14" fillId="0" borderId="8" xfId="0" applyNumberFormat="1" applyFont="1" applyFill="1" applyBorder="1" applyAlignment="1">
      <alignment horizontal="right" vertical="center" wrapText="1" indent="1"/>
    </xf>
    <xf numFmtId="0" fontId="14" fillId="0" borderId="8" xfId="6" applyFont="1" applyFill="1" applyBorder="1" applyAlignment="1">
      <alignment horizontal="center" vertical="center" wrapText="1"/>
    </xf>
    <xf numFmtId="0" fontId="14" fillId="0" borderId="8" xfId="0" applyFont="1" applyFill="1" applyBorder="1" applyAlignment="1">
      <alignment horizontal="left" vertical="center" wrapText="1" indent="1"/>
    </xf>
    <xf numFmtId="4" fontId="14" fillId="0" borderId="8" xfId="0" applyNumberFormat="1" applyFont="1" applyFill="1" applyBorder="1" applyAlignment="1">
      <alignment horizontal="center" vertical="center" wrapText="1"/>
    </xf>
    <xf numFmtId="4" fontId="14" fillId="0" borderId="5" xfId="0" applyNumberFormat="1" applyFont="1" applyFill="1" applyBorder="1" applyAlignment="1">
      <alignment horizontal="right" vertical="center" wrapText="1" indent="1"/>
    </xf>
    <xf numFmtId="0" fontId="14" fillId="0" borderId="8" xfId="0" applyFont="1" applyBorder="1" applyAlignment="1">
      <alignment vertical="center"/>
    </xf>
    <xf numFmtId="0" fontId="15" fillId="0" borderId="8" xfId="0" applyFont="1" applyBorder="1" applyAlignment="1">
      <alignment horizontal="left" vertical="center" wrapText="1"/>
    </xf>
    <xf numFmtId="4" fontId="15" fillId="0" borderId="5" xfId="0" applyNumberFormat="1" applyFont="1" applyFill="1" applyBorder="1" applyAlignment="1">
      <alignment horizontal="center" vertical="center" wrapText="1"/>
    </xf>
    <xf numFmtId="0" fontId="8" fillId="0" borderId="5" xfId="6" applyFont="1" applyFill="1" applyBorder="1" applyAlignment="1">
      <alignment horizontal="left" vertical="center" wrapText="1" indent="1"/>
    </xf>
    <xf numFmtId="0" fontId="8" fillId="0" borderId="5" xfId="0" applyNumberFormat="1" applyFont="1" applyFill="1" applyBorder="1" applyAlignment="1" applyProtection="1">
      <alignment horizontal="left" vertical="center" wrapText="1" indent="1"/>
    </xf>
    <xf numFmtId="164" fontId="0" fillId="0" borderId="0" xfId="3" applyFont="1" applyBorder="1" applyAlignment="1">
      <alignment wrapText="1"/>
    </xf>
    <xf numFmtId="0" fontId="33" fillId="0" borderId="16" xfId="10" applyFont="1" applyBorder="1" applyAlignment="1">
      <alignment horizontal="center"/>
    </xf>
    <xf numFmtId="0" fontId="33" fillId="0" borderId="16" xfId="10" applyFont="1" applyBorder="1" applyAlignment="1">
      <alignment horizontal="left"/>
    </xf>
    <xf numFmtId="0" fontId="33" fillId="0" borderId="16" xfId="10" applyFont="1" applyBorder="1" applyAlignment="1">
      <alignment horizontal="left" vertical="top"/>
    </xf>
    <xf numFmtId="0" fontId="33" fillId="0" borderId="16" xfId="10" applyFont="1" applyBorder="1" applyAlignment="1">
      <alignment horizontal="center" vertical="center"/>
    </xf>
    <xf numFmtId="0" fontId="33" fillId="0" borderId="16" xfId="10" applyFont="1" applyBorder="1" applyAlignment="1">
      <alignment horizontal="left" vertical="center"/>
    </xf>
    <xf numFmtId="0" fontId="33" fillId="0" borderId="16" xfId="10" applyFont="1" applyBorder="1" applyAlignment="1">
      <alignment horizontal="left" vertical="top" wrapText="1"/>
    </xf>
    <xf numFmtId="3" fontId="33" fillId="0" borderId="16" xfId="10" applyNumberFormat="1" applyFont="1" applyBorder="1" applyAlignment="1">
      <alignment horizontal="center"/>
    </xf>
    <xf numFmtId="0" fontId="33" fillId="0" borderId="16" xfId="10" applyFont="1" applyBorder="1" applyAlignment="1">
      <alignment horizontal="left" vertical="top" indent="5"/>
    </xf>
    <xf numFmtId="0" fontId="35" fillId="0" borderId="0" xfId="0" applyFont="1"/>
    <xf numFmtId="0" fontId="33" fillId="0" borderId="16" xfId="11" applyFont="1" applyBorder="1" applyAlignment="1">
      <alignment horizontal="center"/>
    </xf>
    <xf numFmtId="0" fontId="33" fillId="0" borderId="16" xfId="11" applyFont="1" applyBorder="1" applyAlignment="1">
      <alignment horizontal="left"/>
    </xf>
    <xf numFmtId="0" fontId="33" fillId="0" borderId="16" xfId="11" applyFont="1" applyBorder="1" applyAlignment="1">
      <alignment horizontal="left" vertical="top"/>
    </xf>
    <xf numFmtId="0" fontId="33" fillId="0" borderId="16" xfId="11" applyFont="1" applyBorder="1" applyAlignment="1">
      <alignment horizontal="left" vertical="top" indent="5"/>
    </xf>
    <xf numFmtId="0" fontId="33" fillId="0" borderId="16" xfId="11" applyFont="1" applyBorder="1" applyAlignment="1">
      <alignment horizontal="justify" wrapText="1"/>
    </xf>
    <xf numFmtId="0" fontId="33" fillId="0" borderId="16" xfId="11" applyFont="1" applyBorder="1" applyAlignment="1">
      <alignment horizontal="justify" vertical="center"/>
    </xf>
    <xf numFmtId="0" fontId="33" fillId="0" borderId="16" xfId="11" applyFont="1" applyBorder="1" applyAlignment="1">
      <alignment horizontal="left" wrapText="1"/>
    </xf>
    <xf numFmtId="0" fontId="33" fillId="0" borderId="16" xfId="11" applyFont="1" applyBorder="1" applyAlignment="1">
      <alignment horizontal="justify" vertical="top" wrapText="1"/>
    </xf>
    <xf numFmtId="0" fontId="11" fillId="0" borderId="0" xfId="0" applyFont="1" applyFill="1" applyAlignment="1" applyProtection="1">
      <alignment horizontal="left" vertical="center" wrapText="1" indent="1"/>
      <protection locked="0"/>
    </xf>
    <xf numFmtId="0" fontId="11" fillId="0" borderId="0" xfId="0" applyFont="1" applyFill="1" applyAlignment="1" applyProtection="1">
      <alignment vertical="center"/>
      <protection locked="0"/>
    </xf>
    <xf numFmtId="0" fontId="8" fillId="5" borderId="5" xfId="0" applyFont="1" applyFill="1" applyBorder="1" applyAlignment="1" applyProtection="1">
      <alignment horizontal="center" vertical="center" wrapText="1"/>
      <protection locked="0"/>
    </xf>
    <xf numFmtId="3" fontId="8" fillId="5" borderId="5" xfId="0" applyNumberFormat="1" applyFont="1" applyFill="1" applyBorder="1" applyAlignment="1" applyProtection="1">
      <alignment horizontal="center" vertical="center" wrapText="1"/>
      <protection locked="0"/>
    </xf>
    <xf numFmtId="0" fontId="8" fillId="5" borderId="5" xfId="0" applyFont="1" applyFill="1" applyBorder="1" applyAlignment="1" applyProtection="1">
      <alignment horizontal="left" vertical="center" wrapText="1" indent="1"/>
      <protection locked="0"/>
    </xf>
    <xf numFmtId="0" fontId="8" fillId="0" borderId="0" xfId="0" applyFont="1" applyFill="1" applyAlignment="1" applyProtection="1">
      <alignment horizontal="center" vertical="center" wrapText="1"/>
      <protection locked="0"/>
    </xf>
    <xf numFmtId="0" fontId="11" fillId="5" borderId="5" xfId="0" applyFont="1" applyFill="1" applyBorder="1" applyAlignment="1" applyProtection="1">
      <alignment horizontal="center" vertical="center"/>
      <protection locked="0"/>
    </xf>
    <xf numFmtId="3" fontId="11" fillId="5" borderId="5" xfId="0" applyNumberFormat="1" applyFont="1" applyFill="1" applyBorder="1" applyAlignment="1" applyProtection="1">
      <alignment horizontal="center" vertical="center" wrapText="1"/>
      <protection locked="0"/>
    </xf>
    <xf numFmtId="0" fontId="11" fillId="5" borderId="5" xfId="0" applyFont="1" applyFill="1" applyBorder="1" applyAlignment="1" applyProtection="1">
      <alignment horizontal="left" vertical="center" wrapText="1" indent="1"/>
      <protection locked="0"/>
    </xf>
    <xf numFmtId="4" fontId="11" fillId="5" borderId="5" xfId="0" applyNumberFormat="1" applyFont="1" applyFill="1" applyBorder="1" applyAlignment="1" applyProtection="1">
      <alignment horizontal="center" vertical="center"/>
      <protection locked="0"/>
    </xf>
    <xf numFmtId="0" fontId="11" fillId="5" borderId="5" xfId="0" applyNumberFormat="1" applyFont="1" applyFill="1" applyBorder="1" applyAlignment="1" applyProtection="1">
      <alignment horizontal="center" vertical="center" wrapText="1"/>
      <protection locked="0"/>
    </xf>
    <xf numFmtId="0" fontId="20" fillId="0" borderId="0" xfId="0" applyFont="1" applyFill="1" applyBorder="1"/>
    <xf numFmtId="4" fontId="11" fillId="5" borderId="5" xfId="0" applyNumberFormat="1" applyFont="1" applyFill="1" applyBorder="1" applyAlignment="1">
      <alignment horizontal="center"/>
    </xf>
    <xf numFmtId="0" fontId="11" fillId="5" borderId="5" xfId="0" applyFont="1" applyFill="1" applyBorder="1" applyAlignment="1">
      <alignment horizontal="left" vertical="top" wrapText="1" indent="1"/>
    </xf>
    <xf numFmtId="0" fontId="11" fillId="5" borderId="5" xfId="0" applyNumberFormat="1"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11" fillId="5" borderId="8" xfId="0" applyFont="1" applyFill="1" applyBorder="1" applyAlignment="1" applyProtection="1">
      <alignment horizontal="left" vertical="center" wrapText="1" indent="1"/>
      <protection locked="0"/>
    </xf>
    <xf numFmtId="0" fontId="11" fillId="5" borderId="6" xfId="0" applyNumberFormat="1" applyFont="1" applyFill="1" applyBorder="1" applyAlignment="1" applyProtection="1">
      <alignment horizontal="center" vertical="center" wrapText="1"/>
      <protection locked="0"/>
    </xf>
    <xf numFmtId="0" fontId="11" fillId="5" borderId="6" xfId="0" applyFont="1" applyFill="1" applyBorder="1" applyAlignment="1" applyProtection="1">
      <alignment horizontal="left" vertical="center" wrapText="1" indent="1"/>
      <protection locked="0"/>
    </xf>
    <xf numFmtId="4" fontId="11" fillId="5" borderId="6" xfId="0" applyNumberFormat="1" applyFont="1" applyFill="1" applyBorder="1" applyAlignment="1" applyProtection="1">
      <alignment horizontal="center" vertical="center"/>
      <protection locked="0"/>
    </xf>
    <xf numFmtId="0" fontId="11" fillId="5" borderId="8" xfId="0" applyNumberFormat="1" applyFont="1" applyFill="1" applyBorder="1" applyAlignment="1" applyProtection="1">
      <alignment horizontal="center" vertical="center" wrapText="1"/>
      <protection locked="0"/>
    </xf>
    <xf numFmtId="4" fontId="11" fillId="5" borderId="8" xfId="0" applyNumberFormat="1" applyFont="1" applyFill="1" applyBorder="1" applyAlignment="1" applyProtection="1">
      <alignment horizontal="center" vertical="center"/>
      <protection locked="0"/>
    </xf>
    <xf numFmtId="0" fontId="13" fillId="0" borderId="0" xfId="0" applyFont="1" applyFill="1" applyAlignment="1" applyProtection="1">
      <alignment vertical="center"/>
      <protection locked="0"/>
    </xf>
    <xf numFmtId="0" fontId="17" fillId="5" borderId="5" xfId="0" applyFont="1" applyFill="1" applyBorder="1" applyAlignment="1" applyProtection="1">
      <alignment horizontal="center" vertical="center" wrapText="1"/>
      <protection locked="0"/>
    </xf>
    <xf numFmtId="0" fontId="17" fillId="5" borderId="5" xfId="0" applyNumberFormat="1" applyFont="1" applyFill="1" applyBorder="1" applyAlignment="1" applyProtection="1">
      <alignment horizontal="center" vertical="center" wrapText="1"/>
      <protection locked="0"/>
    </xf>
    <xf numFmtId="0" fontId="17" fillId="5" borderId="5" xfId="0" applyFont="1" applyFill="1" applyBorder="1" applyAlignment="1" applyProtection="1">
      <alignment horizontal="left" vertical="center" wrapText="1" indent="1"/>
      <protection locked="0"/>
    </xf>
    <xf numFmtId="4" fontId="17" fillId="5" borderId="5" xfId="0" applyNumberFormat="1" applyFont="1" applyFill="1" applyBorder="1" applyAlignment="1" applyProtection="1">
      <alignment horizontal="center" vertical="center"/>
      <protection locked="0"/>
    </xf>
    <xf numFmtId="0" fontId="37" fillId="0" borderId="5" xfId="0" applyFont="1" applyFill="1" applyBorder="1" applyAlignment="1" applyProtection="1">
      <alignment horizontal="center" vertical="center" wrapText="1"/>
      <protection locked="0"/>
    </xf>
    <xf numFmtId="0" fontId="17" fillId="4" borderId="5" xfId="0" applyFont="1" applyFill="1" applyBorder="1" applyAlignment="1">
      <alignment horizontal="center" vertical="center" wrapText="1"/>
    </xf>
    <xf numFmtId="0" fontId="17" fillId="4" borderId="5" xfId="0" applyFont="1" applyFill="1" applyBorder="1" applyAlignment="1">
      <alignment horizontal="center" vertical="center"/>
    </xf>
    <xf numFmtId="0" fontId="11" fillId="5" borderId="8" xfId="0" applyFont="1" applyFill="1" applyBorder="1" applyAlignment="1" applyProtection="1">
      <alignment horizontal="center" vertical="center"/>
      <protection locked="0"/>
    </xf>
    <xf numFmtId="0" fontId="11" fillId="5" borderId="5" xfId="12" applyFont="1" applyFill="1" applyBorder="1" applyAlignment="1" applyProtection="1">
      <alignment horizontal="left" vertical="center" wrapText="1" indent="1"/>
      <protection locked="0"/>
    </xf>
    <xf numFmtId="0" fontId="15" fillId="0" borderId="5"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protection locked="0"/>
    </xf>
    <xf numFmtId="3" fontId="11" fillId="0" borderId="0" xfId="0" applyNumberFormat="1" applyFont="1" applyFill="1" applyAlignment="1" applyProtection="1">
      <alignment horizontal="center" vertical="center"/>
      <protection locked="0"/>
    </xf>
    <xf numFmtId="0" fontId="11" fillId="0" borderId="0" xfId="0" applyFont="1" applyFill="1" applyAlignment="1" applyProtection="1">
      <alignment horizontal="left" vertical="center" indent="1"/>
      <protection locked="0"/>
    </xf>
    <xf numFmtId="0" fontId="17" fillId="0" borderId="0" xfId="0" applyFont="1"/>
    <xf numFmtId="0" fontId="8" fillId="5" borderId="5" xfId="0" applyFont="1" applyFill="1" applyBorder="1" applyAlignment="1">
      <alignment horizontal="center" vertical="center" wrapText="1"/>
    </xf>
    <xf numFmtId="0" fontId="8" fillId="0" borderId="5" xfId="13" applyFont="1" applyFill="1" applyBorder="1" applyAlignment="1" applyProtection="1">
      <alignment horizontal="center" vertical="center" wrapText="1"/>
      <protection locked="0"/>
    </xf>
    <xf numFmtId="0" fontId="37" fillId="5" borderId="5" xfId="13" applyFont="1" applyFill="1" applyBorder="1" applyAlignment="1" applyProtection="1">
      <alignment horizontal="center" vertical="center" wrapText="1"/>
      <protection locked="0"/>
    </xf>
    <xf numFmtId="2" fontId="8" fillId="5" borderId="5" xfId="13" applyNumberFormat="1" applyFont="1" applyFill="1" applyBorder="1" applyAlignment="1">
      <alignment horizontal="center" vertical="center" wrapText="1"/>
    </xf>
    <xf numFmtId="0" fontId="8" fillId="0" borderId="5" xfId="13" applyFont="1" applyFill="1" applyBorder="1" applyAlignment="1" applyProtection="1">
      <alignment horizontal="left" vertical="center" wrapText="1" indent="1"/>
      <protection locked="0"/>
    </xf>
    <xf numFmtId="0" fontId="17" fillId="0" borderId="5" xfId="0" applyFont="1" applyBorder="1" applyAlignment="1">
      <alignment horizontal="center" vertical="center"/>
    </xf>
    <xf numFmtId="0" fontId="11" fillId="0" borderId="5" xfId="13" applyFont="1" applyFill="1" applyBorder="1" applyAlignment="1">
      <alignment horizontal="center" vertical="center" wrapText="1"/>
    </xf>
    <xf numFmtId="0" fontId="11" fillId="0" borderId="5" xfId="13" applyFont="1" applyFill="1" applyBorder="1" applyAlignment="1">
      <alignment horizontal="left" vertical="center" wrapText="1" indent="1"/>
    </xf>
    <xf numFmtId="0" fontId="17" fillId="5" borderId="5" xfId="13" applyFont="1" applyFill="1" applyBorder="1" applyAlignment="1">
      <alignment horizontal="left" vertical="center" wrapText="1" indent="1"/>
    </xf>
    <xf numFmtId="2" fontId="17" fillId="5" borderId="5" xfId="13" applyNumberFormat="1" applyFont="1" applyFill="1" applyBorder="1" applyAlignment="1">
      <alignment horizontal="center" vertical="center" wrapText="1"/>
    </xf>
    <xf numFmtId="0" fontId="17" fillId="0" borderId="5" xfId="0" applyFont="1" applyFill="1" applyBorder="1" applyAlignment="1">
      <alignment horizontal="center" vertical="center"/>
    </xf>
    <xf numFmtId="2" fontId="17" fillId="5" borderId="5" xfId="0" applyNumberFormat="1" applyFont="1" applyFill="1" applyBorder="1" applyAlignment="1">
      <alignment horizontal="center" vertical="center" wrapText="1"/>
    </xf>
    <xf numFmtId="2" fontId="11" fillId="5" borderId="5" xfId="13" applyNumberFormat="1" applyFont="1" applyFill="1" applyBorder="1" applyAlignment="1">
      <alignment horizontal="center" vertical="center" wrapText="1"/>
    </xf>
    <xf numFmtId="2" fontId="11" fillId="0" borderId="5" xfId="13" applyNumberFormat="1" applyFont="1" applyFill="1" applyBorder="1" applyAlignment="1">
      <alignment horizontal="left" vertical="center" wrapText="1" indent="1"/>
    </xf>
    <xf numFmtId="2" fontId="11" fillId="5" borderId="5" xfId="0" applyNumberFormat="1" applyFont="1" applyFill="1" applyBorder="1" applyAlignment="1">
      <alignment horizontal="center" vertical="center" wrapText="1"/>
    </xf>
    <xf numFmtId="2" fontId="17" fillId="5" borderId="5" xfId="0" applyNumberFormat="1" applyFont="1" applyFill="1" applyBorder="1" applyAlignment="1" applyProtection="1">
      <alignment horizontal="center" vertical="center" wrapText="1"/>
      <protection locked="0"/>
    </xf>
    <xf numFmtId="0" fontId="8" fillId="0" borderId="5" xfId="0" applyFont="1" applyFill="1" applyBorder="1" applyAlignment="1">
      <alignment horizontal="left" vertical="center" indent="1"/>
    </xf>
    <xf numFmtId="0" fontId="17" fillId="5" borderId="5" xfId="0" applyFont="1" applyFill="1" applyBorder="1"/>
    <xf numFmtId="0" fontId="17" fillId="5" borderId="5" xfId="0" applyFont="1" applyFill="1" applyBorder="1" applyAlignment="1">
      <alignment vertical="center" wrapText="1"/>
    </xf>
    <xf numFmtId="0" fontId="17" fillId="5" borderId="5" xfId="0" applyFont="1" applyFill="1" applyBorder="1" applyAlignment="1">
      <alignment horizontal="left" vertical="center" wrapText="1"/>
    </xf>
    <xf numFmtId="2" fontId="37" fillId="5" borderId="5" xfId="0" applyNumberFormat="1" applyFont="1" applyFill="1" applyBorder="1"/>
    <xf numFmtId="2" fontId="17" fillId="5" borderId="5" xfId="0" applyNumberFormat="1" applyFont="1" applyFill="1" applyBorder="1"/>
    <xf numFmtId="2" fontId="17" fillId="5" borderId="5" xfId="0" applyNumberFormat="1" applyFont="1" applyFill="1" applyBorder="1" applyAlignment="1">
      <alignment horizontal="center" vertical="center"/>
    </xf>
    <xf numFmtId="2" fontId="17" fillId="5" borderId="5" xfId="0" applyNumberFormat="1" applyFont="1" applyFill="1" applyBorder="1" applyAlignment="1">
      <alignment vertical="center"/>
    </xf>
    <xf numFmtId="0" fontId="8" fillId="0" borderId="5" xfId="13" applyFont="1" applyFill="1" applyBorder="1" applyAlignment="1">
      <alignment horizontal="left" vertical="center" indent="1"/>
    </xf>
    <xf numFmtId="0" fontId="17" fillId="0" borderId="5" xfId="13" applyFont="1" applyFill="1" applyBorder="1" applyAlignment="1">
      <alignment horizontal="left" vertical="center" wrapText="1" indent="1"/>
    </xf>
    <xf numFmtId="49" fontId="8" fillId="0" borderId="5" xfId="0" applyNumberFormat="1" applyFont="1" applyFill="1" applyBorder="1" applyAlignment="1">
      <alignment horizontal="left" vertical="center" wrapText="1" indent="1"/>
    </xf>
    <xf numFmtId="0" fontId="11" fillId="5" borderId="5" xfId="13" applyFont="1" applyFill="1" applyBorder="1" applyAlignment="1">
      <alignment horizontal="center" vertical="center" wrapText="1"/>
    </xf>
    <xf numFmtId="49" fontId="8" fillId="0" borderId="5" xfId="0" applyNumberFormat="1" applyFont="1" applyFill="1" applyBorder="1" applyAlignment="1">
      <alignment horizontal="left" vertical="center" indent="1"/>
    </xf>
    <xf numFmtId="0" fontId="17" fillId="0" borderId="0" xfId="0" applyFont="1" applyAlignment="1">
      <alignment horizontal="center" vertical="center"/>
    </xf>
    <xf numFmtId="0" fontId="17" fillId="0" borderId="0" xfId="0" applyFont="1" applyFill="1"/>
    <xf numFmtId="0" fontId="17" fillId="5" borderId="0" xfId="0" applyFont="1" applyFill="1"/>
    <xf numFmtId="0" fontId="3"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5" xfId="0" applyBorder="1" applyAlignment="1">
      <alignment vertical="center" wrapText="1"/>
    </xf>
    <xf numFmtId="0" fontId="2" fillId="0" borderId="5" xfId="0" applyFont="1" applyBorder="1" applyAlignment="1">
      <alignment vertical="center" wrapText="1"/>
    </xf>
    <xf numFmtId="14" fontId="0" fillId="0" borderId="5" xfId="0" applyNumberFormat="1" applyBorder="1" applyAlignment="1">
      <alignment horizontal="center" vertical="center" wrapText="1"/>
    </xf>
    <xf numFmtId="14" fontId="0" fillId="0" borderId="5"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164" fontId="0" fillId="0" borderId="8" xfId="3"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vertical="center" wrapText="1"/>
    </xf>
    <xf numFmtId="0" fontId="9" fillId="0" borderId="5" xfId="0" applyFont="1" applyFill="1" applyBorder="1" applyAlignment="1">
      <alignment horizontal="left" vertical="center" wrapText="1"/>
    </xf>
    <xf numFmtId="164" fontId="0" fillId="0" borderId="5" xfId="3" applyFont="1" applyBorder="1" applyAlignment="1">
      <alignment vertical="center" wrapText="1"/>
    </xf>
    <xf numFmtId="0" fontId="0" fillId="0" borderId="5" xfId="0" applyBorder="1" applyAlignment="1">
      <alignment horizontal="left" vertical="center" wrapText="1"/>
    </xf>
    <xf numFmtId="0" fontId="0" fillId="0" borderId="7" xfId="0" applyBorder="1" applyAlignment="1">
      <alignment horizontal="center" vertical="center" wrapText="1"/>
    </xf>
    <xf numFmtId="164" fontId="0" fillId="0" borderId="5" xfId="3" applyNumberFormat="1" applyFont="1" applyBorder="1" applyAlignment="1">
      <alignment vertical="center" wrapText="1"/>
    </xf>
    <xf numFmtId="0" fontId="0" fillId="0" borderId="19" xfId="0" applyBorder="1" applyAlignment="1">
      <alignment vertical="center" wrapText="1"/>
    </xf>
    <xf numFmtId="0" fontId="9" fillId="0" borderId="6" xfId="0" applyFont="1" applyFill="1" applyBorder="1" applyAlignment="1">
      <alignment horizontal="left" vertical="center" wrapText="1"/>
    </xf>
    <xf numFmtId="0" fontId="0" fillId="0" borderId="6" xfId="0" applyBorder="1" applyAlignment="1">
      <alignment vertical="center" wrapText="1"/>
    </xf>
    <xf numFmtId="164" fontId="0" fillId="0" borderId="6" xfId="3" applyFont="1" applyBorder="1" applyAlignment="1">
      <alignment vertical="center" wrapText="1"/>
    </xf>
    <xf numFmtId="164" fontId="0" fillId="0" borderId="6" xfId="3" applyNumberFormat="1" applyFont="1" applyBorder="1" applyAlignment="1">
      <alignment vertical="center" wrapText="1"/>
    </xf>
    <xf numFmtId="0" fontId="0" fillId="0" borderId="6" xfId="0" applyBorder="1" applyAlignment="1">
      <alignment horizontal="left" vertical="center" wrapText="1"/>
    </xf>
    <xf numFmtId="0" fontId="0" fillId="0" borderId="12" xfId="0" applyBorder="1" applyAlignment="1">
      <alignment horizontal="center" vertical="center" wrapText="1"/>
    </xf>
    <xf numFmtId="0" fontId="8" fillId="0" borderId="1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2" borderId="8" xfId="3" applyNumberFormat="1" applyFont="1" applyFill="1" applyBorder="1" applyAlignment="1">
      <alignment horizontal="center" vertical="center" wrapText="1"/>
    </xf>
    <xf numFmtId="164" fontId="0" fillId="0" borderId="8" xfId="3" applyNumberFormat="1" applyFont="1" applyBorder="1" applyAlignment="1">
      <alignment horizontal="center" vertical="center" wrapText="1"/>
    </xf>
    <xf numFmtId="164" fontId="39" fillId="0" borderId="11" xfId="3" applyNumberFormat="1" applyFont="1" applyBorder="1" applyAlignment="1">
      <alignment horizontal="center" vertical="center" wrapText="1"/>
    </xf>
    <xf numFmtId="0" fontId="0" fillId="0" borderId="9" xfId="0" applyFill="1" applyBorder="1" applyAlignment="1">
      <alignment horizontal="left" vertical="center"/>
    </xf>
    <xf numFmtId="0" fontId="0" fillId="0" borderId="5" xfId="0" applyFill="1" applyBorder="1" applyAlignment="1">
      <alignment horizontal="left" vertical="center"/>
    </xf>
    <xf numFmtId="0" fontId="0" fillId="0" borderId="5" xfId="0" applyFill="1" applyBorder="1" applyAlignment="1">
      <alignment horizontal="left" vertical="center" wrapText="1"/>
    </xf>
    <xf numFmtId="164" fontId="0" fillId="0" borderId="5" xfId="3" applyNumberFormat="1" applyFont="1" applyFill="1" applyBorder="1" applyAlignment="1">
      <alignment horizontal="left" vertical="center" wrapText="1"/>
    </xf>
    <xf numFmtId="0" fontId="0" fillId="0" borderId="5" xfId="0" applyNumberFormat="1" applyFill="1" applyBorder="1" applyAlignment="1">
      <alignment horizontal="left" vertical="center" wrapText="1"/>
    </xf>
    <xf numFmtId="0" fontId="0" fillId="0" borderId="19" xfId="0" applyFill="1" applyBorder="1" applyAlignment="1">
      <alignment horizontal="left" vertical="center"/>
    </xf>
    <xf numFmtId="0" fontId="0" fillId="0" borderId="6" xfId="0" applyFill="1" applyBorder="1" applyAlignment="1">
      <alignment horizontal="left" vertical="center"/>
    </xf>
    <xf numFmtId="0" fontId="0" fillId="0" borderId="6" xfId="0" applyFill="1" applyBorder="1" applyAlignment="1">
      <alignment horizontal="left" vertical="center" wrapText="1"/>
    </xf>
    <xf numFmtId="0" fontId="0" fillId="0" borderId="6" xfId="0" applyNumberFormat="1" applyFill="1" applyBorder="1" applyAlignment="1">
      <alignment horizontal="left" vertical="center" wrapText="1"/>
    </xf>
    <xf numFmtId="164" fontId="0" fillId="0" borderId="6" xfId="3" applyNumberFormat="1" applyFont="1" applyFill="1" applyBorder="1" applyAlignment="1">
      <alignment horizontal="left" vertical="center" wrapText="1"/>
    </xf>
    <xf numFmtId="0" fontId="8" fillId="3" borderId="18" xfId="0" applyFont="1" applyFill="1" applyBorder="1" applyAlignment="1">
      <alignment horizontal="center" vertical="center" wrapText="1"/>
    </xf>
    <xf numFmtId="0" fontId="8" fillId="3" borderId="8" xfId="0" applyFont="1" applyFill="1" applyBorder="1" applyAlignment="1">
      <alignment horizontal="center" vertical="center" wrapText="1"/>
    </xf>
    <xf numFmtId="164" fontId="8" fillId="2" borderId="8" xfId="3" applyFont="1" applyFill="1" applyBorder="1" applyAlignment="1">
      <alignment vertical="center" wrapText="1"/>
    </xf>
    <xf numFmtId="164" fontId="7" fillId="3" borderId="8" xfId="3" applyFont="1" applyFill="1" applyBorder="1" applyAlignment="1">
      <alignment vertical="center" wrapText="1"/>
    </xf>
    <xf numFmtId="164" fontId="7" fillId="3" borderId="11" xfId="3" applyFont="1" applyFill="1" applyBorder="1" applyAlignment="1">
      <alignment vertical="center" wrapText="1"/>
    </xf>
    <xf numFmtId="164" fontId="0" fillId="0" borderId="5" xfId="3" applyFont="1" applyBorder="1" applyAlignment="1">
      <alignment horizontal="left" vertical="center" wrapText="1"/>
    </xf>
    <xf numFmtId="0" fontId="0" fillId="0" borderId="7" xfId="0" applyBorder="1" applyAlignment="1">
      <alignment horizontal="left" vertical="center" wrapText="1"/>
    </xf>
    <xf numFmtId="0" fontId="0" fillId="0" borderId="5" xfId="0" applyNumberFormat="1" applyBorder="1" applyAlignment="1">
      <alignment horizontal="left" vertical="center" wrapText="1"/>
    </xf>
    <xf numFmtId="0" fontId="0" fillId="0" borderId="6" xfId="0" applyNumberFormat="1" applyBorder="1" applyAlignment="1">
      <alignment horizontal="left" vertical="center" wrapText="1"/>
    </xf>
    <xf numFmtId="164" fontId="0" fillId="0" borderId="6" xfId="3" applyFont="1" applyBorder="1" applyAlignment="1">
      <alignment horizontal="left" vertical="center" wrapText="1"/>
    </xf>
    <xf numFmtId="0" fontId="0" fillId="0" borderId="12" xfId="0" applyBorder="1" applyAlignment="1">
      <alignment horizontal="left" vertical="center" wrapText="1"/>
    </xf>
    <xf numFmtId="0" fontId="5" fillId="0" borderId="2" xfId="2"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0" fillId="0" borderId="5" xfId="0" applyBorder="1" applyAlignment="1">
      <alignment horizontal="center" vertical="center" wrapText="1"/>
    </xf>
    <xf numFmtId="0" fontId="8" fillId="0" borderId="0"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33" fillId="0" borderId="13" xfId="10" applyFont="1" applyBorder="1" applyAlignment="1">
      <alignment horizontal="right" vertical="top"/>
    </xf>
    <xf numFmtId="0" fontId="33" fillId="0" borderId="14" xfId="10" applyFont="1" applyBorder="1" applyAlignment="1">
      <alignment horizontal="right" vertical="top"/>
    </xf>
    <xf numFmtId="0" fontId="33" fillId="0" borderId="15" xfId="10" applyFont="1" applyBorder="1" applyAlignment="1">
      <alignment horizontal="right" vertical="top"/>
    </xf>
    <xf numFmtId="0" fontId="33" fillId="0" borderId="13" xfId="10" applyFont="1" applyBorder="1" applyAlignment="1">
      <alignment horizontal="center" vertical="top"/>
    </xf>
    <xf numFmtId="0" fontId="33" fillId="0" borderId="14" xfId="10" applyFont="1" applyBorder="1" applyAlignment="1">
      <alignment horizontal="center" vertical="top"/>
    </xf>
    <xf numFmtId="0" fontId="33" fillId="0" borderId="15" xfId="10" applyFont="1" applyBorder="1" applyAlignment="1">
      <alignment horizontal="center" vertical="top"/>
    </xf>
    <xf numFmtId="0" fontId="36" fillId="0" borderId="13" xfId="11" applyFont="1" applyBorder="1" applyAlignment="1">
      <alignment horizontal="right"/>
    </xf>
    <xf numFmtId="0" fontId="36" fillId="0" borderId="14" xfId="11" applyFont="1" applyBorder="1" applyAlignment="1">
      <alignment horizontal="right"/>
    </xf>
    <xf numFmtId="0" fontId="36" fillId="0" borderId="15" xfId="11" applyFont="1" applyBorder="1" applyAlignment="1">
      <alignment horizontal="right"/>
    </xf>
    <xf numFmtId="0" fontId="36" fillId="0" borderId="13" xfId="11" applyFont="1" applyBorder="1" applyAlignment="1">
      <alignment horizontal="center"/>
    </xf>
    <xf numFmtId="0" fontId="36" fillId="0" borderId="14" xfId="11" applyFont="1" applyBorder="1" applyAlignment="1">
      <alignment horizontal="center"/>
    </xf>
    <xf numFmtId="0" fontId="36" fillId="0" borderId="15" xfId="11" applyFont="1" applyBorder="1" applyAlignment="1">
      <alignment horizontal="center"/>
    </xf>
    <xf numFmtId="0" fontId="8" fillId="5" borderId="7" xfId="0" applyFont="1" applyFill="1" applyBorder="1" applyAlignment="1" applyProtection="1">
      <alignment horizontal="right" vertical="center" wrapText="1"/>
      <protection locked="0"/>
    </xf>
    <xf numFmtId="0" fontId="8" fillId="5" borderId="17" xfId="0" applyFont="1" applyFill="1" applyBorder="1" applyAlignment="1" applyProtection="1">
      <alignment horizontal="right" vertical="center" wrapText="1"/>
      <protection locked="0"/>
    </xf>
    <xf numFmtId="0" fontId="8" fillId="5" borderId="9" xfId="0" applyFont="1" applyFill="1" applyBorder="1" applyAlignment="1" applyProtection="1">
      <alignment horizontal="right" vertical="center" wrapText="1"/>
      <protection locked="0"/>
    </xf>
    <xf numFmtId="0" fontId="8" fillId="5" borderId="5"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4" fontId="8" fillId="0" borderId="0" xfId="0" applyNumberFormat="1" applyFont="1" applyFill="1" applyBorder="1" applyAlignment="1">
      <alignment horizontal="right" vertical="center" wrapText="1"/>
    </xf>
    <xf numFmtId="0" fontId="8" fillId="0" borderId="5" xfId="0" applyFont="1" applyFill="1" applyBorder="1" applyAlignment="1">
      <alignment horizontal="center" vertical="center" wrapText="1"/>
    </xf>
  </cellXfs>
  <cellStyles count="14">
    <cellStyle name="Köprü" xfId="2" builtinId="8"/>
    <cellStyle name="Normal" xfId="0" builtinId="0"/>
    <cellStyle name="Normal 10" xfId="9"/>
    <cellStyle name="Normal 2" xfId="10"/>
    <cellStyle name="Normal 2 2" xfId="12"/>
    <cellStyle name="Normal 2 3" xfId="5"/>
    <cellStyle name="Normal 2 3 2" xfId="13"/>
    <cellStyle name="Normal 3" xfId="8"/>
    <cellStyle name="Normal 3 2" xfId="11"/>
    <cellStyle name="Normal 6" xfId="7"/>
    <cellStyle name="Normal_VTB-2002 Ücretleri Genel-150102 2" xfId="6"/>
    <cellStyle name="SatırDüzeyi_2" xfId="1" builtinId="1" iLevel="1"/>
    <cellStyle name="Virgül" xfId="3" builtinId="3"/>
    <cellStyle name="Yüzde" xfId="4" builtinId="5"/>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auto="1"/>
        <name val="Times New Roman"/>
        <scheme val="none"/>
      </font>
      <fill>
        <patternFill patternType="solid">
          <fgColor indexed="64"/>
          <bgColor rgb="FFFF00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00\ _₺_-;\-* #,##0.00\ _₺_-;_-* &quot;-&quot;??\ _₺_-;_-@_-"/>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00\ _₺_-;\-* #,##0.00\ _₺_-;_-* &quot;-&quot;??\ _₺_-;_-@_-"/>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1"/>
        <color theme="1"/>
        <name val="Calibri"/>
        <scheme val="minor"/>
      </font>
      <numFmt numFmtId="164" formatCode="_-* #,##0.00\ _₺_-;\-* #,##0.00\ _₺_-;_-* &quot;-&quot;??\ _₺_-;_-@_-"/>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9" formatCode="d/mm/yyyy"/>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4.80.200\Kurumsal_Faturalama_Merkez\T&#305;bbi%20Malzeme\SUT%20Eki%20Malzeme%20Listesi%20Birle&#351;tirilmi&#351;%20(25.0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s>
    <sheetDataSet>
      <sheetData sheetId="0" refreshError="1"/>
    </sheetDataSet>
  </externalBook>
</externalLink>
</file>

<file path=xl/tables/table1.xml><?xml version="1.0" encoding="utf-8"?>
<table xmlns="http://schemas.openxmlformats.org/spreadsheetml/2006/main" id="1" name="Tablo1" displayName="Tablo1" ref="A4:E6" totalsRowShown="0" headerRowDxfId="53" dataDxfId="52" tableBorderDxfId="51">
  <autoFilter ref="A4:E6"/>
  <tableColumns count="5">
    <tableColumn id="5" name="Değişiklik alanı" dataDxfId="50"/>
    <tableColumn id="1" name="Eski" dataDxfId="49"/>
    <tableColumn id="2" name="Yeni" dataDxfId="48"/>
    <tableColumn id="3" name="Açıklama" dataDxfId="47"/>
    <tableColumn id="4" name="Yürürlük" dataDxfId="46"/>
  </tableColumns>
  <tableStyleInfo name="TableStyleMedium4" showFirstColumn="0" showLastColumn="0" showRowStripes="1" showColumnStripes="0"/>
</table>
</file>

<file path=xl/tables/table2.xml><?xml version="1.0" encoding="utf-8"?>
<table xmlns="http://schemas.openxmlformats.org/spreadsheetml/2006/main" id="5" name="Tablo5" displayName="Tablo5" ref="A2:I17" totalsRowShown="0" headerRowDxfId="45" dataDxfId="43" headerRowBorderDxfId="44" tableBorderDxfId="42" totalsRowBorderDxfId="41">
  <autoFilter ref="A2:I17"/>
  <tableColumns count="9">
    <tableColumn id="8" name="Liste Adı" dataDxfId="40"/>
    <tableColumn id="1" name="SUT Kodu " dataDxfId="39"/>
    <tableColumn id="2" name="Malzeme Adı" dataDxfId="38"/>
    <tableColumn id="3" name="Eski Malzeme Adı" dataDxfId="37"/>
    <tableColumn id="7" name="Kural" dataDxfId="36"/>
    <tableColumn id="4" name="Eski Tutar" dataDxfId="35" dataCellStyle="Virgül"/>
    <tableColumn id="5" name="Yeni Tutar" dataDxfId="34" dataCellStyle="Virgül">
      <calculatedColumnFormula>VLOOKUP(Tablo5[[#This Row],[SUT Kodu ]],[1]Sayfa1!$C$2:$D$3949,2,)</calculatedColumnFormula>
    </tableColumn>
    <tableColumn id="6" name="Değişiklik" dataDxfId="33"/>
    <tableColumn id="9" name="Yürürlülük Tarihi" dataDxfId="32"/>
  </tableColumns>
  <tableStyleInfo name="TableStyleMedium2" showFirstColumn="0" showLastColumn="0" showRowStripes="1" showColumnStripes="0"/>
</table>
</file>

<file path=xl/tables/table3.xml><?xml version="1.0" encoding="utf-8"?>
<table xmlns="http://schemas.openxmlformats.org/spreadsheetml/2006/main" id="3" name="Tablo14" displayName="Tablo14" ref="A1:I7" totalsRowShown="0" headerRowDxfId="31" dataDxfId="29" headerRowBorderDxfId="30" tableBorderDxfId="28" totalsRowBorderDxfId="27" headerRowCellStyle="Virgül" dataCellStyle="Virgül">
  <autoFilter ref="A1:I7"/>
  <tableColumns count="9">
    <tableColumn id="6" name="Durum" dataDxfId="26"/>
    <tableColumn id="1" name="SUT KODU" dataDxfId="25"/>
    <tableColumn id="2" name="İŞLEM ADI" dataDxfId="24"/>
    <tableColumn id="3" name="ESKİ İŞLEM ADI" dataDxfId="23"/>
    <tableColumn id="4" name="AÇIKLAMA" dataDxfId="22"/>
    <tableColumn id="5" name="ESKİ AÇIKLAMA" dataDxfId="21"/>
    <tableColumn id="8" name="Eski Fiyat" dataDxfId="20" dataCellStyle="Virgül"/>
    <tableColumn id="9" name="Yeni Fiyat" dataDxfId="19" dataCellStyle="Virgül"/>
    <tableColumn id="7" name="Yürürlülük Tarihi" dataDxfId="18" dataCellStyle="Virgül"/>
  </tableColumns>
  <tableStyleInfo name="TableStyleMedium2" showFirstColumn="0" showLastColumn="0" showRowStripes="1" showColumnStripes="0"/>
</table>
</file>

<file path=xl/tables/table4.xml><?xml version="1.0" encoding="utf-8"?>
<table xmlns="http://schemas.openxmlformats.org/spreadsheetml/2006/main" id="4" name="Tablo4" displayName="Tablo4" ref="A1:I4" totalsRowShown="0" headerRowDxfId="16" dataDxfId="14" headerRowBorderDxfId="15" tableBorderDxfId="13" totalsRowBorderDxfId="12">
  <autoFilter ref="A1:I4"/>
  <tableColumns count="9">
    <tableColumn id="9" name="Durum" dataDxfId="11"/>
    <tableColumn id="1" name="SUT KODU" dataDxfId="10"/>
    <tableColumn id="2" name="İŞLEM ADI" dataDxfId="9"/>
    <tableColumn id="3" name="ESKİ İŞLEM ADI" dataDxfId="8"/>
    <tableColumn id="4" name="AÇIKLAMA" dataDxfId="7"/>
    <tableColumn id="5" name="ESKİ AÇIKLAMA" dataDxfId="6"/>
    <tableColumn id="6" name="Eski Fiyat" dataDxfId="5" dataCellStyle="Virgül"/>
    <tableColumn id="7" name="Yeni Fiyat" dataDxfId="4" dataCellStyle="Virgül"/>
    <tableColumn id="8" name="Yürürlülük Tarihi" dataDxfId="3"/>
  </tableColumns>
  <tableStyleInfo name="TableStyleMedium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erdal.serin@mlpcare.com?subject=SUT%20De&#287;i&#351;ikli&#287;i"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90" zoomScaleNormal="90" workbookViewId="0">
      <selection sqref="A1:D3"/>
    </sheetView>
  </sheetViews>
  <sheetFormatPr defaultRowHeight="15" x14ac:dyDescent="0.25"/>
  <cols>
    <col min="1" max="1" width="23.28515625" bestFit="1" customWidth="1"/>
    <col min="2" max="2" width="72.7109375" style="2" customWidth="1"/>
    <col min="3" max="3" width="170" style="2" customWidth="1"/>
    <col min="4" max="4" width="42.140625" customWidth="1"/>
    <col min="5" max="6" width="45.140625" customWidth="1"/>
    <col min="7" max="7" width="18.7109375" bestFit="1" customWidth="1"/>
    <col min="8" max="8" width="18.28515625" bestFit="1" customWidth="1"/>
  </cols>
  <sheetData>
    <row r="1" spans="1:5" ht="15" customHeight="1" x14ac:dyDescent="0.25">
      <c r="A1" s="423" t="s">
        <v>9397</v>
      </c>
      <c r="B1" s="424"/>
      <c r="C1" s="424"/>
      <c r="D1" s="425"/>
      <c r="E1" s="1" t="s">
        <v>3</v>
      </c>
    </row>
    <row r="2" spans="1:5" ht="15" customHeight="1" x14ac:dyDescent="0.25">
      <c r="A2" s="423"/>
      <c r="B2" s="424"/>
      <c r="C2" s="424"/>
      <c r="D2" s="425"/>
      <c r="E2" s="422"/>
    </row>
    <row r="3" spans="1:5" ht="15" customHeight="1" x14ac:dyDescent="0.25">
      <c r="A3" s="423"/>
      <c r="B3" s="424"/>
      <c r="C3" s="424"/>
      <c r="D3" s="425"/>
      <c r="E3" s="422"/>
    </row>
    <row r="4" spans="1:5" s="7" customFormat="1" ht="15.75" x14ac:dyDescent="0.25">
      <c r="A4" s="373" t="s">
        <v>23</v>
      </c>
      <c r="B4" s="373" t="s">
        <v>0</v>
      </c>
      <c r="C4" s="373" t="s">
        <v>1</v>
      </c>
      <c r="D4" s="373" t="s">
        <v>2</v>
      </c>
      <c r="E4" s="374" t="s">
        <v>9097</v>
      </c>
    </row>
    <row r="5" spans="1:5" s="121" customFormat="1" ht="105" x14ac:dyDescent="0.25">
      <c r="A5" s="375" t="s">
        <v>24</v>
      </c>
      <c r="B5" s="376" t="s">
        <v>9388</v>
      </c>
      <c r="C5" s="376" t="s">
        <v>9389</v>
      </c>
      <c r="D5" s="375" t="s">
        <v>9390</v>
      </c>
      <c r="E5" s="377" t="s">
        <v>13902</v>
      </c>
    </row>
    <row r="6" spans="1:5" ht="75" x14ac:dyDescent="0.25">
      <c r="A6" s="375" t="s">
        <v>24</v>
      </c>
      <c r="B6" s="375" t="s">
        <v>9396</v>
      </c>
      <c r="C6" s="375" t="s">
        <v>9395</v>
      </c>
      <c r="D6" s="375" t="s">
        <v>9394</v>
      </c>
      <c r="E6" s="377" t="s">
        <v>13903</v>
      </c>
    </row>
    <row r="7" spans="1:5" ht="180" x14ac:dyDescent="0.25">
      <c r="A7" s="375" t="s">
        <v>24</v>
      </c>
      <c r="B7" s="375" t="s">
        <v>9391</v>
      </c>
      <c r="C7" s="375" t="s">
        <v>9392</v>
      </c>
      <c r="D7" s="375" t="s">
        <v>9393</v>
      </c>
      <c r="E7" s="378" t="s">
        <v>13903</v>
      </c>
    </row>
  </sheetData>
  <mergeCells count="2">
    <mergeCell ref="E1:E3"/>
    <mergeCell ref="A1:D3"/>
  </mergeCells>
  <hyperlinks>
    <hyperlink ref="E1:E3" r:id="rId1" display="mailto:serdal.serin@mlpcare.com?subject=SUT%20Değişikliği"/>
  </hyperlinks>
  <pageMargins left="0.70866141732283472" right="0.70866141732283472" top="0.74803149606299213" bottom="0.74803149606299213" header="0.31496062992125984" footer="0.31496062992125984"/>
  <pageSetup paperSize="9" scale="37" fitToHeight="4" orientation="landscape"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7"/>
  <sheetViews>
    <sheetView zoomScale="145" zoomScaleNormal="145" workbookViewId="0">
      <selection activeCell="A4" sqref="A4:G2597"/>
    </sheetView>
  </sheetViews>
  <sheetFormatPr defaultColWidth="9.140625" defaultRowHeight="12" x14ac:dyDescent="0.25"/>
  <cols>
    <col min="1" max="1" width="9.140625" style="76"/>
    <col min="2" max="2" width="33.85546875" style="76" customWidth="1"/>
    <col min="3" max="3" width="47.42578125" style="76" customWidth="1"/>
    <col min="4" max="4" width="9.140625" style="76" customWidth="1"/>
    <col min="5" max="5" width="7.85546875" style="76" customWidth="1"/>
    <col min="6" max="7" width="13" style="76" customWidth="1"/>
    <col min="8" max="16384" width="9.140625" style="76"/>
  </cols>
  <sheetData>
    <row r="1" spans="1:8" x14ac:dyDescent="0.25">
      <c r="A1" s="448"/>
      <c r="B1" s="448"/>
      <c r="C1" s="448"/>
      <c r="D1" s="448"/>
      <c r="E1" s="448"/>
      <c r="F1" s="448"/>
      <c r="G1" s="74" t="s">
        <v>6340</v>
      </c>
      <c r="H1" s="75">
        <v>0.59299999999999997</v>
      </c>
    </row>
    <row r="2" spans="1:8" s="79" customFormat="1" x14ac:dyDescent="0.25">
      <c r="A2" s="449"/>
      <c r="B2" s="449"/>
      <c r="C2" s="449"/>
      <c r="D2" s="449"/>
      <c r="E2" s="449"/>
      <c r="F2" s="449"/>
      <c r="G2" s="77" t="s">
        <v>6336</v>
      </c>
      <c r="H2" s="78">
        <v>1.08</v>
      </c>
    </row>
    <row r="3" spans="1:8" s="81" customFormat="1" ht="24" x14ac:dyDescent="0.25">
      <c r="A3" s="80" t="s">
        <v>6341</v>
      </c>
      <c r="B3" s="80" t="s">
        <v>5</v>
      </c>
      <c r="C3" s="80" t="s">
        <v>7</v>
      </c>
      <c r="D3" s="80" t="s">
        <v>6342</v>
      </c>
      <c r="E3" s="80" t="s">
        <v>6343</v>
      </c>
      <c r="F3" s="80" t="s">
        <v>6338</v>
      </c>
      <c r="G3" s="80" t="s">
        <v>6337</v>
      </c>
    </row>
    <row r="4" spans="1:8" ht="60" customHeight="1" x14ac:dyDescent="0.25">
      <c r="A4" s="143" t="s">
        <v>6344</v>
      </c>
      <c r="B4" s="27" t="s">
        <v>5992</v>
      </c>
      <c r="C4" s="27" t="s">
        <v>5990</v>
      </c>
      <c r="D4" s="26" t="s">
        <v>6345</v>
      </c>
      <c r="E4" s="26" t="s">
        <v>6343</v>
      </c>
      <c r="F4" s="26">
        <v>1686.3406408094436</v>
      </c>
      <c r="G4" s="82">
        <v>1080</v>
      </c>
    </row>
    <row r="5" spans="1:8" ht="60" customHeight="1" x14ac:dyDescent="0.25">
      <c r="A5" s="143" t="s">
        <v>9260</v>
      </c>
      <c r="B5" s="27" t="s">
        <v>9261</v>
      </c>
      <c r="C5" s="27"/>
      <c r="D5" s="26" t="s">
        <v>6345</v>
      </c>
      <c r="E5" s="26" t="s">
        <v>6343</v>
      </c>
      <c r="F5" s="26">
        <v>1349.07</v>
      </c>
      <c r="G5" s="82">
        <v>863.99839079999992</v>
      </c>
    </row>
    <row r="6" spans="1:8" ht="60" customHeight="1" x14ac:dyDescent="0.25">
      <c r="A6" s="143" t="s">
        <v>9262</v>
      </c>
      <c r="B6" s="27" t="s">
        <v>9100</v>
      </c>
      <c r="C6" s="27" t="s">
        <v>5990</v>
      </c>
      <c r="D6" s="26" t="s">
        <v>6345</v>
      </c>
      <c r="E6" s="26" t="s">
        <v>6343</v>
      </c>
      <c r="F6" s="26">
        <v>1256.32</v>
      </c>
      <c r="G6" s="82">
        <v>804.59758080000006</v>
      </c>
    </row>
    <row r="7" spans="1:8" ht="60" customHeight="1" x14ac:dyDescent="0.25">
      <c r="A7" s="31" t="s">
        <v>9263</v>
      </c>
      <c r="B7" s="51" t="s">
        <v>9101</v>
      </c>
      <c r="C7" s="32" t="s">
        <v>5990</v>
      </c>
      <c r="D7" s="31" t="s">
        <v>6345</v>
      </c>
      <c r="E7" s="31" t="s">
        <v>6343</v>
      </c>
      <c r="F7" s="61">
        <v>1256.32</v>
      </c>
      <c r="G7" s="82">
        <v>804.59758080000006</v>
      </c>
    </row>
    <row r="8" spans="1:8" ht="60" customHeight="1" x14ac:dyDescent="0.25">
      <c r="A8" s="189" t="s">
        <v>9264</v>
      </c>
      <c r="B8" s="190" t="s">
        <v>9102</v>
      </c>
      <c r="C8" s="137" t="s">
        <v>5990</v>
      </c>
      <c r="D8" s="189" t="s">
        <v>6345</v>
      </c>
      <c r="E8" s="189" t="s">
        <v>6343</v>
      </c>
      <c r="F8" s="191">
        <v>1256.32</v>
      </c>
      <c r="G8" s="82">
        <v>804.59758080000006</v>
      </c>
    </row>
    <row r="9" spans="1:8" ht="60" customHeight="1" x14ac:dyDescent="0.25">
      <c r="A9" s="31" t="s">
        <v>9265</v>
      </c>
      <c r="B9" s="51" t="s">
        <v>9103</v>
      </c>
      <c r="C9" s="32" t="s">
        <v>5990</v>
      </c>
      <c r="D9" s="31" t="s">
        <v>6345</v>
      </c>
      <c r="E9" s="31" t="s">
        <v>6343</v>
      </c>
      <c r="F9" s="61">
        <v>1686.34</v>
      </c>
      <c r="G9" s="82">
        <v>1079.9995896</v>
      </c>
    </row>
    <row r="10" spans="1:8" ht="60" customHeight="1" x14ac:dyDescent="0.25">
      <c r="A10" s="31" t="s">
        <v>9266</v>
      </c>
      <c r="B10" s="51" t="s">
        <v>9104</v>
      </c>
      <c r="C10" s="32" t="s">
        <v>5990</v>
      </c>
      <c r="D10" s="31" t="s">
        <v>6345</v>
      </c>
      <c r="E10" s="31" t="s">
        <v>6343</v>
      </c>
      <c r="F10" s="61">
        <v>1256.32</v>
      </c>
      <c r="G10" s="82">
        <v>804.59758080000006</v>
      </c>
    </row>
    <row r="11" spans="1:8" ht="60" customHeight="1" x14ac:dyDescent="0.25">
      <c r="A11" s="31" t="s">
        <v>9267</v>
      </c>
      <c r="B11" s="51" t="s">
        <v>9105</v>
      </c>
      <c r="C11" s="32" t="s">
        <v>5990</v>
      </c>
      <c r="D11" s="31" t="s">
        <v>6345</v>
      </c>
      <c r="E11" s="31" t="s">
        <v>6343</v>
      </c>
      <c r="F11" s="61">
        <v>1256.32</v>
      </c>
      <c r="G11" s="82">
        <v>804.59758080000006</v>
      </c>
    </row>
    <row r="12" spans="1:8" ht="60" customHeight="1" x14ac:dyDescent="0.25">
      <c r="A12" s="31" t="s">
        <v>9268</v>
      </c>
      <c r="B12" s="51" t="s">
        <v>9106</v>
      </c>
      <c r="C12" s="32" t="s">
        <v>5990</v>
      </c>
      <c r="D12" s="31" t="s">
        <v>6345</v>
      </c>
      <c r="E12" s="31" t="s">
        <v>6343</v>
      </c>
      <c r="F12" s="61">
        <v>1205.73</v>
      </c>
      <c r="G12" s="82">
        <v>772.19772120000005</v>
      </c>
    </row>
    <row r="13" spans="1:8" ht="60" customHeight="1" x14ac:dyDescent="0.25">
      <c r="A13" s="31" t="s">
        <v>9269</v>
      </c>
      <c r="B13" s="51" t="s">
        <v>9107</v>
      </c>
      <c r="C13" s="32" t="s">
        <v>5990</v>
      </c>
      <c r="D13" s="31" t="s">
        <v>6345</v>
      </c>
      <c r="E13" s="31" t="s">
        <v>6343</v>
      </c>
      <c r="F13" s="61">
        <v>1205.73</v>
      </c>
      <c r="G13" s="82">
        <v>772.19772120000005</v>
      </c>
    </row>
    <row r="14" spans="1:8" ht="60" customHeight="1" x14ac:dyDescent="0.25">
      <c r="A14" s="31" t="s">
        <v>9270</v>
      </c>
      <c r="B14" s="51" t="s">
        <v>9108</v>
      </c>
      <c r="C14" s="32" t="s">
        <v>5990</v>
      </c>
      <c r="D14" s="31" t="s">
        <v>6345</v>
      </c>
      <c r="E14" s="31" t="s">
        <v>6343</v>
      </c>
      <c r="F14" s="61">
        <v>1256.32</v>
      </c>
      <c r="G14" s="82">
        <v>804.59758080000006</v>
      </c>
    </row>
    <row r="15" spans="1:8" ht="60" customHeight="1" x14ac:dyDescent="0.25">
      <c r="A15" s="31" t="s">
        <v>9271</v>
      </c>
      <c r="B15" s="51" t="s">
        <v>9109</v>
      </c>
      <c r="C15" s="32" t="s">
        <v>5990</v>
      </c>
      <c r="D15" s="31" t="s">
        <v>6345</v>
      </c>
      <c r="E15" s="31" t="s">
        <v>6343</v>
      </c>
      <c r="F15" s="61">
        <v>1256.32</v>
      </c>
      <c r="G15" s="82">
        <v>804.59758080000006</v>
      </c>
    </row>
    <row r="16" spans="1:8" ht="60" customHeight="1" x14ac:dyDescent="0.25">
      <c r="A16" s="31" t="s">
        <v>9272</v>
      </c>
      <c r="B16" s="51" t="s">
        <v>9110</v>
      </c>
      <c r="C16" s="32" t="s">
        <v>5990</v>
      </c>
      <c r="D16" s="31" t="s">
        <v>6345</v>
      </c>
      <c r="E16" s="31" t="s">
        <v>6343</v>
      </c>
      <c r="F16" s="61">
        <v>1256.32</v>
      </c>
      <c r="G16" s="82">
        <v>804.59758080000006</v>
      </c>
    </row>
    <row r="17" spans="1:7" x14ac:dyDescent="0.25">
      <c r="A17" s="31" t="s">
        <v>9273</v>
      </c>
      <c r="B17" s="51" t="s">
        <v>9111</v>
      </c>
      <c r="C17" s="32" t="s">
        <v>5990</v>
      </c>
      <c r="D17" s="31" t="s">
        <v>6345</v>
      </c>
      <c r="E17" s="31" t="s">
        <v>6343</v>
      </c>
      <c r="F17" s="61">
        <v>1256.32</v>
      </c>
      <c r="G17" s="82">
        <v>804.59758080000006</v>
      </c>
    </row>
    <row r="18" spans="1:7" x14ac:dyDescent="0.25">
      <c r="A18" s="31" t="s">
        <v>9274</v>
      </c>
      <c r="B18" s="51" t="s">
        <v>9112</v>
      </c>
      <c r="C18" s="32" t="s">
        <v>5990</v>
      </c>
      <c r="D18" s="31" t="s">
        <v>6345</v>
      </c>
      <c r="E18" s="31" t="s">
        <v>6343</v>
      </c>
      <c r="F18" s="61">
        <v>1306.9100000000001</v>
      </c>
      <c r="G18" s="82">
        <v>836.99744039999996</v>
      </c>
    </row>
    <row r="19" spans="1:7" x14ac:dyDescent="0.25">
      <c r="A19" s="31" t="s">
        <v>9275</v>
      </c>
      <c r="B19" s="51" t="s">
        <v>9113</v>
      </c>
      <c r="C19" s="32" t="s">
        <v>5990</v>
      </c>
      <c r="D19" s="31" t="s">
        <v>6345</v>
      </c>
      <c r="E19" s="31" t="s">
        <v>6343</v>
      </c>
      <c r="F19" s="61">
        <v>1256.32</v>
      </c>
      <c r="G19" s="82">
        <v>804.59758080000006</v>
      </c>
    </row>
    <row r="20" spans="1:7" ht="36" x14ac:dyDescent="0.25">
      <c r="A20" s="31" t="s">
        <v>6346</v>
      </c>
      <c r="B20" s="47" t="s">
        <v>5991</v>
      </c>
      <c r="C20" s="47" t="s">
        <v>9114</v>
      </c>
      <c r="D20" s="31" t="s">
        <v>6345</v>
      </c>
      <c r="E20" s="31" t="s">
        <v>6343</v>
      </c>
      <c r="F20" s="61">
        <v>1306.9100000000001</v>
      </c>
      <c r="G20" s="82">
        <v>836.99744039999996</v>
      </c>
    </row>
    <row r="21" spans="1:7" ht="24" x14ac:dyDescent="0.25">
      <c r="A21" s="189" t="s">
        <v>9276</v>
      </c>
      <c r="B21" s="192" t="s">
        <v>5988</v>
      </c>
      <c r="C21" s="192" t="s">
        <v>9277</v>
      </c>
      <c r="D21" s="189" t="s">
        <v>6370</v>
      </c>
      <c r="E21" s="189" t="s">
        <v>6343</v>
      </c>
      <c r="F21" s="191">
        <v>2842</v>
      </c>
      <c r="G21" s="82">
        <v>1820.1304799999998</v>
      </c>
    </row>
    <row r="22" spans="1:7" x14ac:dyDescent="0.25">
      <c r="A22" s="193"/>
      <c r="B22" s="194" t="s">
        <v>6347</v>
      </c>
      <c r="C22" s="194"/>
      <c r="D22" s="193"/>
      <c r="E22" s="193"/>
      <c r="F22" s="93"/>
      <c r="G22" s="82">
        <v>0</v>
      </c>
    </row>
    <row r="23" spans="1:7" ht="24" x14ac:dyDescent="0.25">
      <c r="A23" s="83"/>
      <c r="B23" s="161" t="s">
        <v>6348</v>
      </c>
      <c r="C23" s="149"/>
      <c r="D23" s="83"/>
      <c r="E23" s="83"/>
      <c r="F23" s="86"/>
      <c r="G23" s="82">
        <v>0</v>
      </c>
    </row>
    <row r="24" spans="1:7" x14ac:dyDescent="0.25">
      <c r="A24" s="83" t="s">
        <v>6349</v>
      </c>
      <c r="B24" s="149" t="s">
        <v>6350</v>
      </c>
      <c r="C24" s="149"/>
      <c r="D24" s="83"/>
      <c r="E24" s="83" t="s">
        <v>6343</v>
      </c>
      <c r="F24" s="86">
        <v>337.26812816</v>
      </c>
      <c r="G24" s="82">
        <v>215.9999999987904</v>
      </c>
    </row>
    <row r="25" spans="1:7" x14ac:dyDescent="0.25">
      <c r="A25" s="83" t="s">
        <v>6351</v>
      </c>
      <c r="B25" s="149" t="s">
        <v>6352</v>
      </c>
      <c r="C25" s="149"/>
      <c r="D25" s="83"/>
      <c r="E25" s="83" t="s">
        <v>6343</v>
      </c>
      <c r="F25" s="86">
        <v>716.69477234401347</v>
      </c>
      <c r="G25" s="82">
        <v>458.99999999999994</v>
      </c>
    </row>
    <row r="26" spans="1:7" x14ac:dyDescent="0.25">
      <c r="A26" s="83" t="s">
        <v>6353</v>
      </c>
      <c r="B26" s="149" t="s">
        <v>6354</v>
      </c>
      <c r="C26" s="149"/>
      <c r="D26" s="83"/>
      <c r="E26" s="83" t="s">
        <v>6343</v>
      </c>
      <c r="F26" s="86">
        <v>1350</v>
      </c>
      <c r="G26" s="82">
        <v>864.59400000000005</v>
      </c>
    </row>
    <row r="27" spans="1:7" ht="24" x14ac:dyDescent="0.25">
      <c r="A27" s="83"/>
      <c r="B27" s="161" t="s">
        <v>6355</v>
      </c>
      <c r="C27" s="149"/>
      <c r="D27" s="83"/>
      <c r="E27" s="83"/>
      <c r="F27" s="86"/>
      <c r="G27" s="82">
        <v>0</v>
      </c>
    </row>
    <row r="28" spans="1:7" ht="24" x14ac:dyDescent="0.25">
      <c r="A28" s="83" t="s">
        <v>6356</v>
      </c>
      <c r="B28" s="149" t="s">
        <v>6357</v>
      </c>
      <c r="C28" s="149"/>
      <c r="D28" s="83"/>
      <c r="E28" s="83" t="s">
        <v>6343</v>
      </c>
      <c r="F28" s="86">
        <v>337.26812816188874</v>
      </c>
      <c r="G28" s="82">
        <v>216</v>
      </c>
    </row>
    <row r="29" spans="1:7" ht="24" x14ac:dyDescent="0.25">
      <c r="A29" s="83" t="s">
        <v>6358</v>
      </c>
      <c r="B29" s="149" t="s">
        <v>6359</v>
      </c>
      <c r="C29" s="149"/>
      <c r="D29" s="83"/>
      <c r="E29" s="83" t="s">
        <v>6343</v>
      </c>
      <c r="F29" s="86">
        <v>716.69477234401347</v>
      </c>
      <c r="G29" s="82">
        <v>458.99999999999994</v>
      </c>
    </row>
    <row r="30" spans="1:7" ht="24" x14ac:dyDescent="0.25">
      <c r="A30" s="83" t="s">
        <v>6360</v>
      </c>
      <c r="B30" s="149" t="s">
        <v>6361</v>
      </c>
      <c r="C30" s="149"/>
      <c r="D30" s="83"/>
      <c r="E30" s="83" t="s">
        <v>6343</v>
      </c>
      <c r="F30" s="86">
        <v>1350</v>
      </c>
      <c r="G30" s="82">
        <v>864.59400000000005</v>
      </c>
    </row>
    <row r="31" spans="1:7" x14ac:dyDescent="0.25">
      <c r="A31" s="28" t="s">
        <v>6362</v>
      </c>
      <c r="B31" s="44" t="s">
        <v>6363</v>
      </c>
      <c r="C31" s="44" t="s">
        <v>6364</v>
      </c>
      <c r="D31" s="31"/>
      <c r="E31" s="31" t="s">
        <v>6343</v>
      </c>
      <c r="F31" s="195">
        <v>505.9</v>
      </c>
      <c r="G31" s="82">
        <v>323.99859600000002</v>
      </c>
    </row>
    <row r="32" spans="1:7" x14ac:dyDescent="0.25">
      <c r="A32" s="88"/>
      <c r="B32" s="161" t="s">
        <v>5950</v>
      </c>
      <c r="C32" s="149"/>
      <c r="D32" s="88"/>
      <c r="E32" s="88"/>
      <c r="F32" s="86"/>
      <c r="G32" s="82">
        <v>0</v>
      </c>
    </row>
    <row r="33" spans="1:7" ht="24" x14ac:dyDescent="0.25">
      <c r="A33" s="88"/>
      <c r="B33" s="161" t="s">
        <v>5949</v>
      </c>
      <c r="C33" s="149"/>
      <c r="D33" s="88"/>
      <c r="E33" s="88"/>
      <c r="F33" s="86"/>
      <c r="G33" s="82">
        <v>0</v>
      </c>
    </row>
    <row r="34" spans="1:7" x14ac:dyDescent="0.25">
      <c r="A34" s="88"/>
      <c r="B34" s="161" t="s">
        <v>5948</v>
      </c>
      <c r="C34" s="149"/>
      <c r="D34" s="88"/>
      <c r="E34" s="88"/>
      <c r="F34" s="86"/>
      <c r="G34" s="82">
        <v>0</v>
      </c>
    </row>
    <row r="35" spans="1:7" x14ac:dyDescent="0.25">
      <c r="A35" s="88" t="s">
        <v>6365</v>
      </c>
      <c r="B35" s="149" t="s">
        <v>5941</v>
      </c>
      <c r="C35" s="149" t="s">
        <v>6366</v>
      </c>
      <c r="D35" s="83" t="s">
        <v>6367</v>
      </c>
      <c r="E35" s="83" t="s">
        <v>6343</v>
      </c>
      <c r="F35" s="86">
        <v>990.3878583473861</v>
      </c>
      <c r="G35" s="82">
        <v>634.28399999999999</v>
      </c>
    </row>
    <row r="36" spans="1:7" ht="48" x14ac:dyDescent="0.25">
      <c r="A36" s="88" t="s">
        <v>6368</v>
      </c>
      <c r="B36" s="149" t="s">
        <v>5939</v>
      </c>
      <c r="C36" s="160" t="s">
        <v>6369</v>
      </c>
      <c r="D36" s="83" t="s">
        <v>6370</v>
      </c>
      <c r="E36" s="83" t="s">
        <v>6343</v>
      </c>
      <c r="F36" s="86">
        <v>996.96458684654317</v>
      </c>
      <c r="G36" s="82">
        <v>638.49600000000009</v>
      </c>
    </row>
    <row r="37" spans="1:7" ht="24" x14ac:dyDescent="0.25">
      <c r="A37" s="88" t="s">
        <v>6371</v>
      </c>
      <c r="B37" s="149" t="s">
        <v>5937</v>
      </c>
      <c r="C37" s="149"/>
      <c r="D37" s="83" t="s">
        <v>6345</v>
      </c>
      <c r="E37" s="83" t="s">
        <v>6343</v>
      </c>
      <c r="F37" s="86">
        <v>514.50252951096127</v>
      </c>
      <c r="G37" s="82">
        <v>329.50800000000004</v>
      </c>
    </row>
    <row r="38" spans="1:7" x14ac:dyDescent="0.25">
      <c r="A38" s="88"/>
      <c r="B38" s="161" t="s">
        <v>5922</v>
      </c>
      <c r="C38" s="149"/>
      <c r="D38" s="83"/>
      <c r="E38" s="122"/>
      <c r="F38" s="86"/>
      <c r="G38" s="82">
        <v>0</v>
      </c>
    </row>
    <row r="39" spans="1:7" x14ac:dyDescent="0.25">
      <c r="A39" s="88" t="s">
        <v>6372</v>
      </c>
      <c r="B39" s="149" t="s">
        <v>5921</v>
      </c>
      <c r="C39" s="149"/>
      <c r="D39" s="83" t="s">
        <v>6345</v>
      </c>
      <c r="E39" s="83"/>
      <c r="F39" s="86">
        <v>384.822934232715</v>
      </c>
      <c r="G39" s="82">
        <v>246.45600000000002</v>
      </c>
    </row>
    <row r="40" spans="1:7" x14ac:dyDescent="0.25">
      <c r="A40" s="88" t="s">
        <v>6373</v>
      </c>
      <c r="B40" s="149" t="s">
        <v>5920</v>
      </c>
      <c r="C40" s="149"/>
      <c r="D40" s="83" t="s">
        <v>6367</v>
      </c>
      <c r="E40" s="83"/>
      <c r="F40" s="86">
        <v>1180.4384485666105</v>
      </c>
      <c r="G40" s="82">
        <v>756</v>
      </c>
    </row>
    <row r="41" spans="1:7" x14ac:dyDescent="0.25">
      <c r="A41" s="88" t="s">
        <v>6374</v>
      </c>
      <c r="B41" s="149" t="s">
        <v>5919</v>
      </c>
      <c r="C41" s="196"/>
      <c r="D41" s="83" t="s">
        <v>6345</v>
      </c>
      <c r="E41" s="83"/>
      <c r="F41" s="86">
        <v>370.99494097807758</v>
      </c>
      <c r="G41" s="82">
        <v>237.60000000000002</v>
      </c>
    </row>
    <row r="42" spans="1:7" ht="24" x14ac:dyDescent="0.25">
      <c r="A42" s="89" t="s">
        <v>6375</v>
      </c>
      <c r="B42" s="149" t="s">
        <v>5918</v>
      </c>
      <c r="C42" s="197"/>
      <c r="D42" s="90" t="s">
        <v>6345</v>
      </c>
      <c r="E42" s="90"/>
      <c r="F42" s="86">
        <v>512.98482293423274</v>
      </c>
      <c r="G42" s="82">
        <v>328.536</v>
      </c>
    </row>
    <row r="43" spans="1:7" ht="24" x14ac:dyDescent="0.25">
      <c r="A43" s="89" t="s">
        <v>6376</v>
      </c>
      <c r="B43" s="149" t="s">
        <v>5917</v>
      </c>
      <c r="C43" s="149"/>
      <c r="D43" s="90" t="s">
        <v>6367</v>
      </c>
      <c r="E43" s="90"/>
      <c r="F43" s="86">
        <v>1976.3912310286678</v>
      </c>
      <c r="G43" s="82">
        <v>1265.76</v>
      </c>
    </row>
    <row r="44" spans="1:7" x14ac:dyDescent="0.25">
      <c r="A44" s="88"/>
      <c r="B44" s="161" t="s">
        <v>5908</v>
      </c>
      <c r="C44" s="149"/>
      <c r="D44" s="83"/>
      <c r="E44" s="83"/>
      <c r="F44" s="86"/>
      <c r="G44" s="82">
        <v>0</v>
      </c>
    </row>
    <row r="45" spans="1:7" ht="24" x14ac:dyDescent="0.25">
      <c r="A45" s="89" t="s">
        <v>6377</v>
      </c>
      <c r="B45" s="149" t="s">
        <v>5907</v>
      </c>
      <c r="C45" s="149" t="s">
        <v>6378</v>
      </c>
      <c r="D45" s="83" t="s">
        <v>6367</v>
      </c>
      <c r="E45" s="83"/>
      <c r="F45" s="86">
        <v>674.53625632377748</v>
      </c>
      <c r="G45" s="82">
        <v>432</v>
      </c>
    </row>
    <row r="46" spans="1:7" ht="24" x14ac:dyDescent="0.25">
      <c r="A46" s="88" t="s">
        <v>6379</v>
      </c>
      <c r="B46" s="149" t="s">
        <v>5905</v>
      </c>
      <c r="C46" s="149"/>
      <c r="D46" s="83" t="s">
        <v>6380</v>
      </c>
      <c r="E46" s="83"/>
      <c r="F46" s="86">
        <v>89.038785834738619</v>
      </c>
      <c r="G46" s="82">
        <v>57.024000000000001</v>
      </c>
    </row>
    <row r="47" spans="1:7" x14ac:dyDescent="0.25">
      <c r="A47" s="88" t="s">
        <v>6381</v>
      </c>
      <c r="B47" s="149" t="s">
        <v>5904</v>
      </c>
      <c r="C47" s="149"/>
      <c r="D47" s="83" t="s">
        <v>6345</v>
      </c>
      <c r="E47" s="83"/>
      <c r="F47" s="86">
        <v>512.98482293423274</v>
      </c>
      <c r="G47" s="82">
        <v>328.536</v>
      </c>
    </row>
    <row r="48" spans="1:7" x14ac:dyDescent="0.25">
      <c r="A48" s="88" t="s">
        <v>6382</v>
      </c>
      <c r="B48" s="149" t="s">
        <v>5903</v>
      </c>
      <c r="C48" s="149"/>
      <c r="D48" s="83" t="s">
        <v>6380</v>
      </c>
      <c r="E48" s="83"/>
      <c r="F48" s="86">
        <v>296.79595278246205</v>
      </c>
      <c r="G48" s="82">
        <v>190.08</v>
      </c>
    </row>
    <row r="49" spans="1:7" x14ac:dyDescent="0.25">
      <c r="A49" s="88" t="s">
        <v>6383</v>
      </c>
      <c r="B49" s="149" t="s">
        <v>5902</v>
      </c>
      <c r="C49" s="196"/>
      <c r="D49" s="83" t="s">
        <v>6370</v>
      </c>
      <c r="E49" s="83"/>
      <c r="F49" s="86">
        <v>804.38448566610464</v>
      </c>
      <c r="G49" s="82">
        <v>515.16000000000008</v>
      </c>
    </row>
    <row r="50" spans="1:7" x14ac:dyDescent="0.25">
      <c r="A50" s="88" t="s">
        <v>6384</v>
      </c>
      <c r="B50" s="149" t="s">
        <v>5901</v>
      </c>
      <c r="C50" s="149"/>
      <c r="D50" s="83" t="s">
        <v>6345</v>
      </c>
      <c r="E50" s="83"/>
      <c r="F50" s="86">
        <v>641.31534569983137</v>
      </c>
      <c r="G50" s="82">
        <v>410.72400000000005</v>
      </c>
    </row>
    <row r="51" spans="1:7" x14ac:dyDescent="0.25">
      <c r="A51" s="88"/>
      <c r="B51" s="161" t="s">
        <v>5900</v>
      </c>
      <c r="C51" s="149"/>
      <c r="D51" s="83"/>
      <c r="E51" s="83"/>
      <c r="F51" s="86"/>
      <c r="G51" s="82">
        <v>0</v>
      </c>
    </row>
    <row r="52" spans="1:7" ht="24" x14ac:dyDescent="0.25">
      <c r="A52" s="88" t="s">
        <v>6385</v>
      </c>
      <c r="B52" s="149" t="s">
        <v>5899</v>
      </c>
      <c r="C52" s="149" t="s">
        <v>5898</v>
      </c>
      <c r="D52" s="83" t="s">
        <v>6370</v>
      </c>
      <c r="E52" s="83"/>
      <c r="F52" s="86">
        <v>734.56998313659369</v>
      </c>
      <c r="G52" s="82">
        <v>470.44800000000004</v>
      </c>
    </row>
    <row r="53" spans="1:7" ht="24" x14ac:dyDescent="0.25">
      <c r="A53" s="88" t="s">
        <v>6386</v>
      </c>
      <c r="B53" s="149" t="s">
        <v>5897</v>
      </c>
      <c r="C53" s="149" t="s">
        <v>5896</v>
      </c>
      <c r="D53" s="83" t="s">
        <v>6345</v>
      </c>
      <c r="E53" s="83"/>
      <c r="F53" s="86">
        <v>384.822934232715</v>
      </c>
      <c r="G53" s="82">
        <v>246.45600000000002</v>
      </c>
    </row>
    <row r="54" spans="1:7" x14ac:dyDescent="0.25">
      <c r="A54" s="88" t="s">
        <v>6387</v>
      </c>
      <c r="B54" s="149" t="s">
        <v>5895</v>
      </c>
      <c r="C54" s="149"/>
      <c r="D54" s="83" t="s">
        <v>6367</v>
      </c>
      <c r="E54" s="83"/>
      <c r="F54" s="86">
        <v>1433.3895446880269</v>
      </c>
      <c r="G54" s="82">
        <v>917.99999999999989</v>
      </c>
    </row>
    <row r="55" spans="1:7" x14ac:dyDescent="0.25">
      <c r="A55" s="88" t="s">
        <v>6388</v>
      </c>
      <c r="B55" s="149" t="s">
        <v>5894</v>
      </c>
      <c r="C55" s="149"/>
      <c r="D55" s="83" t="s">
        <v>6370</v>
      </c>
      <c r="E55" s="83"/>
      <c r="F55" s="86">
        <v>1101.8549747048903</v>
      </c>
      <c r="G55" s="82">
        <v>705.67200000000003</v>
      </c>
    </row>
    <row r="56" spans="1:7" x14ac:dyDescent="0.25">
      <c r="A56" s="88" t="s">
        <v>6389</v>
      </c>
      <c r="B56" s="149" t="s">
        <v>5893</v>
      </c>
      <c r="C56" s="149"/>
      <c r="D56" s="83" t="s">
        <v>6345</v>
      </c>
      <c r="E56" s="83"/>
      <c r="F56" s="86">
        <v>384.822934232715</v>
      </c>
      <c r="G56" s="82">
        <v>246.45600000000002</v>
      </c>
    </row>
    <row r="57" spans="1:7" x14ac:dyDescent="0.25">
      <c r="A57" s="88" t="s">
        <v>6390</v>
      </c>
      <c r="B57" s="149" t="s">
        <v>5892</v>
      </c>
      <c r="C57" s="149"/>
      <c r="D57" s="83" t="s">
        <v>6370</v>
      </c>
      <c r="E57" s="83"/>
      <c r="F57" s="86">
        <v>890.38785834738621</v>
      </c>
      <c r="G57" s="82">
        <v>570.24</v>
      </c>
    </row>
    <row r="58" spans="1:7" x14ac:dyDescent="0.25">
      <c r="A58" s="88" t="s">
        <v>6391</v>
      </c>
      <c r="B58" s="149" t="s">
        <v>5891</v>
      </c>
      <c r="C58" s="149" t="s">
        <v>5889</v>
      </c>
      <c r="D58" s="83" t="s">
        <v>6370</v>
      </c>
      <c r="E58" s="83"/>
      <c r="F58" s="86">
        <v>979.42664418212473</v>
      </c>
      <c r="G58" s="82">
        <v>627.26400000000001</v>
      </c>
    </row>
    <row r="59" spans="1:7" x14ac:dyDescent="0.25">
      <c r="A59" s="88" t="s">
        <v>6392</v>
      </c>
      <c r="B59" s="149" t="s">
        <v>5890</v>
      </c>
      <c r="C59" s="149" t="s">
        <v>5889</v>
      </c>
      <c r="D59" s="83" t="s">
        <v>6345</v>
      </c>
      <c r="E59" s="83"/>
      <c r="F59" s="86">
        <v>384.822934232715</v>
      </c>
      <c r="G59" s="82">
        <v>246.45600000000002</v>
      </c>
    </row>
    <row r="60" spans="1:7" x14ac:dyDescent="0.25">
      <c r="A60" s="88" t="s">
        <v>6393</v>
      </c>
      <c r="B60" s="149" t="s">
        <v>5888</v>
      </c>
      <c r="C60" s="149" t="s">
        <v>5886</v>
      </c>
      <c r="D60" s="83" t="s">
        <v>6370</v>
      </c>
      <c r="E60" s="83"/>
      <c r="F60" s="86">
        <v>758.85328836424958</v>
      </c>
      <c r="G60" s="82">
        <v>486.00000000000006</v>
      </c>
    </row>
    <row r="61" spans="1:7" x14ac:dyDescent="0.25">
      <c r="A61" s="88" t="s">
        <v>6394</v>
      </c>
      <c r="B61" s="149" t="s">
        <v>5887</v>
      </c>
      <c r="C61" s="149" t="s">
        <v>5886</v>
      </c>
      <c r="D61" s="83" t="s">
        <v>6345</v>
      </c>
      <c r="E61" s="83"/>
      <c r="F61" s="86">
        <v>384.822934232715</v>
      </c>
      <c r="G61" s="82">
        <v>246.45600000000002</v>
      </c>
    </row>
    <row r="62" spans="1:7" x14ac:dyDescent="0.25">
      <c r="A62" s="88" t="s">
        <v>6395</v>
      </c>
      <c r="B62" s="149" t="s">
        <v>5885</v>
      </c>
      <c r="C62" s="149"/>
      <c r="D62" s="83" t="s">
        <v>6370</v>
      </c>
      <c r="E62" s="83"/>
      <c r="F62" s="86">
        <v>979.42664418212473</v>
      </c>
      <c r="G62" s="82">
        <v>627.26400000000001</v>
      </c>
    </row>
    <row r="63" spans="1:7" x14ac:dyDescent="0.25">
      <c r="A63" s="88" t="s">
        <v>6396</v>
      </c>
      <c r="B63" s="149" t="s">
        <v>5884</v>
      </c>
      <c r="C63" s="149"/>
      <c r="D63" s="83" t="s">
        <v>6345</v>
      </c>
      <c r="E63" s="83"/>
      <c r="F63" s="86">
        <v>384.822934232715</v>
      </c>
      <c r="G63" s="82">
        <v>246.45600000000002</v>
      </c>
    </row>
    <row r="64" spans="1:7" ht="24" x14ac:dyDescent="0.25">
      <c r="A64" s="88" t="s">
        <v>6397</v>
      </c>
      <c r="B64" s="149" t="s">
        <v>5883</v>
      </c>
      <c r="C64" s="149" t="s">
        <v>5882</v>
      </c>
      <c r="D64" s="83" t="s">
        <v>6367</v>
      </c>
      <c r="E64" s="83"/>
      <c r="F64" s="86">
        <v>1411.8043844856663</v>
      </c>
      <c r="G64" s="82">
        <v>904.17600000000016</v>
      </c>
    </row>
    <row r="65" spans="1:7" ht="24" x14ac:dyDescent="0.25">
      <c r="A65" s="88" t="s">
        <v>6398</v>
      </c>
      <c r="B65" s="149" t="s">
        <v>5881</v>
      </c>
      <c r="C65" s="149" t="s">
        <v>5880</v>
      </c>
      <c r="D65" s="83" t="s">
        <v>6367</v>
      </c>
      <c r="E65" s="83"/>
      <c r="F65" s="86">
        <v>1411.8043844856663</v>
      </c>
      <c r="G65" s="82">
        <v>904.17600000000016</v>
      </c>
    </row>
    <row r="66" spans="1:7" x14ac:dyDescent="0.25">
      <c r="A66" s="88" t="s">
        <v>6399</v>
      </c>
      <c r="B66" s="149" t="s">
        <v>5879</v>
      </c>
      <c r="C66" s="149"/>
      <c r="D66" s="83" t="s">
        <v>6370</v>
      </c>
      <c r="E66" s="83"/>
      <c r="F66" s="86">
        <v>979.42664418212473</v>
      </c>
      <c r="G66" s="82">
        <v>627.26400000000001</v>
      </c>
    </row>
    <row r="67" spans="1:7" x14ac:dyDescent="0.25">
      <c r="A67" s="88" t="s">
        <v>6400</v>
      </c>
      <c r="B67" s="149" t="s">
        <v>5878</v>
      </c>
      <c r="C67" s="149" t="s">
        <v>5877</v>
      </c>
      <c r="D67" s="83" t="s">
        <v>6401</v>
      </c>
      <c r="E67" s="83"/>
      <c r="F67" s="86">
        <v>10733.558178752108</v>
      </c>
      <c r="G67" s="82">
        <v>6874.2000000000007</v>
      </c>
    </row>
    <row r="68" spans="1:7" x14ac:dyDescent="0.25">
      <c r="A68" s="88" t="s">
        <v>6402</v>
      </c>
      <c r="B68" s="149" t="s">
        <v>5876</v>
      </c>
      <c r="C68" s="149"/>
      <c r="D68" s="83" t="s">
        <v>6370</v>
      </c>
      <c r="E68" s="83"/>
      <c r="F68" s="86">
        <v>857.16694772344022</v>
      </c>
      <c r="G68" s="82">
        <v>548.96400000000006</v>
      </c>
    </row>
    <row r="69" spans="1:7" ht="24" x14ac:dyDescent="0.25">
      <c r="A69" s="88" t="s">
        <v>6403</v>
      </c>
      <c r="B69" s="149" t="s">
        <v>5875</v>
      </c>
      <c r="C69" s="149" t="s">
        <v>5873</v>
      </c>
      <c r="D69" s="83" t="s">
        <v>6370</v>
      </c>
      <c r="E69" s="83"/>
      <c r="F69" s="86">
        <v>1349.072512647555</v>
      </c>
      <c r="G69" s="82">
        <v>864</v>
      </c>
    </row>
    <row r="70" spans="1:7" ht="24" x14ac:dyDescent="0.25">
      <c r="A70" s="88" t="s">
        <v>6404</v>
      </c>
      <c r="B70" s="149" t="s">
        <v>5874</v>
      </c>
      <c r="C70" s="149" t="s">
        <v>5873</v>
      </c>
      <c r="D70" s="83" t="s">
        <v>6345</v>
      </c>
      <c r="E70" s="83"/>
      <c r="F70" s="86">
        <v>674.53625632377748</v>
      </c>
      <c r="G70" s="82">
        <v>432</v>
      </c>
    </row>
    <row r="71" spans="1:7" x14ac:dyDescent="0.25">
      <c r="A71" s="88" t="s">
        <v>6405</v>
      </c>
      <c r="B71" s="149" t="s">
        <v>5872</v>
      </c>
      <c r="C71" s="149"/>
      <c r="D71" s="83" t="s">
        <v>6370</v>
      </c>
      <c r="E71" s="83"/>
      <c r="F71" s="86">
        <v>1779.089376053963</v>
      </c>
      <c r="G71" s="82">
        <v>1139.4000000000001</v>
      </c>
    </row>
    <row r="72" spans="1:7" x14ac:dyDescent="0.25">
      <c r="A72" s="88" t="s">
        <v>6406</v>
      </c>
      <c r="B72" s="149" t="s">
        <v>5871</v>
      </c>
      <c r="C72" s="149"/>
      <c r="D72" s="83" t="s">
        <v>6367</v>
      </c>
      <c r="E72" s="83"/>
      <c r="F72" s="86">
        <v>1913.9966273187185</v>
      </c>
      <c r="G72" s="82">
        <v>1225.8000000000002</v>
      </c>
    </row>
    <row r="73" spans="1:7" x14ac:dyDescent="0.25">
      <c r="A73" s="88" t="s">
        <v>6407</v>
      </c>
      <c r="B73" s="149" t="s">
        <v>5870</v>
      </c>
      <c r="C73" s="149"/>
      <c r="D73" s="83" t="s">
        <v>6367</v>
      </c>
      <c r="E73" s="83"/>
      <c r="F73" s="86">
        <v>2301.8549747048905</v>
      </c>
      <c r="G73" s="82">
        <v>1474.2</v>
      </c>
    </row>
    <row r="74" spans="1:7" x14ac:dyDescent="0.25">
      <c r="A74" s="88" t="s">
        <v>6408</v>
      </c>
      <c r="B74" s="149" t="s">
        <v>5869</v>
      </c>
      <c r="C74" s="149"/>
      <c r="D74" s="83" t="s">
        <v>6370</v>
      </c>
      <c r="E74" s="83"/>
      <c r="F74" s="86">
        <v>979.42664418212473</v>
      </c>
      <c r="G74" s="82">
        <v>627.26400000000001</v>
      </c>
    </row>
    <row r="75" spans="1:7" ht="24" x14ac:dyDescent="0.25">
      <c r="A75" s="198" t="s">
        <v>6409</v>
      </c>
      <c r="B75" s="44" t="s">
        <v>5868</v>
      </c>
      <c r="C75" s="44" t="s">
        <v>6410</v>
      </c>
      <c r="D75" s="198" t="s">
        <v>6370</v>
      </c>
      <c r="E75" s="198" t="s">
        <v>6343</v>
      </c>
      <c r="F75" s="54">
        <v>720.40472175379432</v>
      </c>
      <c r="G75" s="82">
        <v>461.37600000000003</v>
      </c>
    </row>
    <row r="76" spans="1:7" x14ac:dyDescent="0.25">
      <c r="A76" s="88" t="s">
        <v>6411</v>
      </c>
      <c r="B76" s="149" t="s">
        <v>5866</v>
      </c>
      <c r="C76" s="149"/>
      <c r="D76" s="83" t="s">
        <v>6370</v>
      </c>
      <c r="E76" s="83"/>
      <c r="F76" s="86">
        <v>734.56998313659369</v>
      </c>
      <c r="G76" s="82">
        <v>470.44800000000004</v>
      </c>
    </row>
    <row r="77" spans="1:7" x14ac:dyDescent="0.25">
      <c r="A77" s="88" t="s">
        <v>6412</v>
      </c>
      <c r="B77" s="149" t="s">
        <v>5865</v>
      </c>
      <c r="C77" s="149"/>
      <c r="D77" s="83" t="s">
        <v>6370</v>
      </c>
      <c r="E77" s="83"/>
      <c r="F77" s="86">
        <v>937.26812816188863</v>
      </c>
      <c r="G77" s="82">
        <v>600.26400000000001</v>
      </c>
    </row>
    <row r="78" spans="1:7" ht="24" x14ac:dyDescent="0.25">
      <c r="A78" s="88" t="s">
        <v>6413</v>
      </c>
      <c r="B78" s="149" t="s">
        <v>5864</v>
      </c>
      <c r="C78" s="149"/>
      <c r="D78" s="83" t="s">
        <v>6367</v>
      </c>
      <c r="E78" s="83"/>
      <c r="F78" s="86">
        <v>1411.8043844856663</v>
      </c>
      <c r="G78" s="82">
        <v>904.17600000000016</v>
      </c>
    </row>
    <row r="79" spans="1:7" ht="24" x14ac:dyDescent="0.25">
      <c r="A79" s="88" t="s">
        <v>6414</v>
      </c>
      <c r="B79" s="149" t="s">
        <v>5863</v>
      </c>
      <c r="C79" s="149"/>
      <c r="D79" s="83" t="s">
        <v>6367</v>
      </c>
      <c r="E79" s="83"/>
      <c r="F79" s="86">
        <v>1411.8043844856663</v>
      </c>
      <c r="G79" s="82">
        <v>904.17600000000016</v>
      </c>
    </row>
    <row r="80" spans="1:7" x14ac:dyDescent="0.25">
      <c r="A80" s="88" t="s">
        <v>6415</v>
      </c>
      <c r="B80" s="149" t="s">
        <v>5862</v>
      </c>
      <c r="C80" s="149" t="s">
        <v>5861</v>
      </c>
      <c r="D80" s="83" t="s">
        <v>6401</v>
      </c>
      <c r="E80" s="83"/>
      <c r="F80" s="86">
        <v>7664.4182124789213</v>
      </c>
      <c r="G80" s="82">
        <v>4908.6000000000004</v>
      </c>
    </row>
    <row r="81" spans="1:7" x14ac:dyDescent="0.25">
      <c r="A81" s="88" t="s">
        <v>6416</v>
      </c>
      <c r="B81" s="149" t="s">
        <v>5860</v>
      </c>
      <c r="C81" s="149" t="s">
        <v>5859</v>
      </c>
      <c r="D81" s="83" t="s">
        <v>6370</v>
      </c>
      <c r="E81" s="83"/>
      <c r="F81" s="86">
        <v>1026.9814502529512</v>
      </c>
      <c r="G81" s="82">
        <v>657.72</v>
      </c>
    </row>
    <row r="82" spans="1:7" x14ac:dyDescent="0.25">
      <c r="A82" s="88" t="s">
        <v>6417</v>
      </c>
      <c r="B82" s="149" t="s">
        <v>5858</v>
      </c>
      <c r="C82" s="149" t="s">
        <v>5857</v>
      </c>
      <c r="D82" s="83" t="s">
        <v>6418</v>
      </c>
      <c r="E82" s="83"/>
      <c r="F82" s="86">
        <v>12268.128161888702</v>
      </c>
      <c r="G82" s="82">
        <v>7857.0000000000009</v>
      </c>
    </row>
    <row r="83" spans="1:7" x14ac:dyDescent="0.25">
      <c r="A83" s="88" t="s">
        <v>6419</v>
      </c>
      <c r="B83" s="149" t="s">
        <v>5856</v>
      </c>
      <c r="C83" s="149"/>
      <c r="D83" s="83" t="s">
        <v>6370</v>
      </c>
      <c r="E83" s="83"/>
      <c r="F83" s="86">
        <v>734.56998313659369</v>
      </c>
      <c r="G83" s="82">
        <v>470.44800000000004</v>
      </c>
    </row>
    <row r="84" spans="1:7" x14ac:dyDescent="0.25">
      <c r="A84" s="88" t="s">
        <v>6420</v>
      </c>
      <c r="B84" s="149" t="s">
        <v>5855</v>
      </c>
      <c r="C84" s="149"/>
      <c r="D84" s="83" t="s">
        <v>6345</v>
      </c>
      <c r="E84" s="83"/>
      <c r="F84" s="86">
        <v>641.31534569983137</v>
      </c>
      <c r="G84" s="82">
        <v>410.72400000000005</v>
      </c>
    </row>
    <row r="85" spans="1:7" x14ac:dyDescent="0.25">
      <c r="A85" s="88"/>
      <c r="B85" s="161" t="s">
        <v>5854</v>
      </c>
      <c r="C85" s="149"/>
      <c r="D85" s="83"/>
      <c r="E85" s="83"/>
      <c r="F85" s="86"/>
      <c r="G85" s="82">
        <v>0</v>
      </c>
    </row>
    <row r="86" spans="1:7" x14ac:dyDescent="0.25">
      <c r="A86" s="88" t="s">
        <v>6421</v>
      </c>
      <c r="B86" s="149" t="s">
        <v>5853</v>
      </c>
      <c r="C86" s="196"/>
      <c r="D86" s="83" t="s">
        <v>6345</v>
      </c>
      <c r="E86" s="83"/>
      <c r="F86" s="86">
        <v>168.63406408094437</v>
      </c>
      <c r="G86" s="82">
        <v>108</v>
      </c>
    </row>
    <row r="87" spans="1:7" x14ac:dyDescent="0.25">
      <c r="A87" s="88" t="s">
        <v>6422</v>
      </c>
      <c r="B87" s="149" t="s">
        <v>5852</v>
      </c>
      <c r="C87" s="149"/>
      <c r="D87" s="83" t="s">
        <v>6345</v>
      </c>
      <c r="E87" s="83"/>
      <c r="F87" s="86">
        <v>927.48735244519401</v>
      </c>
      <c r="G87" s="82">
        <v>594</v>
      </c>
    </row>
    <row r="88" spans="1:7" ht="24" x14ac:dyDescent="0.25">
      <c r="A88" s="88" t="s">
        <v>6423</v>
      </c>
      <c r="B88" s="149" t="s">
        <v>5851</v>
      </c>
      <c r="C88" s="149" t="s">
        <v>5850</v>
      </c>
      <c r="D88" s="83" t="s">
        <v>6345</v>
      </c>
      <c r="E88" s="83"/>
      <c r="F88" s="86">
        <v>210.79258010118045</v>
      </c>
      <c r="G88" s="82">
        <v>135</v>
      </c>
    </row>
    <row r="89" spans="1:7" ht="36" x14ac:dyDescent="0.25">
      <c r="A89" s="88"/>
      <c r="B89" s="161" t="s">
        <v>5849</v>
      </c>
      <c r="C89" s="149"/>
      <c r="D89" s="83"/>
      <c r="E89" s="83"/>
      <c r="F89" s="86"/>
      <c r="G89" s="82">
        <v>0</v>
      </c>
    </row>
    <row r="90" spans="1:7" x14ac:dyDescent="0.25">
      <c r="A90" s="88"/>
      <c r="B90" s="161" t="s">
        <v>5848</v>
      </c>
      <c r="C90" s="149"/>
      <c r="D90" s="83"/>
      <c r="E90" s="83"/>
      <c r="F90" s="86"/>
      <c r="G90" s="82">
        <v>0</v>
      </c>
    </row>
    <row r="91" spans="1:7" ht="24" x14ac:dyDescent="0.25">
      <c r="A91" s="88" t="s">
        <v>6424</v>
      </c>
      <c r="B91" s="149" t="s">
        <v>5847</v>
      </c>
      <c r="C91" s="149" t="s">
        <v>6425</v>
      </c>
      <c r="D91" s="83" t="s">
        <v>6367</v>
      </c>
      <c r="E91" s="83"/>
      <c r="F91" s="86">
        <v>1931.197301854975</v>
      </c>
      <c r="G91" s="82">
        <v>1236.816</v>
      </c>
    </row>
    <row r="92" spans="1:7" x14ac:dyDescent="0.25">
      <c r="A92" s="88" t="s">
        <v>6426</v>
      </c>
      <c r="B92" s="149" t="s">
        <v>5846</v>
      </c>
      <c r="C92" s="153" t="s">
        <v>5635</v>
      </c>
      <c r="D92" s="83" t="s">
        <v>6370</v>
      </c>
      <c r="E92" s="83"/>
      <c r="F92" s="86">
        <v>937.26812816188863</v>
      </c>
      <c r="G92" s="82">
        <v>600.26400000000001</v>
      </c>
    </row>
    <row r="93" spans="1:7" ht="24" x14ac:dyDescent="0.25">
      <c r="A93" s="88" t="s">
        <v>6427</v>
      </c>
      <c r="B93" s="149" t="s">
        <v>5845</v>
      </c>
      <c r="C93" s="149" t="s">
        <v>6428</v>
      </c>
      <c r="D93" s="83" t="s">
        <v>6370</v>
      </c>
      <c r="E93" s="83"/>
      <c r="F93" s="86">
        <v>1249.9156829679596</v>
      </c>
      <c r="G93" s="82">
        <v>800.49600000000009</v>
      </c>
    </row>
    <row r="94" spans="1:7" ht="24" x14ac:dyDescent="0.25">
      <c r="A94" s="88" t="s">
        <v>6429</v>
      </c>
      <c r="B94" s="149" t="s">
        <v>5844</v>
      </c>
      <c r="C94" s="149" t="s">
        <v>5843</v>
      </c>
      <c r="D94" s="83" t="s">
        <v>6401</v>
      </c>
      <c r="E94" s="83"/>
      <c r="F94" s="86">
        <v>3345.8684654300168</v>
      </c>
      <c r="G94" s="82">
        <v>2142.828</v>
      </c>
    </row>
    <row r="95" spans="1:7" ht="24" x14ac:dyDescent="0.25">
      <c r="A95" s="88" t="s">
        <v>6430</v>
      </c>
      <c r="B95" s="149" t="s">
        <v>5842</v>
      </c>
      <c r="C95" s="149"/>
      <c r="D95" s="83" t="s">
        <v>6370</v>
      </c>
      <c r="E95" s="83"/>
      <c r="F95" s="86">
        <v>1093.5919055649242</v>
      </c>
      <c r="G95" s="82">
        <v>700.38</v>
      </c>
    </row>
    <row r="96" spans="1:7" x14ac:dyDescent="0.25">
      <c r="A96" s="89" t="s">
        <v>6431</v>
      </c>
      <c r="B96" s="149" t="s">
        <v>5841</v>
      </c>
      <c r="C96" s="149"/>
      <c r="D96" s="83" t="s">
        <v>6370</v>
      </c>
      <c r="E96" s="83"/>
      <c r="F96" s="86">
        <v>1406.0708263069139</v>
      </c>
      <c r="G96" s="82">
        <v>900.50399999999991</v>
      </c>
    </row>
    <row r="97" spans="1:7" x14ac:dyDescent="0.25">
      <c r="A97" s="89" t="s">
        <v>6432</v>
      </c>
      <c r="B97" s="149" t="s">
        <v>5840</v>
      </c>
      <c r="C97" s="149" t="s">
        <v>5839</v>
      </c>
      <c r="D97" s="83" t="s">
        <v>6370</v>
      </c>
      <c r="E97" s="83" t="s">
        <v>6343</v>
      </c>
      <c r="F97" s="86">
        <v>505.90219224283305</v>
      </c>
      <c r="G97" s="82">
        <v>324</v>
      </c>
    </row>
    <row r="98" spans="1:7" x14ac:dyDescent="0.25">
      <c r="A98" s="88" t="s">
        <v>6433</v>
      </c>
      <c r="B98" s="149" t="s">
        <v>5838</v>
      </c>
      <c r="C98" s="149"/>
      <c r="D98" s="83" t="s">
        <v>6401</v>
      </c>
      <c r="E98" s="83"/>
      <c r="F98" s="86">
        <v>7150.6408094435083</v>
      </c>
      <c r="G98" s="82">
        <v>4579.5564000000004</v>
      </c>
    </row>
    <row r="99" spans="1:7" x14ac:dyDescent="0.25">
      <c r="A99" s="88" t="s">
        <v>6434</v>
      </c>
      <c r="B99" s="149" t="s">
        <v>5837</v>
      </c>
      <c r="C99" s="149"/>
      <c r="D99" s="83" t="s">
        <v>6367</v>
      </c>
      <c r="E99" s="83"/>
      <c r="F99" s="86">
        <v>2648.566610455312</v>
      </c>
      <c r="G99" s="82">
        <v>1696.248</v>
      </c>
    </row>
    <row r="100" spans="1:7" x14ac:dyDescent="0.25">
      <c r="A100" s="88" t="s">
        <v>6435</v>
      </c>
      <c r="B100" s="149" t="s">
        <v>5836</v>
      </c>
      <c r="C100" s="149" t="s">
        <v>5835</v>
      </c>
      <c r="D100" s="83" t="s">
        <v>6370</v>
      </c>
      <c r="E100" s="83"/>
      <c r="F100" s="86">
        <v>979.42664418212473</v>
      </c>
      <c r="G100" s="82">
        <v>627.26400000000001</v>
      </c>
    </row>
    <row r="101" spans="1:7" x14ac:dyDescent="0.25">
      <c r="A101" s="88" t="s">
        <v>6436</v>
      </c>
      <c r="B101" s="149" t="s">
        <v>5834</v>
      </c>
      <c r="C101" s="149" t="s">
        <v>5833</v>
      </c>
      <c r="D101" s="83" t="s">
        <v>6367</v>
      </c>
      <c r="E101" s="83"/>
      <c r="F101" s="86">
        <v>1986.3406408094438</v>
      </c>
      <c r="G101" s="82">
        <v>1272.1320000000003</v>
      </c>
    </row>
    <row r="102" spans="1:7" ht="24" x14ac:dyDescent="0.25">
      <c r="A102" s="88" t="s">
        <v>6437</v>
      </c>
      <c r="B102" s="149" t="s">
        <v>5832</v>
      </c>
      <c r="C102" s="149" t="s">
        <v>5831</v>
      </c>
      <c r="D102" s="83" t="s">
        <v>6367</v>
      </c>
      <c r="E102" s="83"/>
      <c r="F102" s="86">
        <v>1986.3406408094438</v>
      </c>
      <c r="G102" s="82">
        <v>1272.1320000000003</v>
      </c>
    </row>
    <row r="103" spans="1:7" ht="24" x14ac:dyDescent="0.25">
      <c r="A103" s="88" t="s">
        <v>6438</v>
      </c>
      <c r="B103" s="149" t="s">
        <v>5830</v>
      </c>
      <c r="C103" s="149"/>
      <c r="D103" s="83" t="s">
        <v>6370</v>
      </c>
      <c r="E103" s="83"/>
      <c r="F103" s="86">
        <v>1249.9156829679596</v>
      </c>
      <c r="G103" s="82">
        <v>800.49600000000009</v>
      </c>
    </row>
    <row r="104" spans="1:7" ht="24" x14ac:dyDescent="0.25">
      <c r="A104" s="88" t="s">
        <v>6439</v>
      </c>
      <c r="B104" s="149" t="s">
        <v>5829</v>
      </c>
      <c r="C104" s="149"/>
      <c r="D104" s="83" t="s">
        <v>6367</v>
      </c>
      <c r="E104" s="83"/>
      <c r="F104" s="86">
        <v>2986.9814502529512</v>
      </c>
      <c r="G104" s="82">
        <v>1912.9824000000001</v>
      </c>
    </row>
    <row r="105" spans="1:7" ht="24" x14ac:dyDescent="0.25">
      <c r="A105" s="88" t="s">
        <v>6440</v>
      </c>
      <c r="B105" s="149" t="s">
        <v>5828</v>
      </c>
      <c r="C105" s="149"/>
      <c r="D105" s="83" t="s">
        <v>6367</v>
      </c>
      <c r="E105" s="83"/>
      <c r="F105" s="86">
        <v>2648.566610455312</v>
      </c>
      <c r="G105" s="82">
        <v>1696.248</v>
      </c>
    </row>
    <row r="106" spans="1:7" ht="24" x14ac:dyDescent="0.25">
      <c r="A106" s="88" t="s">
        <v>6441</v>
      </c>
      <c r="B106" s="149" t="s">
        <v>5827</v>
      </c>
      <c r="C106" s="149" t="s">
        <v>6442</v>
      </c>
      <c r="D106" s="83" t="s">
        <v>6367</v>
      </c>
      <c r="E106" s="83"/>
      <c r="F106" s="86">
        <v>1986.3406408094438</v>
      </c>
      <c r="G106" s="82">
        <v>1272.1320000000003</v>
      </c>
    </row>
    <row r="107" spans="1:7" x14ac:dyDescent="0.25">
      <c r="A107" s="88" t="s">
        <v>6443</v>
      </c>
      <c r="B107" s="149" t="s">
        <v>5826</v>
      </c>
      <c r="C107" s="149"/>
      <c r="D107" s="83" t="s">
        <v>6401</v>
      </c>
      <c r="E107" s="83"/>
      <c r="F107" s="86">
        <v>2250.5902192242834</v>
      </c>
      <c r="G107" s="82">
        <v>1441.3679999999999</v>
      </c>
    </row>
    <row r="108" spans="1:7" x14ac:dyDescent="0.25">
      <c r="A108" s="88" t="s">
        <v>6444</v>
      </c>
      <c r="B108" s="149" t="s">
        <v>5825</v>
      </c>
      <c r="C108" s="149"/>
      <c r="D108" s="83" t="s">
        <v>6367</v>
      </c>
      <c r="E108" s="83"/>
      <c r="F108" s="86">
        <v>1976.3912310286678</v>
      </c>
      <c r="G108" s="82">
        <v>1265.76</v>
      </c>
    </row>
    <row r="109" spans="1:7" x14ac:dyDescent="0.25">
      <c r="A109" s="88" t="s">
        <v>6445</v>
      </c>
      <c r="B109" s="149" t="s">
        <v>5824</v>
      </c>
      <c r="C109" s="149"/>
      <c r="D109" s="83" t="s">
        <v>6401</v>
      </c>
      <c r="E109" s="83"/>
      <c r="F109" s="86">
        <v>3548.1618887015179</v>
      </c>
      <c r="G109" s="82">
        <v>2272.3848000000003</v>
      </c>
    </row>
    <row r="110" spans="1:7" ht="24" x14ac:dyDescent="0.25">
      <c r="A110" s="88" t="s">
        <v>6446</v>
      </c>
      <c r="B110" s="149" t="s">
        <v>5823</v>
      </c>
      <c r="C110" s="149" t="s">
        <v>6428</v>
      </c>
      <c r="D110" s="83" t="s">
        <v>6370</v>
      </c>
      <c r="E110" s="83"/>
      <c r="F110" s="86">
        <v>1213.9966273187183</v>
      </c>
      <c r="G110" s="82">
        <v>777.49200000000008</v>
      </c>
    </row>
    <row r="111" spans="1:7" ht="24" x14ac:dyDescent="0.25">
      <c r="A111" s="88" t="s">
        <v>6447</v>
      </c>
      <c r="B111" s="149" t="s">
        <v>5822</v>
      </c>
      <c r="C111" s="149" t="s">
        <v>6428</v>
      </c>
      <c r="D111" s="83" t="s">
        <v>6345</v>
      </c>
      <c r="E111" s="83"/>
      <c r="F111" s="86">
        <v>832.04047217537948</v>
      </c>
      <c r="G111" s="82">
        <v>532.87200000000007</v>
      </c>
    </row>
    <row r="112" spans="1:7" ht="24" customHeight="1" x14ac:dyDescent="0.25">
      <c r="A112" s="88" t="s">
        <v>6448</v>
      </c>
      <c r="B112" s="149" t="s">
        <v>5821</v>
      </c>
      <c r="C112" s="149"/>
      <c r="D112" s="83" t="s">
        <v>6367</v>
      </c>
      <c r="E112" s="83"/>
      <c r="F112" s="86">
        <v>3473.8617200674539</v>
      </c>
      <c r="G112" s="82">
        <v>2224.8000000000002</v>
      </c>
    </row>
    <row r="113" spans="1:7" x14ac:dyDescent="0.25">
      <c r="A113" s="88" t="s">
        <v>6449</v>
      </c>
      <c r="B113" s="149" t="s">
        <v>5820</v>
      </c>
      <c r="C113" s="149"/>
      <c r="D113" s="83" t="s">
        <v>6401</v>
      </c>
      <c r="E113" s="83"/>
      <c r="F113" s="86">
        <v>4380.8937605396286</v>
      </c>
      <c r="G113" s="82">
        <v>2805.6995999999995</v>
      </c>
    </row>
    <row r="114" spans="1:7" ht="24" x14ac:dyDescent="0.25">
      <c r="A114" s="88" t="s">
        <v>6450</v>
      </c>
      <c r="B114" s="149" t="s">
        <v>5819</v>
      </c>
      <c r="C114" s="149"/>
      <c r="D114" s="83" t="s">
        <v>6367</v>
      </c>
      <c r="E114" s="83"/>
      <c r="F114" s="86">
        <v>2526.1382799325465</v>
      </c>
      <c r="G114" s="82">
        <v>1617.8400000000001</v>
      </c>
    </row>
    <row r="115" spans="1:7" ht="24" x14ac:dyDescent="0.25">
      <c r="A115" s="88" t="s">
        <v>6451</v>
      </c>
      <c r="B115" s="149" t="s">
        <v>5818</v>
      </c>
      <c r="C115" s="149"/>
      <c r="D115" s="83" t="s">
        <v>6370</v>
      </c>
      <c r="E115" s="83"/>
      <c r="F115" s="86">
        <v>809.44350758853295</v>
      </c>
      <c r="G115" s="82">
        <v>518.40000000000009</v>
      </c>
    </row>
    <row r="116" spans="1:7" ht="24" x14ac:dyDescent="0.25">
      <c r="A116" s="88" t="s">
        <v>6452</v>
      </c>
      <c r="B116" s="149" t="s">
        <v>5817</v>
      </c>
      <c r="C116" s="149"/>
      <c r="D116" s="83" t="s">
        <v>6367</v>
      </c>
      <c r="E116" s="83"/>
      <c r="F116" s="86">
        <v>2526.1382799325465</v>
      </c>
      <c r="G116" s="82">
        <v>1617.8400000000001</v>
      </c>
    </row>
    <row r="117" spans="1:7" ht="24" x14ac:dyDescent="0.25">
      <c r="A117" s="88" t="s">
        <v>6453</v>
      </c>
      <c r="B117" s="149" t="s">
        <v>5816</v>
      </c>
      <c r="C117" s="149"/>
      <c r="D117" s="83" t="s">
        <v>6370</v>
      </c>
      <c r="E117" s="83"/>
      <c r="F117" s="86">
        <v>944.18212478920748</v>
      </c>
      <c r="G117" s="82">
        <v>604.69200000000001</v>
      </c>
    </row>
    <row r="118" spans="1:7" ht="24" x14ac:dyDescent="0.25">
      <c r="A118" s="88" t="s">
        <v>6454</v>
      </c>
      <c r="B118" s="149" t="s">
        <v>5815</v>
      </c>
      <c r="C118" s="149"/>
      <c r="D118" s="83" t="s">
        <v>6367</v>
      </c>
      <c r="E118" s="83"/>
      <c r="F118" s="86">
        <v>3368.2967959527828</v>
      </c>
      <c r="G118" s="82">
        <v>2157.1920000000005</v>
      </c>
    </row>
    <row r="119" spans="1:7" ht="24" customHeight="1" x14ac:dyDescent="0.25">
      <c r="A119" s="88" t="s">
        <v>6455</v>
      </c>
      <c r="B119" s="149" t="s">
        <v>5814</v>
      </c>
      <c r="C119" s="149"/>
      <c r="D119" s="83" t="s">
        <v>6401</v>
      </c>
      <c r="E119" s="83"/>
      <c r="F119" s="86">
        <v>5756.7116357504219</v>
      </c>
      <c r="G119" s="82">
        <v>3686.8284000000003</v>
      </c>
    </row>
    <row r="120" spans="1:7" ht="24" x14ac:dyDescent="0.25">
      <c r="A120" s="89" t="s">
        <v>6456</v>
      </c>
      <c r="B120" s="149" t="s">
        <v>5813</v>
      </c>
      <c r="C120" s="149" t="s">
        <v>5812</v>
      </c>
      <c r="D120" s="90" t="s">
        <v>6401</v>
      </c>
      <c r="E120" s="90" t="s">
        <v>6343</v>
      </c>
      <c r="F120" s="86">
        <v>5756</v>
      </c>
      <c r="G120" s="82">
        <v>3686.37264</v>
      </c>
    </row>
    <row r="121" spans="1:7" ht="24" x14ac:dyDescent="0.25">
      <c r="A121" s="88" t="s">
        <v>6457</v>
      </c>
      <c r="B121" s="149" t="s">
        <v>5811</v>
      </c>
      <c r="C121" s="149"/>
      <c r="D121" s="83" t="s">
        <v>6401</v>
      </c>
      <c r="E121" s="83"/>
      <c r="F121" s="86">
        <v>3852.6138279932547</v>
      </c>
      <c r="G121" s="82">
        <v>2467.3679999999999</v>
      </c>
    </row>
    <row r="122" spans="1:7" ht="24" x14ac:dyDescent="0.25">
      <c r="A122" s="88" t="s">
        <v>6458</v>
      </c>
      <c r="B122" s="149" t="s">
        <v>5810</v>
      </c>
      <c r="C122" s="149"/>
      <c r="D122" s="83" t="s">
        <v>6367</v>
      </c>
      <c r="E122" s="83"/>
      <c r="F122" s="86">
        <v>3157.8414839797638</v>
      </c>
      <c r="G122" s="82">
        <v>2022.4080000000001</v>
      </c>
    </row>
    <row r="123" spans="1:7" ht="24" x14ac:dyDescent="0.25">
      <c r="A123" s="88" t="s">
        <v>6459</v>
      </c>
      <c r="B123" s="149" t="s">
        <v>5809</v>
      </c>
      <c r="C123" s="149"/>
      <c r="D123" s="83" t="s">
        <v>6370</v>
      </c>
      <c r="E123" s="83"/>
      <c r="F123" s="86">
        <v>1079.089376053963</v>
      </c>
      <c r="G123" s="82">
        <v>691.09199999999998</v>
      </c>
    </row>
    <row r="124" spans="1:7" ht="24" x14ac:dyDescent="0.25">
      <c r="A124" s="88" t="s">
        <v>6460</v>
      </c>
      <c r="B124" s="149" t="s">
        <v>5808</v>
      </c>
      <c r="C124" s="149" t="s">
        <v>6428</v>
      </c>
      <c r="D124" s="83" t="s">
        <v>6367</v>
      </c>
      <c r="E124" s="83"/>
      <c r="F124" s="86">
        <v>2117.5379426644186</v>
      </c>
      <c r="G124" s="82">
        <v>1356.1560000000002</v>
      </c>
    </row>
    <row r="125" spans="1:7" x14ac:dyDescent="0.25">
      <c r="A125" s="88" t="s">
        <v>6461</v>
      </c>
      <c r="B125" s="149" t="s">
        <v>5807</v>
      </c>
      <c r="C125" s="149"/>
      <c r="D125" s="83" t="s">
        <v>6367</v>
      </c>
      <c r="E125" s="83"/>
      <c r="F125" s="86">
        <v>1481.9561551433389</v>
      </c>
      <c r="G125" s="82">
        <v>949.10400000000004</v>
      </c>
    </row>
    <row r="126" spans="1:7" x14ac:dyDescent="0.25">
      <c r="A126" s="88" t="s">
        <v>6462</v>
      </c>
      <c r="B126" s="149" t="s">
        <v>5806</v>
      </c>
      <c r="C126" s="149"/>
      <c r="D126" s="83" t="s">
        <v>6401</v>
      </c>
      <c r="E126" s="83"/>
      <c r="F126" s="86">
        <v>2407.9258010118047</v>
      </c>
      <c r="G126" s="82">
        <v>1542.1320000000003</v>
      </c>
    </row>
    <row r="127" spans="1:7" ht="24" x14ac:dyDescent="0.25">
      <c r="A127" s="88" t="s">
        <v>6463</v>
      </c>
      <c r="B127" s="149" t="s">
        <v>5805</v>
      </c>
      <c r="C127" s="149"/>
      <c r="D127" s="83" t="s">
        <v>6370</v>
      </c>
      <c r="E127" s="83"/>
      <c r="F127" s="86">
        <v>1079.089376053963</v>
      </c>
      <c r="G127" s="82">
        <v>691.09199999999998</v>
      </c>
    </row>
    <row r="128" spans="1:7" x14ac:dyDescent="0.25">
      <c r="A128" s="88" t="s">
        <v>6464</v>
      </c>
      <c r="B128" s="149" t="s">
        <v>5804</v>
      </c>
      <c r="C128" s="149"/>
      <c r="D128" s="83" t="s">
        <v>6367</v>
      </c>
      <c r="E128" s="83"/>
      <c r="F128" s="86">
        <v>1913.8279932546377</v>
      </c>
      <c r="G128" s="82">
        <v>1225.6920000000002</v>
      </c>
    </row>
    <row r="129" spans="1:7" x14ac:dyDescent="0.25">
      <c r="A129" s="88" t="s">
        <v>6465</v>
      </c>
      <c r="B129" s="149" t="s">
        <v>5803</v>
      </c>
      <c r="C129" s="149"/>
      <c r="D129" s="83" t="s">
        <v>6367</v>
      </c>
      <c r="E129" s="83"/>
      <c r="F129" s="86">
        <v>1647.0489038785836</v>
      </c>
      <c r="G129" s="82">
        <v>1054.836</v>
      </c>
    </row>
    <row r="130" spans="1:7" x14ac:dyDescent="0.25">
      <c r="A130" s="88" t="s">
        <v>6466</v>
      </c>
      <c r="B130" s="149" t="s">
        <v>5802</v>
      </c>
      <c r="C130" s="149"/>
      <c r="D130" s="83" t="s">
        <v>6367</v>
      </c>
      <c r="E130" s="83"/>
      <c r="F130" s="86">
        <v>1647.0489038785836</v>
      </c>
      <c r="G130" s="82">
        <v>1054.836</v>
      </c>
    </row>
    <row r="131" spans="1:7" x14ac:dyDescent="0.25">
      <c r="A131" s="88" t="s">
        <v>6467</v>
      </c>
      <c r="B131" s="149" t="s">
        <v>5801</v>
      </c>
      <c r="C131" s="149"/>
      <c r="D131" s="83" t="s">
        <v>6380</v>
      </c>
      <c r="E131" s="83"/>
      <c r="F131" s="86">
        <v>148.39797639123103</v>
      </c>
      <c r="G131" s="82">
        <v>95.04</v>
      </c>
    </row>
    <row r="132" spans="1:7" ht="24" x14ac:dyDescent="0.25">
      <c r="A132" s="88" t="s">
        <v>6468</v>
      </c>
      <c r="B132" s="149" t="s">
        <v>5800</v>
      </c>
      <c r="C132" s="149"/>
      <c r="D132" s="83" t="s">
        <v>6401</v>
      </c>
      <c r="E132" s="83"/>
      <c r="F132" s="86">
        <v>2500.6745362563242</v>
      </c>
      <c r="G132" s="82">
        <v>1601.5320000000004</v>
      </c>
    </row>
    <row r="133" spans="1:7" ht="24" x14ac:dyDescent="0.25">
      <c r="A133" s="88" t="s">
        <v>6469</v>
      </c>
      <c r="B133" s="149" t="s">
        <v>5799</v>
      </c>
      <c r="C133" s="149" t="s">
        <v>6428</v>
      </c>
      <c r="D133" s="83" t="s">
        <v>6370</v>
      </c>
      <c r="E133" s="83"/>
      <c r="F133" s="86">
        <v>1079.089376053963</v>
      </c>
      <c r="G133" s="82">
        <v>691.09199999999998</v>
      </c>
    </row>
    <row r="134" spans="1:7" x14ac:dyDescent="0.25">
      <c r="A134" s="88" t="s">
        <v>6470</v>
      </c>
      <c r="B134" s="149" t="s">
        <v>5798</v>
      </c>
      <c r="C134" s="149"/>
      <c r="D134" s="83" t="s">
        <v>6345</v>
      </c>
      <c r="E134" s="83"/>
      <c r="F134" s="86">
        <v>665.43001686340642</v>
      </c>
      <c r="G134" s="82">
        <v>426.16800000000001</v>
      </c>
    </row>
    <row r="135" spans="1:7" ht="24" x14ac:dyDescent="0.25">
      <c r="A135" s="88"/>
      <c r="B135" s="161" t="s">
        <v>5797</v>
      </c>
      <c r="C135" s="149" t="s">
        <v>5796</v>
      </c>
      <c r="D135" s="83"/>
      <c r="E135" s="83"/>
      <c r="F135" s="86"/>
      <c r="G135" s="82">
        <v>0</v>
      </c>
    </row>
    <row r="136" spans="1:7" ht="24" x14ac:dyDescent="0.25">
      <c r="A136" s="88" t="s">
        <v>6471</v>
      </c>
      <c r="B136" s="149" t="s">
        <v>5795</v>
      </c>
      <c r="C136" s="149" t="s">
        <v>6472</v>
      </c>
      <c r="D136" s="83" t="s">
        <v>6367</v>
      </c>
      <c r="E136" s="83"/>
      <c r="F136" s="86">
        <v>2105.2276559865095</v>
      </c>
      <c r="G136" s="82">
        <v>1348.2720000000002</v>
      </c>
    </row>
    <row r="137" spans="1:7" ht="24" x14ac:dyDescent="0.25">
      <c r="A137" s="88" t="s">
        <v>6473</v>
      </c>
      <c r="B137" s="149" t="s">
        <v>5793</v>
      </c>
      <c r="C137" s="149"/>
      <c r="D137" s="83" t="s">
        <v>6370</v>
      </c>
      <c r="E137" s="83"/>
      <c r="F137" s="86">
        <v>979.42664418212473</v>
      </c>
      <c r="G137" s="82">
        <v>627.26400000000001</v>
      </c>
    </row>
    <row r="138" spans="1:7" ht="24" x14ac:dyDescent="0.25">
      <c r="A138" s="88" t="s">
        <v>6474</v>
      </c>
      <c r="B138" s="149" t="s">
        <v>5792</v>
      </c>
      <c r="C138" s="149" t="s">
        <v>6475</v>
      </c>
      <c r="D138" s="83" t="s">
        <v>6370</v>
      </c>
      <c r="E138" s="83"/>
      <c r="F138" s="86">
        <v>1079.089376053963</v>
      </c>
      <c r="G138" s="82">
        <v>691.09199999999998</v>
      </c>
    </row>
    <row r="139" spans="1:7" x14ac:dyDescent="0.25">
      <c r="A139" s="88" t="s">
        <v>6476</v>
      </c>
      <c r="B139" s="149" t="s">
        <v>5791</v>
      </c>
      <c r="C139" s="149" t="s">
        <v>6475</v>
      </c>
      <c r="D139" s="83" t="s">
        <v>6345</v>
      </c>
      <c r="E139" s="83"/>
      <c r="F139" s="86">
        <v>665.43001686340642</v>
      </c>
      <c r="G139" s="82">
        <v>426.16800000000001</v>
      </c>
    </row>
    <row r="140" spans="1:7" ht="24" x14ac:dyDescent="0.25">
      <c r="A140" s="88" t="s">
        <v>6477</v>
      </c>
      <c r="B140" s="149" t="s">
        <v>5789</v>
      </c>
      <c r="C140" s="149" t="s">
        <v>5788</v>
      </c>
      <c r="D140" s="83" t="s">
        <v>6345</v>
      </c>
      <c r="E140" s="83"/>
      <c r="F140" s="86">
        <v>252.95109612141653</v>
      </c>
      <c r="G140" s="82">
        <v>162</v>
      </c>
    </row>
    <row r="141" spans="1:7" ht="24" x14ac:dyDescent="0.25">
      <c r="A141" s="28" t="s">
        <v>6478</v>
      </c>
      <c r="B141" s="27" t="s">
        <v>5787</v>
      </c>
      <c r="C141" s="27" t="s">
        <v>5786</v>
      </c>
      <c r="D141" s="143" t="s">
        <v>6345</v>
      </c>
      <c r="E141" s="55"/>
      <c r="F141" s="199">
        <v>200</v>
      </c>
      <c r="G141" s="82">
        <v>128.08799999999999</v>
      </c>
    </row>
    <row r="142" spans="1:7" x14ac:dyDescent="0.25">
      <c r="A142" s="88" t="s">
        <v>6479</v>
      </c>
      <c r="B142" s="149" t="s">
        <v>5783</v>
      </c>
      <c r="C142" s="149" t="s">
        <v>5747</v>
      </c>
      <c r="D142" s="83" t="s">
        <v>6370</v>
      </c>
      <c r="E142" s="83"/>
      <c r="F142" s="86">
        <v>1079.089376053963</v>
      </c>
      <c r="G142" s="82">
        <v>691.09199999999998</v>
      </c>
    </row>
    <row r="143" spans="1:7" x14ac:dyDescent="0.25">
      <c r="A143" s="88" t="s">
        <v>6480</v>
      </c>
      <c r="B143" s="149" t="s">
        <v>5782</v>
      </c>
      <c r="C143" s="149" t="s">
        <v>5747</v>
      </c>
      <c r="D143" s="83" t="s">
        <v>6367</v>
      </c>
      <c r="E143" s="83"/>
      <c r="F143" s="86">
        <v>2779.089376053963</v>
      </c>
      <c r="G143" s="82">
        <v>1779.8400000000001</v>
      </c>
    </row>
    <row r="144" spans="1:7" x14ac:dyDescent="0.25">
      <c r="A144" s="88" t="s">
        <v>6481</v>
      </c>
      <c r="B144" s="149" t="s">
        <v>5776</v>
      </c>
      <c r="C144" s="149"/>
      <c r="D144" s="83" t="s">
        <v>6345</v>
      </c>
      <c r="E144" s="83"/>
      <c r="F144" s="86">
        <v>337.26812816188874</v>
      </c>
      <c r="G144" s="82">
        <v>216</v>
      </c>
    </row>
    <row r="145" spans="1:7" ht="36" x14ac:dyDescent="0.25">
      <c r="A145" s="88" t="s">
        <v>6482</v>
      </c>
      <c r="B145" s="149" t="s">
        <v>5775</v>
      </c>
      <c r="C145" s="149" t="s">
        <v>6483</v>
      </c>
      <c r="D145" s="83" t="s">
        <v>6367</v>
      </c>
      <c r="E145" s="83"/>
      <c r="F145" s="86">
        <v>2526.1382799325465</v>
      </c>
      <c r="G145" s="82">
        <v>1617.8400000000001</v>
      </c>
    </row>
    <row r="146" spans="1:7" x14ac:dyDescent="0.25">
      <c r="A146" s="88" t="s">
        <v>6484</v>
      </c>
      <c r="B146" s="149" t="s">
        <v>5773</v>
      </c>
      <c r="C146" s="149"/>
      <c r="D146" s="83" t="s">
        <v>6370</v>
      </c>
      <c r="E146" s="83"/>
      <c r="F146" s="86">
        <v>1079.089376053963</v>
      </c>
      <c r="G146" s="82">
        <v>691.09199999999998</v>
      </c>
    </row>
    <row r="147" spans="1:7" x14ac:dyDescent="0.25">
      <c r="A147" s="88" t="s">
        <v>6485</v>
      </c>
      <c r="B147" s="149" t="s">
        <v>5772</v>
      </c>
      <c r="C147" s="160" t="s">
        <v>6486</v>
      </c>
      <c r="D147" s="83" t="s">
        <v>6380</v>
      </c>
      <c r="E147" s="83"/>
      <c r="F147" s="86">
        <v>66.273187183811132</v>
      </c>
      <c r="G147" s="82">
        <v>42.444000000000003</v>
      </c>
    </row>
    <row r="148" spans="1:7" x14ac:dyDescent="0.25">
      <c r="A148" s="88" t="s">
        <v>6487</v>
      </c>
      <c r="B148" s="149" t="s">
        <v>5770</v>
      </c>
      <c r="C148" s="160" t="s">
        <v>6488</v>
      </c>
      <c r="D148" s="83" t="s">
        <v>6370</v>
      </c>
      <c r="E148" s="83" t="s">
        <v>6343</v>
      </c>
      <c r="F148" s="86">
        <v>337.26812816188874</v>
      </c>
      <c r="G148" s="82">
        <v>216</v>
      </c>
    </row>
    <row r="149" spans="1:7" ht="24" x14ac:dyDescent="0.25">
      <c r="A149" s="88" t="s">
        <v>6489</v>
      </c>
      <c r="B149" s="149" t="s">
        <v>5768</v>
      </c>
      <c r="C149" s="160" t="s">
        <v>6490</v>
      </c>
      <c r="D149" s="83" t="s">
        <v>6345</v>
      </c>
      <c r="E149" s="83"/>
      <c r="F149" s="86">
        <v>252.95109612141653</v>
      </c>
      <c r="G149" s="82">
        <v>162</v>
      </c>
    </row>
    <row r="150" spans="1:7" x14ac:dyDescent="0.25">
      <c r="A150" s="88" t="s">
        <v>6491</v>
      </c>
      <c r="B150" s="149" t="s">
        <v>5766</v>
      </c>
      <c r="C150" s="149" t="s">
        <v>6492</v>
      </c>
      <c r="D150" s="83" t="s">
        <v>6370</v>
      </c>
      <c r="E150" s="83"/>
      <c r="F150" s="86">
        <v>801.01180438448569</v>
      </c>
      <c r="G150" s="82">
        <v>513</v>
      </c>
    </row>
    <row r="151" spans="1:7" x14ac:dyDescent="0.25">
      <c r="A151" s="88" t="s">
        <v>6493</v>
      </c>
      <c r="B151" s="149" t="s">
        <v>5764</v>
      </c>
      <c r="C151" s="149"/>
      <c r="D151" s="83" t="s">
        <v>6367</v>
      </c>
      <c r="E151" s="83"/>
      <c r="F151" s="86">
        <v>3157.8414839797638</v>
      </c>
      <c r="G151" s="82">
        <v>2022.4080000000001</v>
      </c>
    </row>
    <row r="152" spans="1:7" x14ac:dyDescent="0.25">
      <c r="A152" s="88" t="s">
        <v>6494</v>
      </c>
      <c r="B152" s="149" t="s">
        <v>5763</v>
      </c>
      <c r="C152" s="149"/>
      <c r="D152" s="83" t="s">
        <v>6380</v>
      </c>
      <c r="E152" s="83"/>
      <c r="F152" s="86">
        <v>66.273187183811132</v>
      </c>
      <c r="G152" s="82">
        <v>42.444000000000003</v>
      </c>
    </row>
    <row r="153" spans="1:7" ht="48" x14ac:dyDescent="0.25">
      <c r="A153" s="88" t="s">
        <v>6495</v>
      </c>
      <c r="B153" s="149" t="s">
        <v>5762</v>
      </c>
      <c r="C153" s="149" t="s">
        <v>6496</v>
      </c>
      <c r="D153" s="83" t="s">
        <v>6345</v>
      </c>
      <c r="E153" s="83"/>
      <c r="F153" s="86">
        <v>665.43001686340642</v>
      </c>
      <c r="G153" s="82">
        <v>426.16800000000001</v>
      </c>
    </row>
    <row r="154" spans="1:7" x14ac:dyDescent="0.25">
      <c r="A154" s="88" t="s">
        <v>6497</v>
      </c>
      <c r="B154" s="149" t="s">
        <v>5760</v>
      </c>
      <c r="C154" s="149"/>
      <c r="D154" s="83" t="s">
        <v>6370</v>
      </c>
      <c r="E154" s="83"/>
      <c r="F154" s="86">
        <v>1079.089376053963</v>
      </c>
      <c r="G154" s="82">
        <v>691.09199999999998</v>
      </c>
    </row>
    <row r="155" spans="1:7" x14ac:dyDescent="0.25">
      <c r="A155" s="88" t="s">
        <v>6498</v>
      </c>
      <c r="B155" s="149" t="s">
        <v>5758</v>
      </c>
      <c r="C155" s="149"/>
      <c r="D155" s="83" t="s">
        <v>6370</v>
      </c>
      <c r="E155" s="83"/>
      <c r="F155" s="86">
        <v>809.44350758853295</v>
      </c>
      <c r="G155" s="82">
        <v>518.40000000000009</v>
      </c>
    </row>
    <row r="156" spans="1:7" x14ac:dyDescent="0.25">
      <c r="A156" s="88" t="s">
        <v>6499</v>
      </c>
      <c r="B156" s="149" t="s">
        <v>5757</v>
      </c>
      <c r="C156" s="149" t="s">
        <v>5635</v>
      </c>
      <c r="D156" s="83" t="s">
        <v>6345</v>
      </c>
      <c r="E156" s="83"/>
      <c r="F156" s="86">
        <v>499.15682967959532</v>
      </c>
      <c r="G156" s="82">
        <v>319.68</v>
      </c>
    </row>
    <row r="157" spans="1:7" ht="24" x14ac:dyDescent="0.25">
      <c r="A157" s="88" t="s">
        <v>6500</v>
      </c>
      <c r="B157" s="149" t="s">
        <v>5756</v>
      </c>
      <c r="C157" s="149"/>
      <c r="D157" s="83" t="s">
        <v>6370</v>
      </c>
      <c r="E157" s="83"/>
      <c r="F157" s="86">
        <v>1213.9966273187183</v>
      </c>
      <c r="G157" s="82">
        <v>777.49200000000008</v>
      </c>
    </row>
    <row r="158" spans="1:7" x14ac:dyDescent="0.25">
      <c r="A158" s="88" t="s">
        <v>6501</v>
      </c>
      <c r="B158" s="149" t="s">
        <v>5755</v>
      </c>
      <c r="C158" s="149"/>
      <c r="D158" s="83" t="s">
        <v>6345</v>
      </c>
      <c r="E158" s="83"/>
      <c r="F158" s="86">
        <v>499.15682967959532</v>
      </c>
      <c r="G158" s="82">
        <v>319.68</v>
      </c>
    </row>
    <row r="159" spans="1:7" x14ac:dyDescent="0.25">
      <c r="A159" s="88" t="s">
        <v>6502</v>
      </c>
      <c r="B159" s="149" t="s">
        <v>5754</v>
      </c>
      <c r="C159" s="149"/>
      <c r="D159" s="83" t="s">
        <v>6370</v>
      </c>
      <c r="E159" s="83"/>
      <c r="F159" s="86">
        <v>944.18212478920748</v>
      </c>
      <c r="G159" s="82">
        <v>604.69200000000001</v>
      </c>
    </row>
    <row r="160" spans="1:7" ht="24" x14ac:dyDescent="0.25">
      <c r="A160" s="88" t="s">
        <v>6503</v>
      </c>
      <c r="B160" s="149" t="s">
        <v>5753</v>
      </c>
      <c r="C160" s="149"/>
      <c r="D160" s="83" t="s">
        <v>6345</v>
      </c>
      <c r="E160" s="83"/>
      <c r="F160" s="86">
        <v>665.43001686340642</v>
      </c>
      <c r="G160" s="82">
        <v>426.16800000000001</v>
      </c>
    </row>
    <row r="161" spans="1:7" ht="24" x14ac:dyDescent="0.25">
      <c r="A161" s="88" t="s">
        <v>6504</v>
      </c>
      <c r="B161" s="149" t="s">
        <v>5752</v>
      </c>
      <c r="C161" s="149" t="s">
        <v>5747</v>
      </c>
      <c r="D161" s="83" t="s">
        <v>6370</v>
      </c>
      <c r="E161" s="83"/>
      <c r="F161" s="86">
        <v>1079.089376053963</v>
      </c>
      <c r="G161" s="82">
        <v>691.09199999999998</v>
      </c>
    </row>
    <row r="162" spans="1:7" x14ac:dyDescent="0.25">
      <c r="A162" s="88" t="s">
        <v>6505</v>
      </c>
      <c r="B162" s="149" t="s">
        <v>5751</v>
      </c>
      <c r="C162" s="149" t="s">
        <v>5747</v>
      </c>
      <c r="D162" s="83" t="s">
        <v>6367</v>
      </c>
      <c r="E162" s="83" t="s">
        <v>6343</v>
      </c>
      <c r="F162" s="86">
        <v>1865.0927487352446</v>
      </c>
      <c r="G162" s="82">
        <v>1194.48</v>
      </c>
    </row>
    <row r="163" spans="1:7" ht="24" x14ac:dyDescent="0.25">
      <c r="A163" s="200" t="s">
        <v>6506</v>
      </c>
      <c r="B163" s="44" t="s">
        <v>5750</v>
      </c>
      <c r="C163" s="57" t="s">
        <v>9278</v>
      </c>
      <c r="D163" s="143" t="s">
        <v>6370</v>
      </c>
      <c r="E163" s="143" t="s">
        <v>6343</v>
      </c>
      <c r="F163" s="54">
        <v>707.42</v>
      </c>
      <c r="G163" s="82">
        <v>453.06006479999996</v>
      </c>
    </row>
    <row r="164" spans="1:7" x14ac:dyDescent="0.25">
      <c r="A164" s="88" t="s">
        <v>6507</v>
      </c>
      <c r="B164" s="149" t="s">
        <v>5748</v>
      </c>
      <c r="C164" s="149" t="s">
        <v>5747</v>
      </c>
      <c r="D164" s="83" t="s">
        <v>6367</v>
      </c>
      <c r="E164" s="83"/>
      <c r="F164" s="86">
        <v>1214.1652613827994</v>
      </c>
      <c r="G164" s="82">
        <v>777.6</v>
      </c>
    </row>
    <row r="165" spans="1:7" x14ac:dyDescent="0.25">
      <c r="A165" s="88" t="s">
        <v>6508</v>
      </c>
      <c r="B165" s="149" t="s">
        <v>5746</v>
      </c>
      <c r="C165" s="149"/>
      <c r="D165" s="83" t="s">
        <v>6370</v>
      </c>
      <c r="E165" s="83"/>
      <c r="F165" s="86">
        <v>92.748735244519395</v>
      </c>
      <c r="G165" s="82">
        <v>59.400000000000006</v>
      </c>
    </row>
    <row r="166" spans="1:7" ht="36" x14ac:dyDescent="0.25">
      <c r="A166" s="88" t="s">
        <v>6509</v>
      </c>
      <c r="B166" s="149" t="s">
        <v>5745</v>
      </c>
      <c r="C166" s="149"/>
      <c r="D166" s="83" t="s">
        <v>6367</v>
      </c>
      <c r="E166" s="83"/>
      <c r="F166" s="86">
        <v>3368.2967959527828</v>
      </c>
      <c r="G166" s="82">
        <v>2157.1920000000005</v>
      </c>
    </row>
    <row r="167" spans="1:7" ht="36" x14ac:dyDescent="0.25">
      <c r="A167" s="88" t="s">
        <v>6510</v>
      </c>
      <c r="B167" s="149" t="s">
        <v>5744</v>
      </c>
      <c r="C167" s="149" t="s">
        <v>6511</v>
      </c>
      <c r="D167" s="83" t="s">
        <v>6370</v>
      </c>
      <c r="E167" s="83"/>
      <c r="F167" s="86">
        <v>1079.089376053963</v>
      </c>
      <c r="G167" s="82">
        <v>691.09199999999998</v>
      </c>
    </row>
    <row r="168" spans="1:7" x14ac:dyDescent="0.25">
      <c r="A168" s="88"/>
      <c r="B168" s="161" t="s">
        <v>5742</v>
      </c>
      <c r="C168" s="149"/>
      <c r="D168" s="83"/>
      <c r="E168" s="83"/>
      <c r="F168" s="86"/>
      <c r="G168" s="82">
        <v>0</v>
      </c>
    </row>
    <row r="169" spans="1:7" x14ac:dyDescent="0.25">
      <c r="A169" s="88" t="s">
        <v>6512</v>
      </c>
      <c r="B169" s="149" t="s">
        <v>5741</v>
      </c>
      <c r="C169" s="149"/>
      <c r="D169" s="83" t="s">
        <v>6370</v>
      </c>
      <c r="E169" s="83"/>
      <c r="F169" s="86">
        <v>1079.089376053963</v>
      </c>
      <c r="G169" s="82">
        <v>691.09199999999998</v>
      </c>
    </row>
    <row r="170" spans="1:7" x14ac:dyDescent="0.25">
      <c r="A170" s="88" t="s">
        <v>6513</v>
      </c>
      <c r="B170" s="149" t="s">
        <v>5740</v>
      </c>
      <c r="C170" s="149"/>
      <c r="D170" s="83" t="s">
        <v>6367</v>
      </c>
      <c r="E170" s="83"/>
      <c r="F170" s="86">
        <v>2701.6863406408092</v>
      </c>
      <c r="G170" s="82">
        <v>1730.268</v>
      </c>
    </row>
    <row r="171" spans="1:7" x14ac:dyDescent="0.25">
      <c r="A171" s="28" t="s">
        <v>6514</v>
      </c>
      <c r="B171" s="27" t="s">
        <v>5739</v>
      </c>
      <c r="C171" s="27"/>
      <c r="D171" s="143" t="s">
        <v>6367</v>
      </c>
      <c r="E171" s="55"/>
      <c r="F171" s="199">
        <v>2000</v>
      </c>
      <c r="G171" s="82">
        <v>1280.8800000000001</v>
      </c>
    </row>
    <row r="172" spans="1:7" ht="24" x14ac:dyDescent="0.25">
      <c r="A172" s="88" t="s">
        <v>6515</v>
      </c>
      <c r="B172" s="149" t="s">
        <v>5738</v>
      </c>
      <c r="C172" s="149"/>
      <c r="D172" s="83" t="s">
        <v>6367</v>
      </c>
      <c r="E172" s="83" t="s">
        <v>6343</v>
      </c>
      <c r="F172" s="86">
        <v>2829.6795952782463</v>
      </c>
      <c r="G172" s="82">
        <v>1812.24</v>
      </c>
    </row>
    <row r="173" spans="1:7" x14ac:dyDescent="0.25">
      <c r="A173" s="88" t="s">
        <v>6516</v>
      </c>
      <c r="B173" s="149" t="s">
        <v>5737</v>
      </c>
      <c r="C173" s="149"/>
      <c r="D173" s="83" t="s">
        <v>6370</v>
      </c>
      <c r="E173" s="83"/>
      <c r="F173" s="86">
        <v>1079.089376053963</v>
      </c>
      <c r="G173" s="82">
        <v>691.09199999999998</v>
      </c>
    </row>
    <row r="174" spans="1:7" x14ac:dyDescent="0.25">
      <c r="A174" s="88" t="s">
        <v>6517</v>
      </c>
      <c r="B174" s="149" t="s">
        <v>5736</v>
      </c>
      <c r="C174" s="149"/>
      <c r="D174" s="83" t="s">
        <v>6367</v>
      </c>
      <c r="E174" s="83"/>
      <c r="F174" s="86">
        <v>2526.1382799325465</v>
      </c>
      <c r="G174" s="82">
        <v>1617.8400000000001</v>
      </c>
    </row>
    <row r="175" spans="1:7" x14ac:dyDescent="0.25">
      <c r="A175" s="88" t="s">
        <v>6518</v>
      </c>
      <c r="B175" s="149" t="s">
        <v>5735</v>
      </c>
      <c r="C175" s="149"/>
      <c r="D175" s="83" t="s">
        <v>6370</v>
      </c>
      <c r="E175" s="83"/>
      <c r="F175" s="86">
        <v>944.18212478920748</v>
      </c>
      <c r="G175" s="82">
        <v>604.69200000000001</v>
      </c>
    </row>
    <row r="176" spans="1:7" x14ac:dyDescent="0.25">
      <c r="A176" s="88" t="s">
        <v>6519</v>
      </c>
      <c r="B176" s="149" t="s">
        <v>5734</v>
      </c>
      <c r="C176" s="149"/>
      <c r="D176" s="83" t="s">
        <v>6370</v>
      </c>
      <c r="E176" s="83"/>
      <c r="F176" s="86">
        <v>809.44350758853295</v>
      </c>
      <c r="G176" s="82">
        <v>518.40000000000009</v>
      </c>
    </row>
    <row r="177" spans="1:7" x14ac:dyDescent="0.25">
      <c r="A177" s="88" t="s">
        <v>6520</v>
      </c>
      <c r="B177" s="149" t="s">
        <v>5733</v>
      </c>
      <c r="C177" s="149"/>
      <c r="D177" s="83" t="s">
        <v>6367</v>
      </c>
      <c r="E177" s="83"/>
      <c r="F177" s="86">
        <v>3157.8414839797638</v>
      </c>
      <c r="G177" s="82">
        <v>2022.4080000000001</v>
      </c>
    </row>
    <row r="178" spans="1:7" ht="24" x14ac:dyDescent="0.25">
      <c r="A178" s="88" t="s">
        <v>6521</v>
      </c>
      <c r="B178" s="149" t="s">
        <v>5732</v>
      </c>
      <c r="C178" s="149" t="s">
        <v>6522</v>
      </c>
      <c r="D178" s="83" t="s">
        <v>6370</v>
      </c>
      <c r="E178" s="83" t="s">
        <v>6343</v>
      </c>
      <c r="F178" s="86">
        <v>707.41989881956158</v>
      </c>
      <c r="G178" s="82">
        <v>453.06</v>
      </c>
    </row>
    <row r="179" spans="1:7" x14ac:dyDescent="0.25">
      <c r="A179" s="88" t="s">
        <v>6523</v>
      </c>
      <c r="B179" s="149" t="s">
        <v>5730</v>
      </c>
      <c r="C179" s="160" t="s">
        <v>6524</v>
      </c>
      <c r="D179" s="83" t="s">
        <v>6401</v>
      </c>
      <c r="E179" s="83"/>
      <c r="F179" s="86">
        <v>3595.7841483979769</v>
      </c>
      <c r="G179" s="82">
        <v>2302.8840000000005</v>
      </c>
    </row>
    <row r="180" spans="1:7" x14ac:dyDescent="0.25">
      <c r="A180" s="88" t="s">
        <v>6525</v>
      </c>
      <c r="B180" s="149" t="s">
        <v>5729</v>
      </c>
      <c r="C180" s="160" t="s">
        <v>6524</v>
      </c>
      <c r="D180" s="83" t="s">
        <v>6401</v>
      </c>
      <c r="E180" s="83"/>
      <c r="F180" s="86">
        <v>5821.7537942664421</v>
      </c>
      <c r="G180" s="82">
        <v>3728.4840000000004</v>
      </c>
    </row>
    <row r="181" spans="1:7" x14ac:dyDescent="0.25">
      <c r="A181" s="88" t="s">
        <v>6526</v>
      </c>
      <c r="B181" s="149" t="s">
        <v>5727</v>
      </c>
      <c r="C181" s="149"/>
      <c r="D181" s="83" t="s">
        <v>6367</v>
      </c>
      <c r="E181" s="83"/>
      <c r="F181" s="86">
        <v>2526.1382799325465</v>
      </c>
      <c r="G181" s="82">
        <v>1617.8400000000001</v>
      </c>
    </row>
    <row r="182" spans="1:7" x14ac:dyDescent="0.25">
      <c r="A182" s="88" t="s">
        <v>6527</v>
      </c>
      <c r="B182" s="149" t="s">
        <v>5726</v>
      </c>
      <c r="C182" s="149"/>
      <c r="D182" s="83" t="s">
        <v>6370</v>
      </c>
      <c r="E182" s="83"/>
      <c r="F182" s="86">
        <v>1079.089376053963</v>
      </c>
      <c r="G182" s="82">
        <v>691.09199999999998</v>
      </c>
    </row>
    <row r="183" spans="1:7" x14ac:dyDescent="0.25">
      <c r="A183" s="88" t="s">
        <v>6528</v>
      </c>
      <c r="B183" s="149" t="s">
        <v>5724</v>
      </c>
      <c r="C183" s="149"/>
      <c r="D183" s="83" t="s">
        <v>6370</v>
      </c>
      <c r="E183" s="83"/>
      <c r="F183" s="86">
        <v>1079.089376053963</v>
      </c>
      <c r="G183" s="82">
        <v>691.09199999999998</v>
      </c>
    </row>
    <row r="184" spans="1:7" x14ac:dyDescent="0.25">
      <c r="A184" s="88" t="s">
        <v>6529</v>
      </c>
      <c r="B184" s="149" t="s">
        <v>5723</v>
      </c>
      <c r="C184" s="149"/>
      <c r="D184" s="83" t="s">
        <v>6345</v>
      </c>
      <c r="E184" s="83"/>
      <c r="F184" s="86">
        <v>665.43001686340642</v>
      </c>
      <c r="G184" s="82">
        <v>426.16800000000001</v>
      </c>
    </row>
    <row r="185" spans="1:7" x14ac:dyDescent="0.25">
      <c r="A185" s="88" t="s">
        <v>6530</v>
      </c>
      <c r="B185" s="149" t="s">
        <v>5722</v>
      </c>
      <c r="C185" s="149"/>
      <c r="D185" s="83" t="s">
        <v>6367</v>
      </c>
      <c r="E185" s="83"/>
      <c r="F185" s="86">
        <v>2526.1382799325465</v>
      </c>
      <c r="G185" s="82">
        <v>1617.8400000000001</v>
      </c>
    </row>
    <row r="186" spans="1:7" x14ac:dyDescent="0.25">
      <c r="A186" s="88" t="s">
        <v>6531</v>
      </c>
      <c r="B186" s="149" t="s">
        <v>5721</v>
      </c>
      <c r="C186" s="149"/>
      <c r="D186" s="83" t="s">
        <v>6345</v>
      </c>
      <c r="E186" s="83"/>
      <c r="F186" s="86">
        <v>665.43001686340642</v>
      </c>
      <c r="G186" s="82">
        <v>426.16800000000001</v>
      </c>
    </row>
    <row r="187" spans="1:7" ht="24" x14ac:dyDescent="0.25">
      <c r="A187" s="88" t="s">
        <v>6532</v>
      </c>
      <c r="B187" s="149" t="s">
        <v>5720</v>
      </c>
      <c r="C187" s="149"/>
      <c r="D187" s="83" t="s">
        <v>6367</v>
      </c>
      <c r="E187" s="83"/>
      <c r="F187" s="86">
        <v>3438.4485666104556</v>
      </c>
      <c r="G187" s="82">
        <v>2202.1200000000003</v>
      </c>
    </row>
    <row r="188" spans="1:7" ht="24" x14ac:dyDescent="0.25">
      <c r="A188" s="88" t="s">
        <v>6533</v>
      </c>
      <c r="B188" s="149" t="s">
        <v>5719</v>
      </c>
      <c r="C188" s="149" t="s">
        <v>6534</v>
      </c>
      <c r="D188" s="83" t="s">
        <v>6367</v>
      </c>
      <c r="E188" s="83"/>
      <c r="F188" s="86">
        <v>2105.2276559865095</v>
      </c>
      <c r="G188" s="82">
        <v>1348.2720000000002</v>
      </c>
    </row>
    <row r="189" spans="1:7" x14ac:dyDescent="0.25">
      <c r="A189" s="89" t="s">
        <v>6535</v>
      </c>
      <c r="B189" s="149" t="s">
        <v>5717</v>
      </c>
      <c r="C189" s="149"/>
      <c r="D189" s="90" t="s">
        <v>6370</v>
      </c>
      <c r="E189" s="90"/>
      <c r="F189" s="86">
        <v>1213.9966273187183</v>
      </c>
      <c r="G189" s="82">
        <v>777.49200000000008</v>
      </c>
    </row>
    <row r="190" spans="1:7" x14ac:dyDescent="0.25">
      <c r="A190" s="89" t="s">
        <v>6536</v>
      </c>
      <c r="B190" s="149" t="s">
        <v>5716</v>
      </c>
      <c r="C190" s="149"/>
      <c r="D190" s="90" t="s">
        <v>6367</v>
      </c>
      <c r="E190" s="90"/>
      <c r="F190" s="86">
        <v>2526.1382799325465</v>
      </c>
      <c r="G190" s="82">
        <v>1617.8400000000001</v>
      </c>
    </row>
    <row r="191" spans="1:7" x14ac:dyDescent="0.25">
      <c r="A191" s="89" t="s">
        <v>6537</v>
      </c>
      <c r="B191" s="149" t="s">
        <v>5715</v>
      </c>
      <c r="C191" s="149"/>
      <c r="D191" s="90" t="s">
        <v>6367</v>
      </c>
      <c r="E191" s="90"/>
      <c r="F191" s="86">
        <v>2526.1382799325465</v>
      </c>
      <c r="G191" s="82">
        <v>1617.8400000000001</v>
      </c>
    </row>
    <row r="192" spans="1:7" x14ac:dyDescent="0.25">
      <c r="A192" s="89" t="s">
        <v>6538</v>
      </c>
      <c r="B192" s="149" t="s">
        <v>5714</v>
      </c>
      <c r="C192" s="149"/>
      <c r="D192" s="90" t="s">
        <v>6367</v>
      </c>
      <c r="E192" s="90" t="s">
        <v>6343</v>
      </c>
      <c r="F192" s="86">
        <v>2526</v>
      </c>
      <c r="G192" s="82">
        <v>1617.75144</v>
      </c>
    </row>
    <row r="193" spans="1:7" x14ac:dyDescent="0.25">
      <c r="A193" s="28" t="s">
        <v>6539</v>
      </c>
      <c r="B193" s="27" t="s">
        <v>5713</v>
      </c>
      <c r="C193" s="27"/>
      <c r="D193" s="143" t="s">
        <v>6367</v>
      </c>
      <c r="E193" s="55"/>
      <c r="F193" s="199">
        <v>1700</v>
      </c>
      <c r="G193" s="82">
        <v>1088.748</v>
      </c>
    </row>
    <row r="194" spans="1:7" x14ac:dyDescent="0.25">
      <c r="A194" s="88" t="s">
        <v>6540</v>
      </c>
      <c r="B194" s="149" t="s">
        <v>5712</v>
      </c>
      <c r="C194" s="149"/>
      <c r="D194" s="83" t="s">
        <v>6367</v>
      </c>
      <c r="E194" s="83"/>
      <c r="F194" s="86">
        <v>2526.1382799325465</v>
      </c>
      <c r="G194" s="82">
        <v>1617.8400000000001</v>
      </c>
    </row>
    <row r="195" spans="1:7" x14ac:dyDescent="0.25">
      <c r="A195" s="88" t="s">
        <v>6541</v>
      </c>
      <c r="B195" s="149" t="s">
        <v>5707</v>
      </c>
      <c r="C195" s="160" t="s">
        <v>6542</v>
      </c>
      <c r="D195" s="83" t="s">
        <v>6401</v>
      </c>
      <c r="E195" s="83"/>
      <c r="F195" s="86">
        <v>3704.8903878583474</v>
      </c>
      <c r="G195" s="82">
        <v>2372.7600000000002</v>
      </c>
    </row>
    <row r="196" spans="1:7" x14ac:dyDescent="0.25">
      <c r="A196" s="88" t="s">
        <v>6543</v>
      </c>
      <c r="B196" s="149" t="s">
        <v>5705</v>
      </c>
      <c r="C196" s="160" t="s">
        <v>6544</v>
      </c>
      <c r="D196" s="83" t="s">
        <v>6367</v>
      </c>
      <c r="E196" s="83"/>
      <c r="F196" s="86">
        <v>3473.8617200674539</v>
      </c>
      <c r="G196" s="82">
        <v>2224.8000000000002</v>
      </c>
    </row>
    <row r="197" spans="1:7" x14ac:dyDescent="0.25">
      <c r="A197" s="88" t="s">
        <v>6545</v>
      </c>
      <c r="B197" s="149" t="s">
        <v>5703</v>
      </c>
      <c r="C197" s="149"/>
      <c r="D197" s="83" t="s">
        <v>6380</v>
      </c>
      <c r="E197" s="83"/>
      <c r="F197" s="86">
        <v>86.172006745362566</v>
      </c>
      <c r="G197" s="82">
        <v>55.188000000000002</v>
      </c>
    </row>
    <row r="198" spans="1:7" x14ac:dyDescent="0.25">
      <c r="A198" s="88" t="s">
        <v>6546</v>
      </c>
      <c r="B198" s="149" t="s">
        <v>5702</v>
      </c>
      <c r="C198" s="149"/>
      <c r="D198" s="83" t="s">
        <v>6370</v>
      </c>
      <c r="E198" s="83"/>
      <c r="F198" s="86">
        <v>1213.9966273187183</v>
      </c>
      <c r="G198" s="82">
        <v>777.49200000000008</v>
      </c>
    </row>
    <row r="199" spans="1:7" x14ac:dyDescent="0.25">
      <c r="A199" s="88" t="s">
        <v>6547</v>
      </c>
      <c r="B199" s="149" t="s">
        <v>5701</v>
      </c>
      <c r="C199" s="149"/>
      <c r="D199" s="83" t="s">
        <v>6345</v>
      </c>
      <c r="E199" s="83"/>
      <c r="F199" s="86">
        <v>337.26812816188874</v>
      </c>
      <c r="G199" s="82">
        <v>216</v>
      </c>
    </row>
    <row r="200" spans="1:7" x14ac:dyDescent="0.25">
      <c r="A200" s="88" t="s">
        <v>6548</v>
      </c>
      <c r="B200" s="149" t="s">
        <v>5698</v>
      </c>
      <c r="C200" s="149" t="s">
        <v>5697</v>
      </c>
      <c r="D200" s="83" t="s">
        <v>6370</v>
      </c>
      <c r="E200" s="83"/>
      <c r="F200" s="86">
        <v>1079.089376053963</v>
      </c>
      <c r="G200" s="82">
        <v>691.09199999999998</v>
      </c>
    </row>
    <row r="201" spans="1:7" x14ac:dyDescent="0.25">
      <c r="A201" s="88" t="s">
        <v>6549</v>
      </c>
      <c r="B201" s="149" t="s">
        <v>5696</v>
      </c>
      <c r="C201" s="149"/>
      <c r="D201" s="83" t="s">
        <v>6367</v>
      </c>
      <c r="E201" s="83"/>
      <c r="F201" s="86">
        <v>2526.1382799325465</v>
      </c>
      <c r="G201" s="82">
        <v>1617.8400000000001</v>
      </c>
    </row>
    <row r="202" spans="1:7" x14ac:dyDescent="0.25">
      <c r="A202" s="88" t="s">
        <v>6550</v>
      </c>
      <c r="B202" s="149" t="s">
        <v>5694</v>
      </c>
      <c r="C202" s="149"/>
      <c r="D202" s="83" t="s">
        <v>6370</v>
      </c>
      <c r="E202" s="83"/>
      <c r="F202" s="86">
        <v>809.44350758853295</v>
      </c>
      <c r="G202" s="82">
        <v>518.40000000000009</v>
      </c>
    </row>
    <row r="203" spans="1:7" x14ac:dyDescent="0.25">
      <c r="A203" s="88" t="s">
        <v>6551</v>
      </c>
      <c r="B203" s="149" t="s">
        <v>5693</v>
      </c>
      <c r="C203" s="149"/>
      <c r="D203" s="83" t="s">
        <v>6367</v>
      </c>
      <c r="E203" s="83"/>
      <c r="F203" s="86">
        <v>2105.2276559865095</v>
      </c>
      <c r="G203" s="82">
        <v>1348.2720000000002</v>
      </c>
    </row>
    <row r="204" spans="1:7" x14ac:dyDescent="0.25">
      <c r="A204" s="88" t="s">
        <v>6552</v>
      </c>
      <c r="B204" s="149" t="s">
        <v>5692</v>
      </c>
      <c r="C204" s="149"/>
      <c r="D204" s="83" t="s">
        <v>6367</v>
      </c>
      <c r="E204" s="83"/>
      <c r="F204" s="86">
        <v>2315.682967959528</v>
      </c>
      <c r="G204" s="82">
        <v>1483.056</v>
      </c>
    </row>
    <row r="205" spans="1:7" x14ac:dyDescent="0.25">
      <c r="A205" s="88" t="s">
        <v>6553</v>
      </c>
      <c r="B205" s="149" t="s">
        <v>5689</v>
      </c>
      <c r="C205" s="149"/>
      <c r="D205" s="83" t="s">
        <v>6370</v>
      </c>
      <c r="E205" s="83"/>
      <c r="F205" s="86">
        <v>921.24789207419894</v>
      </c>
      <c r="G205" s="82">
        <v>590.00400000000002</v>
      </c>
    </row>
    <row r="206" spans="1:7" ht="36" x14ac:dyDescent="0.25">
      <c r="A206" s="88"/>
      <c r="B206" s="161" t="s">
        <v>5688</v>
      </c>
      <c r="C206" s="149" t="s">
        <v>6554</v>
      </c>
      <c r="D206" s="83"/>
      <c r="E206" s="83"/>
      <c r="F206" s="86"/>
      <c r="G206" s="82">
        <v>0</v>
      </c>
    </row>
    <row r="207" spans="1:7" x14ac:dyDescent="0.25">
      <c r="A207" s="88" t="s">
        <v>6555</v>
      </c>
      <c r="B207" s="149" t="s">
        <v>5686</v>
      </c>
      <c r="C207" s="149"/>
      <c r="D207" s="83" t="s">
        <v>6345</v>
      </c>
      <c r="E207" s="83"/>
      <c r="F207" s="86">
        <v>665.43001686340642</v>
      </c>
      <c r="G207" s="82">
        <v>426.16800000000001</v>
      </c>
    </row>
    <row r="208" spans="1:7" x14ac:dyDescent="0.25">
      <c r="A208" s="88" t="s">
        <v>6556</v>
      </c>
      <c r="B208" s="149" t="s">
        <v>5685</v>
      </c>
      <c r="C208" s="149"/>
      <c r="D208" s="83" t="s">
        <v>6367</v>
      </c>
      <c r="E208" s="83"/>
      <c r="F208" s="86">
        <v>2105.2276559865095</v>
      </c>
      <c r="G208" s="82">
        <v>1348.2720000000002</v>
      </c>
    </row>
    <row r="209" spans="1:7" ht="24" x14ac:dyDescent="0.25">
      <c r="A209" s="89" t="s">
        <v>6557</v>
      </c>
      <c r="B209" s="149" t="s">
        <v>5684</v>
      </c>
      <c r="C209" s="149" t="s">
        <v>6558</v>
      </c>
      <c r="D209" s="83" t="s">
        <v>6345</v>
      </c>
      <c r="E209" s="83"/>
      <c r="F209" s="86">
        <v>832.04047217537948</v>
      </c>
      <c r="G209" s="82">
        <v>532.87200000000007</v>
      </c>
    </row>
    <row r="210" spans="1:7" x14ac:dyDescent="0.25">
      <c r="A210" s="89" t="s">
        <v>6559</v>
      </c>
      <c r="B210" s="149" t="s">
        <v>5682</v>
      </c>
      <c r="C210" s="149" t="s">
        <v>6560</v>
      </c>
      <c r="D210" s="83" t="s">
        <v>6370</v>
      </c>
      <c r="E210" s="83"/>
      <c r="F210" s="86">
        <v>944.18212478920748</v>
      </c>
      <c r="G210" s="82">
        <v>604.69200000000001</v>
      </c>
    </row>
    <row r="211" spans="1:7" x14ac:dyDescent="0.25">
      <c r="A211" s="88" t="s">
        <v>6561</v>
      </c>
      <c r="B211" s="149" t="s">
        <v>5680</v>
      </c>
      <c r="C211" s="149"/>
      <c r="D211" s="83" t="s">
        <v>6370</v>
      </c>
      <c r="E211" s="83"/>
      <c r="F211" s="86">
        <v>944.18212478920748</v>
      </c>
      <c r="G211" s="82">
        <v>604.69200000000001</v>
      </c>
    </row>
    <row r="212" spans="1:7" x14ac:dyDescent="0.25">
      <c r="A212" s="88" t="s">
        <v>6562</v>
      </c>
      <c r="B212" s="149" t="s">
        <v>5679</v>
      </c>
      <c r="C212" s="149"/>
      <c r="D212" s="83" t="s">
        <v>6345</v>
      </c>
      <c r="E212" s="83"/>
      <c r="F212" s="86">
        <v>832.04047217537948</v>
      </c>
      <c r="G212" s="82">
        <v>532.87200000000007</v>
      </c>
    </row>
    <row r="213" spans="1:7" ht="24" x14ac:dyDescent="0.25">
      <c r="A213" s="88" t="s">
        <v>6563</v>
      </c>
      <c r="B213" s="149" t="s">
        <v>5678</v>
      </c>
      <c r="C213" s="149" t="s">
        <v>5677</v>
      </c>
      <c r="D213" s="83" t="s">
        <v>6367</v>
      </c>
      <c r="E213" s="83"/>
      <c r="F213" s="86">
        <v>2455.9865092748737</v>
      </c>
      <c r="G213" s="82">
        <v>1572.9120000000003</v>
      </c>
    </row>
    <row r="214" spans="1:7" ht="24" x14ac:dyDescent="0.25">
      <c r="A214" s="88" t="s">
        <v>6564</v>
      </c>
      <c r="B214" s="149" t="s">
        <v>5676</v>
      </c>
      <c r="C214" s="149" t="s">
        <v>5675</v>
      </c>
      <c r="D214" s="83" t="s">
        <v>6370</v>
      </c>
      <c r="E214" s="83"/>
      <c r="F214" s="86">
        <v>1294.7723440134907</v>
      </c>
      <c r="G214" s="82">
        <v>829.22400000000005</v>
      </c>
    </row>
    <row r="215" spans="1:7" x14ac:dyDescent="0.25">
      <c r="A215" s="88" t="s">
        <v>6565</v>
      </c>
      <c r="B215" s="149" t="s">
        <v>5673</v>
      </c>
      <c r="C215" s="149"/>
      <c r="D215" s="83" t="s">
        <v>6370</v>
      </c>
      <c r="E215" s="83"/>
      <c r="F215" s="86">
        <v>971.16357504215853</v>
      </c>
      <c r="G215" s="82">
        <v>621.97199999999998</v>
      </c>
    </row>
    <row r="216" spans="1:7" x14ac:dyDescent="0.25">
      <c r="A216" s="88" t="s">
        <v>6566</v>
      </c>
      <c r="B216" s="149" t="s">
        <v>5672</v>
      </c>
      <c r="C216" s="149"/>
      <c r="D216" s="83" t="s">
        <v>6367</v>
      </c>
      <c r="E216" s="83"/>
      <c r="F216" s="86">
        <v>2455.9865092748737</v>
      </c>
      <c r="G216" s="82">
        <v>1572.9120000000003</v>
      </c>
    </row>
    <row r="217" spans="1:7" x14ac:dyDescent="0.25">
      <c r="A217" s="88" t="s">
        <v>6567</v>
      </c>
      <c r="B217" s="149" t="s">
        <v>5671</v>
      </c>
      <c r="C217" s="149"/>
      <c r="D217" s="83" t="s">
        <v>6370</v>
      </c>
      <c r="E217" s="83"/>
      <c r="F217" s="86">
        <v>1133.052276559865</v>
      </c>
      <c r="G217" s="82">
        <v>725.65200000000004</v>
      </c>
    </row>
    <row r="218" spans="1:7" x14ac:dyDescent="0.25">
      <c r="A218" s="88"/>
      <c r="B218" s="161" t="s">
        <v>5670</v>
      </c>
      <c r="C218" s="149"/>
      <c r="D218" s="83"/>
      <c r="E218" s="83"/>
      <c r="F218" s="86"/>
      <c r="G218" s="82">
        <v>0</v>
      </c>
    </row>
    <row r="219" spans="1:7" ht="24" x14ac:dyDescent="0.25">
      <c r="A219" s="31" t="s">
        <v>6568</v>
      </c>
      <c r="B219" s="32" t="s">
        <v>5669</v>
      </c>
      <c r="C219" s="57" t="s">
        <v>9096</v>
      </c>
      <c r="D219" s="31" t="s">
        <v>6367</v>
      </c>
      <c r="E219" s="31"/>
      <c r="F219" s="31" t="s">
        <v>9279</v>
      </c>
      <c r="G219" s="82" t="e">
        <v>#VALUE!</v>
      </c>
    </row>
    <row r="220" spans="1:7" ht="24" x14ac:dyDescent="0.25">
      <c r="A220" s="200" t="s">
        <v>6570</v>
      </c>
      <c r="B220" s="44" t="s">
        <v>5668</v>
      </c>
      <c r="C220" s="57" t="s">
        <v>6569</v>
      </c>
      <c r="D220" s="143" t="s">
        <v>6367</v>
      </c>
      <c r="E220" s="143"/>
      <c r="F220" s="62">
        <v>1979.2411467116356</v>
      </c>
      <c r="G220" s="82">
        <v>1267.5852</v>
      </c>
    </row>
    <row r="221" spans="1:7" x14ac:dyDescent="0.25">
      <c r="A221" s="200" t="s">
        <v>6571</v>
      </c>
      <c r="B221" s="201" t="s">
        <v>5666</v>
      </c>
      <c r="C221" s="202"/>
      <c r="D221" s="31" t="s">
        <v>6370</v>
      </c>
      <c r="E221" s="202"/>
      <c r="F221" s="31">
        <v>906.58</v>
      </c>
      <c r="G221" s="82">
        <v>580.61009520000005</v>
      </c>
    </row>
    <row r="222" spans="1:7" ht="24" x14ac:dyDescent="0.25">
      <c r="A222" s="91" t="s">
        <v>6572</v>
      </c>
      <c r="B222" s="203" t="s">
        <v>5665</v>
      </c>
      <c r="C222" s="204" t="s">
        <v>6573</v>
      </c>
      <c r="D222" s="92" t="s">
        <v>6367</v>
      </c>
      <c r="E222" s="92"/>
      <c r="F222" s="93">
        <v>2065.7672849915684</v>
      </c>
      <c r="G222" s="82">
        <v>1323</v>
      </c>
    </row>
    <row r="223" spans="1:7" x14ac:dyDescent="0.25">
      <c r="A223" s="88" t="s">
        <v>6574</v>
      </c>
      <c r="B223" s="149" t="s">
        <v>5663</v>
      </c>
      <c r="C223" s="149"/>
      <c r="D223" s="83" t="s">
        <v>6370</v>
      </c>
      <c r="E223" s="83"/>
      <c r="F223" s="86">
        <v>1021.0792580101181</v>
      </c>
      <c r="G223" s="82">
        <v>653.94000000000005</v>
      </c>
    </row>
    <row r="224" spans="1:7" x14ac:dyDescent="0.25">
      <c r="A224" s="88" t="s">
        <v>6575</v>
      </c>
      <c r="B224" s="149" t="s">
        <v>5662</v>
      </c>
      <c r="C224" s="149"/>
      <c r="D224" s="83" t="s">
        <v>6370</v>
      </c>
      <c r="E224" s="83"/>
      <c r="F224" s="86">
        <v>793.25463743676221</v>
      </c>
      <c r="G224" s="82">
        <v>508.03199999999998</v>
      </c>
    </row>
    <row r="225" spans="1:7" x14ac:dyDescent="0.25">
      <c r="A225" s="88" t="s">
        <v>6576</v>
      </c>
      <c r="B225" s="149" t="s">
        <v>5661</v>
      </c>
      <c r="C225" s="149"/>
      <c r="D225" s="83" t="s">
        <v>6370</v>
      </c>
      <c r="E225" s="83"/>
      <c r="F225" s="86">
        <v>682.29342327150096</v>
      </c>
      <c r="G225" s="82">
        <v>436.96800000000007</v>
      </c>
    </row>
    <row r="226" spans="1:7" ht="24" x14ac:dyDescent="0.25">
      <c r="A226" s="88" t="s">
        <v>6577</v>
      </c>
      <c r="B226" s="149" t="s">
        <v>5660</v>
      </c>
      <c r="C226" s="160" t="s">
        <v>6578</v>
      </c>
      <c r="D226" s="83" t="s">
        <v>6367</v>
      </c>
      <c r="E226" s="83"/>
      <c r="F226" s="86">
        <v>1721.0792580101181</v>
      </c>
      <c r="G226" s="82">
        <v>1102.248</v>
      </c>
    </row>
    <row r="227" spans="1:7" ht="24" x14ac:dyDescent="0.25">
      <c r="A227" s="88" t="s">
        <v>6579</v>
      </c>
      <c r="B227" s="149" t="s">
        <v>5659</v>
      </c>
      <c r="C227" s="160" t="s">
        <v>6580</v>
      </c>
      <c r="D227" s="83" t="s">
        <v>6367</v>
      </c>
      <c r="E227" s="83"/>
      <c r="F227" s="86">
        <v>1517.7065767284992</v>
      </c>
      <c r="G227" s="82">
        <v>972.00000000000011</v>
      </c>
    </row>
    <row r="228" spans="1:7" ht="24" x14ac:dyDescent="0.25">
      <c r="A228" s="88" t="s">
        <v>6581</v>
      </c>
      <c r="B228" s="149" t="s">
        <v>5657</v>
      </c>
      <c r="C228" s="149" t="s">
        <v>6582</v>
      </c>
      <c r="D228" s="83" t="s">
        <v>6367</v>
      </c>
      <c r="E228" s="83"/>
      <c r="F228" s="86">
        <v>2408.0944350758855</v>
      </c>
      <c r="G228" s="82">
        <v>1542.24</v>
      </c>
    </row>
    <row r="229" spans="1:7" x14ac:dyDescent="0.25">
      <c r="A229" s="88" t="s">
        <v>6583</v>
      </c>
      <c r="B229" s="149" t="s">
        <v>5655</v>
      </c>
      <c r="C229" s="149" t="s">
        <v>6584</v>
      </c>
      <c r="D229" s="83" t="s">
        <v>6367</v>
      </c>
      <c r="E229" s="83"/>
      <c r="F229" s="86">
        <v>2408.0944350758855</v>
      </c>
      <c r="G229" s="82">
        <v>1542.24</v>
      </c>
    </row>
    <row r="230" spans="1:7" ht="24" x14ac:dyDescent="0.25">
      <c r="A230" s="200" t="s">
        <v>6585</v>
      </c>
      <c r="B230" s="44" t="s">
        <v>5653</v>
      </c>
      <c r="C230" s="44" t="s">
        <v>9280</v>
      </c>
      <c r="D230" s="143" t="s">
        <v>6370</v>
      </c>
      <c r="E230" s="143"/>
      <c r="F230" s="54">
        <v>793.25</v>
      </c>
      <c r="G230" s="82">
        <v>508.02903000000003</v>
      </c>
    </row>
    <row r="231" spans="1:7" ht="24" x14ac:dyDescent="0.25">
      <c r="A231" s="88" t="s">
        <v>6586</v>
      </c>
      <c r="B231" s="149" t="s">
        <v>5651</v>
      </c>
      <c r="C231" s="149" t="s">
        <v>6587</v>
      </c>
      <c r="D231" s="83" t="s">
        <v>6367</v>
      </c>
      <c r="E231" s="83"/>
      <c r="F231" s="86">
        <v>1721.0792580101181</v>
      </c>
      <c r="G231" s="82">
        <v>1102.248</v>
      </c>
    </row>
    <row r="232" spans="1:7" x14ac:dyDescent="0.25">
      <c r="A232" s="88" t="s">
        <v>6588</v>
      </c>
      <c r="B232" s="149" t="s">
        <v>5649</v>
      </c>
      <c r="C232" s="149" t="s">
        <v>6589</v>
      </c>
      <c r="D232" s="83" t="s">
        <v>6345</v>
      </c>
      <c r="E232" s="83"/>
      <c r="F232" s="86">
        <v>33.726812816188868</v>
      </c>
      <c r="G232" s="82">
        <v>21.599999999999998</v>
      </c>
    </row>
    <row r="233" spans="1:7" ht="36" x14ac:dyDescent="0.25">
      <c r="A233" s="89" t="s">
        <v>6590</v>
      </c>
      <c r="B233" s="149" t="s">
        <v>5647</v>
      </c>
      <c r="C233" s="149" t="s">
        <v>6591</v>
      </c>
      <c r="D233" s="83" t="s">
        <v>6367</v>
      </c>
      <c r="E233" s="83" t="s">
        <v>6343</v>
      </c>
      <c r="F233" s="86">
        <v>1127.3187183811131</v>
      </c>
      <c r="G233" s="82">
        <v>721.98</v>
      </c>
    </row>
    <row r="234" spans="1:7" ht="48" x14ac:dyDescent="0.25">
      <c r="A234" s="89" t="s">
        <v>6592</v>
      </c>
      <c r="B234" s="149" t="s">
        <v>5646</v>
      </c>
      <c r="C234" s="149" t="s">
        <v>6593</v>
      </c>
      <c r="D234" s="83" t="s">
        <v>6370</v>
      </c>
      <c r="E234" s="83"/>
      <c r="F234" s="86">
        <v>793.25463743676221</v>
      </c>
      <c r="G234" s="82">
        <v>508.03199999999998</v>
      </c>
    </row>
    <row r="235" spans="1:7" x14ac:dyDescent="0.25">
      <c r="A235" s="88" t="s">
        <v>6594</v>
      </c>
      <c r="B235" s="149" t="s">
        <v>5644</v>
      </c>
      <c r="C235" s="149"/>
      <c r="D235" s="83" t="s">
        <v>6370</v>
      </c>
      <c r="E235" s="83"/>
      <c r="F235" s="86">
        <v>682.29342327150096</v>
      </c>
      <c r="G235" s="82">
        <v>436.96800000000007</v>
      </c>
    </row>
    <row r="236" spans="1:7" ht="24" x14ac:dyDescent="0.25">
      <c r="A236" s="88" t="s">
        <v>6595</v>
      </c>
      <c r="B236" s="149" t="s">
        <v>5641</v>
      </c>
      <c r="C236" s="149" t="s">
        <v>6596</v>
      </c>
      <c r="D236" s="83" t="s">
        <v>6345</v>
      </c>
      <c r="E236" s="83"/>
      <c r="F236" s="86">
        <v>140.13490725126476</v>
      </c>
      <c r="G236" s="82">
        <v>89.748000000000005</v>
      </c>
    </row>
    <row r="237" spans="1:7" ht="24" x14ac:dyDescent="0.25">
      <c r="A237" s="88" t="s">
        <v>6597</v>
      </c>
      <c r="B237" s="149" t="s">
        <v>5639</v>
      </c>
      <c r="C237" s="149" t="s">
        <v>6598</v>
      </c>
      <c r="D237" s="83" t="s">
        <v>6370</v>
      </c>
      <c r="E237" s="83"/>
      <c r="F237" s="86">
        <v>793.25463743676221</v>
      </c>
      <c r="G237" s="82">
        <v>508.03199999999998</v>
      </c>
    </row>
    <row r="238" spans="1:7" ht="24" x14ac:dyDescent="0.25">
      <c r="A238" s="28" t="s">
        <v>6599</v>
      </c>
      <c r="B238" s="27" t="s">
        <v>5637</v>
      </c>
      <c r="C238" s="205"/>
      <c r="D238" s="143" t="s">
        <v>6367</v>
      </c>
      <c r="E238" s="206"/>
      <c r="F238" s="199">
        <v>1300</v>
      </c>
      <c r="G238" s="82">
        <v>832.572</v>
      </c>
    </row>
    <row r="239" spans="1:7" ht="24" x14ac:dyDescent="0.25">
      <c r="A239" s="28" t="s">
        <v>6600</v>
      </c>
      <c r="B239" s="27" t="s">
        <v>5636</v>
      </c>
      <c r="C239" s="144" t="s">
        <v>5635</v>
      </c>
      <c r="D239" s="143" t="s">
        <v>6370</v>
      </c>
      <c r="E239" s="143"/>
      <c r="F239" s="199">
        <v>937.26812816188863</v>
      </c>
      <c r="G239" s="82">
        <v>600.26400000000001</v>
      </c>
    </row>
    <row r="240" spans="1:7" ht="24" x14ac:dyDescent="0.25">
      <c r="A240" s="88"/>
      <c r="B240" s="161" t="s">
        <v>5634</v>
      </c>
      <c r="C240" s="149"/>
      <c r="D240" s="83"/>
      <c r="E240" s="83"/>
      <c r="F240" s="86"/>
      <c r="G240" s="82">
        <v>0</v>
      </c>
    </row>
    <row r="241" spans="1:7" ht="24" x14ac:dyDescent="0.25">
      <c r="A241" s="88" t="s">
        <v>6601</v>
      </c>
      <c r="B241" s="149" t="s">
        <v>5633</v>
      </c>
      <c r="C241" s="160" t="s">
        <v>6602</v>
      </c>
      <c r="D241" s="83" t="s">
        <v>6345</v>
      </c>
      <c r="E241" s="83" t="s">
        <v>6343</v>
      </c>
      <c r="F241" s="86">
        <v>540.30354131534568</v>
      </c>
      <c r="G241" s="82">
        <v>346.03199999999998</v>
      </c>
    </row>
    <row r="242" spans="1:7" ht="24" x14ac:dyDescent="0.25">
      <c r="A242" s="88" t="s">
        <v>6603</v>
      </c>
      <c r="B242" s="149" t="s">
        <v>5631</v>
      </c>
      <c r="C242" s="160" t="s">
        <v>6604</v>
      </c>
      <c r="D242" s="83" t="s">
        <v>6370</v>
      </c>
      <c r="E242" s="83" t="s">
        <v>6343</v>
      </c>
      <c r="F242" s="86">
        <v>707.41989881956158</v>
      </c>
      <c r="G242" s="82">
        <v>453.06</v>
      </c>
    </row>
    <row r="243" spans="1:7" ht="24" x14ac:dyDescent="0.25">
      <c r="A243" s="88" t="s">
        <v>6605</v>
      </c>
      <c r="B243" s="149" t="s">
        <v>5629</v>
      </c>
      <c r="C243" s="149"/>
      <c r="D243" s="83" t="s">
        <v>6345</v>
      </c>
      <c r="E243" s="83"/>
      <c r="F243" s="86">
        <v>998.31365935919064</v>
      </c>
      <c r="G243" s="82">
        <v>639.36</v>
      </c>
    </row>
    <row r="244" spans="1:7" ht="24" x14ac:dyDescent="0.25">
      <c r="A244" s="88" t="s">
        <v>6606</v>
      </c>
      <c r="B244" s="149" t="s">
        <v>5628</v>
      </c>
      <c r="C244" s="149"/>
      <c r="D244" s="83" t="s">
        <v>6370</v>
      </c>
      <c r="E244" s="83"/>
      <c r="F244" s="86">
        <v>1294.7723440134907</v>
      </c>
      <c r="G244" s="82">
        <v>829.22400000000005</v>
      </c>
    </row>
    <row r="245" spans="1:7" ht="24" x14ac:dyDescent="0.25">
      <c r="A245" s="88" t="s">
        <v>6607</v>
      </c>
      <c r="B245" s="149" t="s">
        <v>5626</v>
      </c>
      <c r="C245" s="149"/>
      <c r="D245" s="83" t="s">
        <v>6367</v>
      </c>
      <c r="E245" s="83"/>
      <c r="F245" s="86">
        <v>4175.3794266441819</v>
      </c>
      <c r="G245" s="82">
        <v>2674.0799999999995</v>
      </c>
    </row>
    <row r="246" spans="1:7" ht="24" x14ac:dyDescent="0.25">
      <c r="A246" s="88" t="s">
        <v>6608</v>
      </c>
      <c r="B246" s="149" t="s">
        <v>5624</v>
      </c>
      <c r="C246" s="149"/>
      <c r="D246" s="83" t="s">
        <v>6370</v>
      </c>
      <c r="E246" s="83"/>
      <c r="F246" s="86">
        <v>971.16357504215853</v>
      </c>
      <c r="G246" s="82">
        <v>621.97199999999998</v>
      </c>
    </row>
    <row r="247" spans="1:7" ht="24" x14ac:dyDescent="0.25">
      <c r="A247" s="88" t="s">
        <v>6609</v>
      </c>
      <c r="B247" s="149" t="s">
        <v>5621</v>
      </c>
      <c r="C247" s="149"/>
      <c r="D247" s="83" t="s">
        <v>6345</v>
      </c>
      <c r="E247" s="83"/>
      <c r="F247" s="86">
        <v>598.98819561551431</v>
      </c>
      <c r="G247" s="82">
        <v>383.61599999999999</v>
      </c>
    </row>
    <row r="248" spans="1:7" ht="24" x14ac:dyDescent="0.25">
      <c r="A248" s="88" t="s">
        <v>6610</v>
      </c>
      <c r="B248" s="149" t="s">
        <v>5620</v>
      </c>
      <c r="C248" s="160" t="s">
        <v>6611</v>
      </c>
      <c r="D248" s="83" t="s">
        <v>6370</v>
      </c>
      <c r="E248" s="83"/>
      <c r="F248" s="86">
        <v>1294.7723440134907</v>
      </c>
      <c r="G248" s="82">
        <v>829.22400000000005</v>
      </c>
    </row>
    <row r="249" spans="1:7" x14ac:dyDescent="0.25">
      <c r="A249" s="88" t="s">
        <v>6612</v>
      </c>
      <c r="B249" s="149" t="s">
        <v>5618</v>
      </c>
      <c r="C249" s="149"/>
      <c r="D249" s="83" t="s">
        <v>6370</v>
      </c>
      <c r="E249" s="83"/>
      <c r="F249" s="86">
        <v>1294.7723440134907</v>
      </c>
      <c r="G249" s="82">
        <v>829.22400000000005</v>
      </c>
    </row>
    <row r="250" spans="1:7" ht="24" x14ac:dyDescent="0.25">
      <c r="A250" s="88" t="s">
        <v>6613</v>
      </c>
      <c r="B250" s="149" t="s">
        <v>5617</v>
      </c>
      <c r="C250" s="149" t="s">
        <v>5616</v>
      </c>
      <c r="D250" s="83" t="s">
        <v>6345</v>
      </c>
      <c r="E250" s="83" t="s">
        <v>6343</v>
      </c>
      <c r="F250" s="86">
        <v>337.26812816188874</v>
      </c>
      <c r="G250" s="82">
        <v>216</v>
      </c>
    </row>
    <row r="251" spans="1:7" x14ac:dyDescent="0.25">
      <c r="A251" s="88" t="s">
        <v>6614</v>
      </c>
      <c r="B251" s="149" t="s">
        <v>5615</v>
      </c>
      <c r="C251" s="149"/>
      <c r="D251" s="83" t="s">
        <v>6345</v>
      </c>
      <c r="E251" s="83"/>
      <c r="F251" s="86">
        <v>387.858347386172</v>
      </c>
      <c r="G251" s="82">
        <v>248.39999999999998</v>
      </c>
    </row>
    <row r="252" spans="1:7" ht="24" x14ac:dyDescent="0.25">
      <c r="A252" s="88" t="s">
        <v>6615</v>
      </c>
      <c r="B252" s="149" t="s">
        <v>5614</v>
      </c>
      <c r="C252" s="149"/>
      <c r="D252" s="83" t="s">
        <v>6370</v>
      </c>
      <c r="E252" s="83"/>
      <c r="F252" s="86">
        <v>971.16357504215853</v>
      </c>
      <c r="G252" s="82">
        <v>621.97199999999998</v>
      </c>
    </row>
    <row r="253" spans="1:7" x14ac:dyDescent="0.25">
      <c r="A253" s="88" t="s">
        <v>6616</v>
      </c>
      <c r="B253" s="149" t="s">
        <v>5613</v>
      </c>
      <c r="C253" s="149"/>
      <c r="D253" s="83" t="s">
        <v>6367</v>
      </c>
      <c r="E253" s="83"/>
      <c r="F253" s="86">
        <v>2947.3861720067453</v>
      </c>
      <c r="G253" s="82">
        <v>1887.624</v>
      </c>
    </row>
    <row r="254" spans="1:7" x14ac:dyDescent="0.25">
      <c r="A254" s="88" t="s">
        <v>6617</v>
      </c>
      <c r="B254" s="149" t="s">
        <v>5612</v>
      </c>
      <c r="C254" s="149"/>
      <c r="D254" s="83" t="s">
        <v>6370</v>
      </c>
      <c r="E254" s="83"/>
      <c r="F254" s="86">
        <v>1175.3794266441821</v>
      </c>
      <c r="G254" s="82">
        <v>752.7600000000001</v>
      </c>
    </row>
    <row r="255" spans="1:7" x14ac:dyDescent="0.25">
      <c r="A255" s="88" t="s">
        <v>6618</v>
      </c>
      <c r="B255" s="149" t="s">
        <v>5611</v>
      </c>
      <c r="C255" s="149"/>
      <c r="D255" s="83" t="s">
        <v>6370</v>
      </c>
      <c r="E255" s="83"/>
      <c r="F255" s="86">
        <v>1322.2596964586849</v>
      </c>
      <c r="G255" s="82">
        <v>846.8280000000002</v>
      </c>
    </row>
    <row r="256" spans="1:7" x14ac:dyDescent="0.25">
      <c r="A256" s="88" t="s">
        <v>6619</v>
      </c>
      <c r="B256" s="149" t="s">
        <v>5610</v>
      </c>
      <c r="C256" s="149"/>
      <c r="D256" s="83" t="s">
        <v>6370</v>
      </c>
      <c r="E256" s="83"/>
      <c r="F256" s="86">
        <v>881.61888701517705</v>
      </c>
      <c r="G256" s="82">
        <v>564.62400000000002</v>
      </c>
    </row>
    <row r="257" spans="1:7" ht="24" x14ac:dyDescent="0.25">
      <c r="A257" s="88" t="s">
        <v>6620</v>
      </c>
      <c r="B257" s="149" t="s">
        <v>5609</v>
      </c>
      <c r="C257" s="149"/>
      <c r="D257" s="83" t="s">
        <v>6345</v>
      </c>
      <c r="E257" s="83"/>
      <c r="F257" s="86">
        <v>615.51433389544695</v>
      </c>
      <c r="G257" s="82">
        <v>394.20000000000005</v>
      </c>
    </row>
    <row r="258" spans="1:7" x14ac:dyDescent="0.25">
      <c r="A258" s="88" t="s">
        <v>6621</v>
      </c>
      <c r="B258" s="149" t="s">
        <v>5608</v>
      </c>
      <c r="C258" s="149"/>
      <c r="D258" s="83" t="s">
        <v>6345</v>
      </c>
      <c r="E258" s="83"/>
      <c r="F258" s="86">
        <v>337.26812816188874</v>
      </c>
      <c r="G258" s="82">
        <v>216</v>
      </c>
    </row>
    <row r="259" spans="1:7" ht="24" x14ac:dyDescent="0.25">
      <c r="A259" s="89" t="s">
        <v>6622</v>
      </c>
      <c r="B259" s="149" t="s">
        <v>5607</v>
      </c>
      <c r="C259" s="149"/>
      <c r="D259" s="90" t="s">
        <v>6370</v>
      </c>
      <c r="E259" s="90"/>
      <c r="F259" s="86">
        <v>1264.7554806070827</v>
      </c>
      <c r="G259" s="82">
        <v>810</v>
      </c>
    </row>
    <row r="260" spans="1:7" x14ac:dyDescent="0.25">
      <c r="A260" s="88" t="s">
        <v>6623</v>
      </c>
      <c r="B260" s="149" t="s">
        <v>5606</v>
      </c>
      <c r="C260" s="149"/>
      <c r="D260" s="83" t="s">
        <v>6345</v>
      </c>
      <c r="E260" s="83"/>
      <c r="F260" s="86">
        <v>798.65092748735253</v>
      </c>
      <c r="G260" s="82">
        <v>511.48800000000006</v>
      </c>
    </row>
    <row r="261" spans="1:7" ht="24" x14ac:dyDescent="0.25">
      <c r="A261" s="88" t="s">
        <v>6624</v>
      </c>
      <c r="B261" s="149" t="s">
        <v>5605</v>
      </c>
      <c r="C261" s="149"/>
      <c r="D261" s="83" t="s">
        <v>6370</v>
      </c>
      <c r="E261" s="83"/>
      <c r="F261" s="86">
        <v>1294.7723440134907</v>
      </c>
      <c r="G261" s="82">
        <v>829.22400000000005</v>
      </c>
    </row>
    <row r="262" spans="1:7" x14ac:dyDescent="0.25">
      <c r="A262" s="88" t="s">
        <v>6625</v>
      </c>
      <c r="B262" s="149" t="s">
        <v>5603</v>
      </c>
      <c r="C262" s="149"/>
      <c r="D262" s="83" t="s">
        <v>6345</v>
      </c>
      <c r="E262" s="83"/>
      <c r="F262" s="86">
        <v>998.31365935919064</v>
      </c>
      <c r="G262" s="82">
        <v>639.36</v>
      </c>
    </row>
    <row r="263" spans="1:7" ht="36" x14ac:dyDescent="0.25">
      <c r="A263" s="88" t="s">
        <v>6626</v>
      </c>
      <c r="B263" s="149" t="s">
        <v>5602</v>
      </c>
      <c r="C263" s="149"/>
      <c r="D263" s="83" t="s">
        <v>6367</v>
      </c>
      <c r="E263" s="83"/>
      <c r="F263" s="86">
        <v>3683.9797639123103</v>
      </c>
      <c r="G263" s="82">
        <v>2359.3679999999999</v>
      </c>
    </row>
    <row r="264" spans="1:7" ht="36" x14ac:dyDescent="0.25">
      <c r="A264" s="88" t="s">
        <v>6627</v>
      </c>
      <c r="B264" s="149" t="s">
        <v>5601</v>
      </c>
      <c r="C264" s="149"/>
      <c r="D264" s="83" t="s">
        <v>6367</v>
      </c>
      <c r="E264" s="83"/>
      <c r="F264" s="86">
        <v>2315.682967959528</v>
      </c>
      <c r="G264" s="82">
        <v>1483.056</v>
      </c>
    </row>
    <row r="265" spans="1:7" ht="24" x14ac:dyDescent="0.25">
      <c r="A265" s="88" t="s">
        <v>6628</v>
      </c>
      <c r="B265" s="149" t="s">
        <v>5600</v>
      </c>
      <c r="C265" s="149"/>
      <c r="D265" s="83" t="s">
        <v>6370</v>
      </c>
      <c r="E265" s="83"/>
      <c r="F265" s="86">
        <v>944.18212478920748</v>
      </c>
      <c r="G265" s="82">
        <v>604.69200000000001</v>
      </c>
    </row>
    <row r="266" spans="1:7" ht="24" x14ac:dyDescent="0.25">
      <c r="A266" s="88" t="s">
        <v>6629</v>
      </c>
      <c r="B266" s="149" t="s">
        <v>5599</v>
      </c>
      <c r="C266" s="149"/>
      <c r="D266" s="83" t="s">
        <v>6370</v>
      </c>
      <c r="E266" s="83"/>
      <c r="F266" s="86">
        <v>944.18212478920748</v>
      </c>
      <c r="G266" s="82">
        <v>604.69200000000001</v>
      </c>
    </row>
    <row r="267" spans="1:7" x14ac:dyDescent="0.25">
      <c r="A267" s="88" t="s">
        <v>6630</v>
      </c>
      <c r="B267" s="149" t="s">
        <v>5598</v>
      </c>
      <c r="C267" s="149"/>
      <c r="D267" s="83" t="s">
        <v>6370</v>
      </c>
      <c r="E267" s="83"/>
      <c r="F267" s="86">
        <v>857.16694772344022</v>
      </c>
      <c r="G267" s="82">
        <v>548.96400000000006</v>
      </c>
    </row>
    <row r="268" spans="1:7" x14ac:dyDescent="0.25">
      <c r="A268" s="88" t="s">
        <v>6631</v>
      </c>
      <c r="B268" s="149" t="s">
        <v>5597</v>
      </c>
      <c r="C268" s="149"/>
      <c r="D268" s="83" t="s">
        <v>6370</v>
      </c>
      <c r="E268" s="83"/>
      <c r="F268" s="86">
        <v>979.42664418212473</v>
      </c>
      <c r="G268" s="82">
        <v>627.26400000000001</v>
      </c>
    </row>
    <row r="269" spans="1:7" x14ac:dyDescent="0.25">
      <c r="A269" s="88" t="s">
        <v>6632</v>
      </c>
      <c r="B269" s="149" t="s">
        <v>5596</v>
      </c>
      <c r="C269" s="149"/>
      <c r="D269" s="83" t="s">
        <v>6367</v>
      </c>
      <c r="E269" s="83"/>
      <c r="F269" s="86">
        <v>1411.8043844856663</v>
      </c>
      <c r="G269" s="82">
        <v>904.17600000000016</v>
      </c>
    </row>
    <row r="270" spans="1:7" x14ac:dyDescent="0.25">
      <c r="A270" s="88" t="s">
        <v>6633</v>
      </c>
      <c r="B270" s="149" t="s">
        <v>5595</v>
      </c>
      <c r="C270" s="149"/>
      <c r="D270" s="83" t="s">
        <v>6370</v>
      </c>
      <c r="E270" s="83"/>
      <c r="F270" s="86">
        <v>857.16694772344022</v>
      </c>
      <c r="G270" s="82">
        <v>548.96400000000006</v>
      </c>
    </row>
    <row r="271" spans="1:7" ht="24" x14ac:dyDescent="0.25">
      <c r="A271" s="88" t="s">
        <v>6634</v>
      </c>
      <c r="B271" s="149" t="s">
        <v>5594</v>
      </c>
      <c r="C271" s="149"/>
      <c r="D271" s="83" t="s">
        <v>6367</v>
      </c>
      <c r="E271" s="83"/>
      <c r="F271" s="86">
        <v>1552.9510961214166</v>
      </c>
      <c r="G271" s="82">
        <v>994.572</v>
      </c>
    </row>
    <row r="272" spans="1:7" ht="24" x14ac:dyDescent="0.25">
      <c r="A272" s="88" t="s">
        <v>6635</v>
      </c>
      <c r="B272" s="149" t="s">
        <v>5593</v>
      </c>
      <c r="C272" s="149"/>
      <c r="D272" s="83" t="s">
        <v>6367</v>
      </c>
      <c r="E272" s="83"/>
      <c r="F272" s="86">
        <v>1693.9291736930861</v>
      </c>
      <c r="G272" s="82">
        <v>1084.8600000000001</v>
      </c>
    </row>
    <row r="273" spans="1:7" x14ac:dyDescent="0.25">
      <c r="A273" s="88" t="s">
        <v>6636</v>
      </c>
      <c r="B273" s="149" t="s">
        <v>5592</v>
      </c>
      <c r="C273" s="149"/>
      <c r="D273" s="83" t="s">
        <v>6370</v>
      </c>
      <c r="E273" s="83"/>
      <c r="F273" s="86">
        <v>979.42664418212473</v>
      </c>
      <c r="G273" s="82">
        <v>627.26400000000001</v>
      </c>
    </row>
    <row r="274" spans="1:7" ht="24" x14ac:dyDescent="0.25">
      <c r="A274" s="88" t="s">
        <v>6637</v>
      </c>
      <c r="B274" s="149" t="s">
        <v>5591</v>
      </c>
      <c r="C274" s="149"/>
      <c r="D274" s="83" t="s">
        <v>6401</v>
      </c>
      <c r="E274" s="83"/>
      <c r="F274" s="86">
        <v>3709.949409780776</v>
      </c>
      <c r="G274" s="82">
        <v>2376</v>
      </c>
    </row>
    <row r="275" spans="1:7" x14ac:dyDescent="0.25">
      <c r="A275" s="88" t="s">
        <v>6638</v>
      </c>
      <c r="B275" s="149" t="s">
        <v>5589</v>
      </c>
      <c r="C275" s="149"/>
      <c r="D275" s="83" t="s">
        <v>6370</v>
      </c>
      <c r="E275" s="83"/>
      <c r="F275" s="86">
        <v>1079.089376053963</v>
      </c>
      <c r="G275" s="82">
        <v>691.09199999999998</v>
      </c>
    </row>
    <row r="276" spans="1:7" x14ac:dyDescent="0.25">
      <c r="A276" s="88" t="s">
        <v>6639</v>
      </c>
      <c r="B276" s="149" t="s">
        <v>5588</v>
      </c>
      <c r="C276" s="149"/>
      <c r="D276" s="83" t="s">
        <v>6370</v>
      </c>
      <c r="E276" s="83"/>
      <c r="F276" s="86">
        <v>944.18212478920748</v>
      </c>
      <c r="G276" s="82">
        <v>604.69200000000001</v>
      </c>
    </row>
    <row r="277" spans="1:7" x14ac:dyDescent="0.25">
      <c r="A277" s="88" t="s">
        <v>6640</v>
      </c>
      <c r="B277" s="149" t="s">
        <v>5587</v>
      </c>
      <c r="C277" s="149"/>
      <c r="D277" s="83" t="s">
        <v>6370</v>
      </c>
      <c r="E277" s="83"/>
      <c r="F277" s="86">
        <v>1079.089376053963</v>
      </c>
      <c r="G277" s="82">
        <v>691.09199999999998</v>
      </c>
    </row>
    <row r="278" spans="1:7" x14ac:dyDescent="0.25">
      <c r="A278" s="88" t="s">
        <v>6641</v>
      </c>
      <c r="B278" s="149" t="s">
        <v>5586</v>
      </c>
      <c r="C278" s="160" t="s">
        <v>6524</v>
      </c>
      <c r="D278" s="83" t="s">
        <v>6370</v>
      </c>
      <c r="E278" s="83"/>
      <c r="F278" s="86">
        <v>944.18212478920748</v>
      </c>
      <c r="G278" s="82">
        <v>604.69200000000001</v>
      </c>
    </row>
    <row r="279" spans="1:7" x14ac:dyDescent="0.25">
      <c r="A279" s="88" t="s">
        <v>6642</v>
      </c>
      <c r="B279" s="149" t="s">
        <v>5585</v>
      </c>
      <c r="C279" s="160" t="s">
        <v>6524</v>
      </c>
      <c r="D279" s="83" t="s">
        <v>6367</v>
      </c>
      <c r="E279" s="83"/>
      <c r="F279" s="86">
        <v>3578.9207419898826</v>
      </c>
      <c r="G279" s="82">
        <v>2292.0840000000003</v>
      </c>
    </row>
    <row r="280" spans="1:7" x14ac:dyDescent="0.25">
      <c r="A280" s="88" t="s">
        <v>6643</v>
      </c>
      <c r="B280" s="149" t="s">
        <v>5584</v>
      </c>
      <c r="C280" s="160" t="s">
        <v>6524</v>
      </c>
      <c r="D280" s="83" t="s">
        <v>6367</v>
      </c>
      <c r="E280" s="83"/>
      <c r="F280" s="86">
        <v>2105.2276559865095</v>
      </c>
      <c r="G280" s="82">
        <v>1348.2720000000002</v>
      </c>
    </row>
    <row r="281" spans="1:7" x14ac:dyDescent="0.25">
      <c r="A281" s="88" t="s">
        <v>6644</v>
      </c>
      <c r="B281" s="149" t="s">
        <v>5582</v>
      </c>
      <c r="C281" s="149"/>
      <c r="D281" s="83" t="s">
        <v>6345</v>
      </c>
      <c r="E281" s="83"/>
      <c r="F281" s="86">
        <v>590.21922428330527</v>
      </c>
      <c r="G281" s="82">
        <v>378</v>
      </c>
    </row>
    <row r="282" spans="1:7" x14ac:dyDescent="0.25">
      <c r="A282" s="88" t="s">
        <v>6645</v>
      </c>
      <c r="B282" s="149" t="s">
        <v>5581</v>
      </c>
      <c r="C282" s="149"/>
      <c r="D282" s="83" t="s">
        <v>6370</v>
      </c>
      <c r="E282" s="83"/>
      <c r="F282" s="86">
        <v>809.44350758853295</v>
      </c>
      <c r="G282" s="82">
        <v>518.40000000000009</v>
      </c>
    </row>
    <row r="283" spans="1:7" x14ac:dyDescent="0.25">
      <c r="A283" s="88" t="s">
        <v>6646</v>
      </c>
      <c r="B283" s="149" t="s">
        <v>5580</v>
      </c>
      <c r="C283" s="149"/>
      <c r="D283" s="83" t="s">
        <v>6370</v>
      </c>
      <c r="E283" s="83"/>
      <c r="F283" s="86">
        <v>734.56998313659369</v>
      </c>
      <c r="G283" s="82">
        <v>470.44800000000004</v>
      </c>
    </row>
    <row r="284" spans="1:7" ht="36" x14ac:dyDescent="0.25">
      <c r="A284" s="88" t="s">
        <v>6647</v>
      </c>
      <c r="B284" s="149" t="s">
        <v>5579</v>
      </c>
      <c r="C284" s="149" t="s">
        <v>6648</v>
      </c>
      <c r="D284" s="83" t="s">
        <v>6367</v>
      </c>
      <c r="E284" s="83"/>
      <c r="F284" s="86">
        <v>3578.9207419898826</v>
      </c>
      <c r="G284" s="82">
        <v>2292.0840000000003</v>
      </c>
    </row>
    <row r="285" spans="1:7" ht="24" x14ac:dyDescent="0.25">
      <c r="A285" s="88" t="s">
        <v>6649</v>
      </c>
      <c r="B285" s="149" t="s">
        <v>5577</v>
      </c>
      <c r="C285" s="149"/>
      <c r="D285" s="83" t="s">
        <v>6401</v>
      </c>
      <c r="E285" s="83"/>
      <c r="F285" s="86">
        <v>3524.4519392917373</v>
      </c>
      <c r="G285" s="82">
        <v>2257.2000000000003</v>
      </c>
    </row>
    <row r="286" spans="1:7" x14ac:dyDescent="0.25">
      <c r="A286" s="88" t="s">
        <v>6650</v>
      </c>
      <c r="B286" s="149" t="s">
        <v>5576</v>
      </c>
      <c r="C286" s="149"/>
      <c r="D286" s="83" t="s">
        <v>6370</v>
      </c>
      <c r="E286" s="83"/>
      <c r="F286" s="86">
        <v>809.44350758853295</v>
      </c>
      <c r="G286" s="82">
        <v>518.40000000000009</v>
      </c>
    </row>
    <row r="287" spans="1:7" x14ac:dyDescent="0.25">
      <c r="A287" s="88" t="s">
        <v>6651</v>
      </c>
      <c r="B287" s="149" t="s">
        <v>5575</v>
      </c>
      <c r="C287" s="149"/>
      <c r="D287" s="83" t="s">
        <v>6370</v>
      </c>
      <c r="E287" s="83"/>
      <c r="F287" s="86">
        <v>1079.089376053963</v>
      </c>
      <c r="G287" s="82">
        <v>691.09199999999998</v>
      </c>
    </row>
    <row r="288" spans="1:7" x14ac:dyDescent="0.25">
      <c r="A288" s="88" t="s">
        <v>6652</v>
      </c>
      <c r="B288" s="149" t="s">
        <v>5574</v>
      </c>
      <c r="C288" s="149"/>
      <c r="D288" s="83" t="s">
        <v>6345</v>
      </c>
      <c r="E288" s="83"/>
      <c r="F288" s="86">
        <v>898.48229342327147</v>
      </c>
      <c r="G288" s="82">
        <v>575.42399999999998</v>
      </c>
    </row>
    <row r="289" spans="1:7" x14ac:dyDescent="0.25">
      <c r="A289" s="88" t="s">
        <v>6653</v>
      </c>
      <c r="B289" s="149" t="s">
        <v>5573</v>
      </c>
      <c r="C289" s="149" t="s">
        <v>5572</v>
      </c>
      <c r="D289" s="83" t="s">
        <v>6367</v>
      </c>
      <c r="E289" s="83"/>
      <c r="F289" s="86">
        <v>2947.3861720067453</v>
      </c>
      <c r="G289" s="82">
        <v>1887.624</v>
      </c>
    </row>
    <row r="290" spans="1:7" x14ac:dyDescent="0.25">
      <c r="A290" s="88" t="s">
        <v>6654</v>
      </c>
      <c r="B290" s="149" t="s">
        <v>5571</v>
      </c>
      <c r="C290" s="149"/>
      <c r="D290" s="83" t="s">
        <v>6367</v>
      </c>
      <c r="E290" s="83"/>
      <c r="F290" s="86">
        <v>2526.1382799325465</v>
      </c>
      <c r="G290" s="82">
        <v>1617.8400000000001</v>
      </c>
    </row>
    <row r="291" spans="1:7" ht="24" x14ac:dyDescent="0.25">
      <c r="A291" s="88" t="s">
        <v>6655</v>
      </c>
      <c r="B291" s="149" t="s">
        <v>5570</v>
      </c>
      <c r="C291" s="149"/>
      <c r="D291" s="83" t="s">
        <v>6401</v>
      </c>
      <c r="E291" s="83"/>
      <c r="F291" s="86">
        <v>5564.9241146711638</v>
      </c>
      <c r="G291" s="82">
        <v>3564.0000000000005</v>
      </c>
    </row>
    <row r="292" spans="1:7" ht="24" x14ac:dyDescent="0.25">
      <c r="A292" s="88" t="s">
        <v>6656</v>
      </c>
      <c r="B292" s="149" t="s">
        <v>5569</v>
      </c>
      <c r="C292" s="149"/>
      <c r="D292" s="83" t="s">
        <v>6370</v>
      </c>
      <c r="E292" s="83"/>
      <c r="F292" s="86">
        <v>1079.089376053963</v>
      </c>
      <c r="G292" s="82">
        <v>691.09199999999998</v>
      </c>
    </row>
    <row r="293" spans="1:7" x14ac:dyDescent="0.25">
      <c r="A293" s="88" t="s">
        <v>6657</v>
      </c>
      <c r="B293" s="149" t="s">
        <v>5568</v>
      </c>
      <c r="C293" s="149"/>
      <c r="D293" s="83" t="s">
        <v>6370</v>
      </c>
      <c r="E293" s="83"/>
      <c r="F293" s="86">
        <v>809.44350758853295</v>
      </c>
      <c r="G293" s="82">
        <v>518.40000000000009</v>
      </c>
    </row>
    <row r="294" spans="1:7" x14ac:dyDescent="0.25">
      <c r="A294" s="88" t="s">
        <v>6658</v>
      </c>
      <c r="B294" s="149" t="s">
        <v>5567</v>
      </c>
      <c r="C294" s="149"/>
      <c r="D294" s="83" t="s">
        <v>6370</v>
      </c>
      <c r="E294" s="83"/>
      <c r="F294" s="86">
        <v>944.18212478920748</v>
      </c>
      <c r="G294" s="82">
        <v>604.69200000000001</v>
      </c>
    </row>
    <row r="295" spans="1:7" x14ac:dyDescent="0.25">
      <c r="A295" s="88" t="s">
        <v>6659</v>
      </c>
      <c r="B295" s="149" t="s">
        <v>5566</v>
      </c>
      <c r="C295" s="149"/>
      <c r="D295" s="83" t="s">
        <v>6370</v>
      </c>
      <c r="E295" s="83"/>
      <c r="F295" s="86">
        <v>944.18212478920748</v>
      </c>
      <c r="G295" s="82">
        <v>604.69200000000001</v>
      </c>
    </row>
    <row r="296" spans="1:7" ht="24" x14ac:dyDescent="0.25">
      <c r="A296" s="88" t="s">
        <v>6660</v>
      </c>
      <c r="B296" s="149" t="s">
        <v>5565</v>
      </c>
      <c r="C296" s="149"/>
      <c r="D296" s="83" t="s">
        <v>6345</v>
      </c>
      <c r="E296" s="83"/>
      <c r="F296" s="86">
        <v>665.43001686340642</v>
      </c>
      <c r="G296" s="82">
        <v>426.16800000000001</v>
      </c>
    </row>
    <row r="297" spans="1:7" x14ac:dyDescent="0.25">
      <c r="A297" s="88" t="s">
        <v>6661</v>
      </c>
      <c r="B297" s="149" t="s">
        <v>5563</v>
      </c>
      <c r="C297" s="149"/>
      <c r="D297" s="83" t="s">
        <v>6370</v>
      </c>
      <c r="E297" s="83"/>
      <c r="F297" s="86">
        <v>809.44350758853295</v>
      </c>
      <c r="G297" s="82">
        <v>518.40000000000009</v>
      </c>
    </row>
    <row r="298" spans="1:7" x14ac:dyDescent="0.25">
      <c r="A298" s="88" t="s">
        <v>6662</v>
      </c>
      <c r="B298" s="149" t="s">
        <v>5562</v>
      </c>
      <c r="C298" s="149"/>
      <c r="D298" s="83" t="s">
        <v>6370</v>
      </c>
      <c r="E298" s="83"/>
      <c r="F298" s="86">
        <v>1079.089376053963</v>
      </c>
      <c r="G298" s="82">
        <v>691.09199999999998</v>
      </c>
    </row>
    <row r="299" spans="1:7" x14ac:dyDescent="0.25">
      <c r="A299" s="88" t="s">
        <v>6663</v>
      </c>
      <c r="B299" s="149" t="s">
        <v>5561</v>
      </c>
      <c r="C299" s="149"/>
      <c r="D299" s="83" t="s">
        <v>6370</v>
      </c>
      <c r="E299" s="83"/>
      <c r="F299" s="86">
        <v>809.44350758853295</v>
      </c>
      <c r="G299" s="82">
        <v>518.40000000000009</v>
      </c>
    </row>
    <row r="300" spans="1:7" ht="24" x14ac:dyDescent="0.25">
      <c r="A300" s="88" t="s">
        <v>6664</v>
      </c>
      <c r="B300" s="149" t="s">
        <v>5560</v>
      </c>
      <c r="C300" s="149"/>
      <c r="D300" s="83" t="s">
        <v>6345</v>
      </c>
      <c r="E300" s="83"/>
      <c r="F300" s="86">
        <v>665.43001686340642</v>
      </c>
      <c r="G300" s="82">
        <v>426.16800000000001</v>
      </c>
    </row>
    <row r="301" spans="1:7" ht="24" x14ac:dyDescent="0.25">
      <c r="A301" s="88" t="s">
        <v>6665</v>
      </c>
      <c r="B301" s="149" t="s">
        <v>5559</v>
      </c>
      <c r="C301" s="149"/>
      <c r="D301" s="83" t="s">
        <v>6367</v>
      </c>
      <c r="E301" s="83"/>
      <c r="F301" s="86">
        <v>3368.2967959527828</v>
      </c>
      <c r="G301" s="82">
        <v>2157.1920000000005</v>
      </c>
    </row>
    <row r="302" spans="1:7" ht="24" x14ac:dyDescent="0.25">
      <c r="A302" s="88" t="s">
        <v>6666</v>
      </c>
      <c r="B302" s="149" t="s">
        <v>5558</v>
      </c>
      <c r="C302" s="149"/>
      <c r="D302" s="83" t="s">
        <v>6367</v>
      </c>
      <c r="E302" s="83"/>
      <c r="F302" s="86">
        <v>2526.1382799325465</v>
      </c>
      <c r="G302" s="82">
        <v>1617.8400000000001</v>
      </c>
    </row>
    <row r="303" spans="1:7" x14ac:dyDescent="0.25">
      <c r="A303" s="88" t="s">
        <v>6667</v>
      </c>
      <c r="B303" s="149" t="s">
        <v>5557</v>
      </c>
      <c r="C303" s="149"/>
      <c r="D303" s="83" t="s">
        <v>6370</v>
      </c>
      <c r="E303" s="83"/>
      <c r="F303" s="86">
        <v>1133.052276559865</v>
      </c>
      <c r="G303" s="82">
        <v>725.65200000000004</v>
      </c>
    </row>
    <row r="304" spans="1:7" ht="24" x14ac:dyDescent="0.25">
      <c r="A304" s="88" t="s">
        <v>6668</v>
      </c>
      <c r="B304" s="149" t="s">
        <v>5556</v>
      </c>
      <c r="C304" s="149"/>
      <c r="D304" s="83" t="s">
        <v>6367</v>
      </c>
      <c r="E304" s="83"/>
      <c r="F304" s="86">
        <v>2820.910623946037</v>
      </c>
      <c r="G304" s="82">
        <v>1806.624</v>
      </c>
    </row>
    <row r="305" spans="1:7" ht="24" x14ac:dyDescent="0.25">
      <c r="A305" s="88" t="s">
        <v>6669</v>
      </c>
      <c r="B305" s="149" t="s">
        <v>5555</v>
      </c>
      <c r="C305" s="160" t="s">
        <v>6670</v>
      </c>
      <c r="D305" s="83" t="s">
        <v>6370</v>
      </c>
      <c r="E305" s="83" t="s">
        <v>6343</v>
      </c>
      <c r="F305" s="86">
        <v>964.75548060708275</v>
      </c>
      <c r="G305" s="82">
        <v>617.86800000000005</v>
      </c>
    </row>
    <row r="306" spans="1:7" ht="24" x14ac:dyDescent="0.25">
      <c r="A306" s="89" t="s">
        <v>6671</v>
      </c>
      <c r="B306" s="149" t="s">
        <v>5554</v>
      </c>
      <c r="C306" s="160" t="s">
        <v>6672</v>
      </c>
      <c r="D306" s="90" t="s">
        <v>6370</v>
      </c>
      <c r="E306" s="90" t="s">
        <v>6343</v>
      </c>
      <c r="F306" s="86">
        <v>964.75548060708275</v>
      </c>
      <c r="G306" s="82">
        <v>617.86800000000005</v>
      </c>
    </row>
    <row r="307" spans="1:7" ht="24" x14ac:dyDescent="0.25">
      <c r="A307" s="89" t="s">
        <v>6673</v>
      </c>
      <c r="B307" s="149" t="s">
        <v>5552</v>
      </c>
      <c r="C307" s="160" t="s">
        <v>6674</v>
      </c>
      <c r="D307" s="90" t="s">
        <v>6370</v>
      </c>
      <c r="E307" s="90" t="s">
        <v>6343</v>
      </c>
      <c r="F307" s="94">
        <v>1079.089376053963</v>
      </c>
      <c r="G307" s="82">
        <v>691.09199999999998</v>
      </c>
    </row>
    <row r="308" spans="1:7" ht="24" x14ac:dyDescent="0.25">
      <c r="A308" s="88" t="s">
        <v>6675</v>
      </c>
      <c r="B308" s="149" t="s">
        <v>5550</v>
      </c>
      <c r="C308" s="160" t="s">
        <v>6676</v>
      </c>
      <c r="D308" s="83" t="s">
        <v>6370</v>
      </c>
      <c r="E308" s="83"/>
      <c r="F308" s="86">
        <v>1079.089376053963</v>
      </c>
      <c r="G308" s="82">
        <v>691.09199999999998</v>
      </c>
    </row>
    <row r="309" spans="1:7" x14ac:dyDescent="0.25">
      <c r="A309" s="88" t="s">
        <v>6677</v>
      </c>
      <c r="B309" s="149" t="s">
        <v>5548</v>
      </c>
      <c r="C309" s="149"/>
      <c r="D309" s="83" t="s">
        <v>6367</v>
      </c>
      <c r="E309" s="83"/>
      <c r="F309" s="86">
        <v>2105.2276559865095</v>
      </c>
      <c r="G309" s="82">
        <v>1348.2720000000002</v>
      </c>
    </row>
    <row r="310" spans="1:7" x14ac:dyDescent="0.25">
      <c r="A310" s="88" t="s">
        <v>6678</v>
      </c>
      <c r="B310" s="149" t="s">
        <v>5547</v>
      </c>
      <c r="C310" s="149"/>
      <c r="D310" s="83" t="s">
        <v>6370</v>
      </c>
      <c r="E310" s="83"/>
      <c r="F310" s="86">
        <v>674.53625632377748</v>
      </c>
      <c r="G310" s="82">
        <v>432</v>
      </c>
    </row>
    <row r="311" spans="1:7" ht="24" x14ac:dyDescent="0.25">
      <c r="A311" s="88" t="s">
        <v>6679</v>
      </c>
      <c r="B311" s="149" t="s">
        <v>5546</v>
      </c>
      <c r="C311" s="160" t="s">
        <v>6680</v>
      </c>
      <c r="D311" s="83" t="s">
        <v>6370</v>
      </c>
      <c r="E311" s="83"/>
      <c r="F311" s="86">
        <v>809.44350758853295</v>
      </c>
      <c r="G311" s="82">
        <v>518.40000000000009</v>
      </c>
    </row>
    <row r="312" spans="1:7" ht="36" x14ac:dyDescent="0.25">
      <c r="A312" s="88" t="s">
        <v>6681</v>
      </c>
      <c r="B312" s="149" t="s">
        <v>5544</v>
      </c>
      <c r="C312" s="149" t="s">
        <v>6682</v>
      </c>
      <c r="D312" s="83" t="s">
        <v>6345</v>
      </c>
      <c r="E312" s="83"/>
      <c r="F312" s="86">
        <v>641.31534569983137</v>
      </c>
      <c r="G312" s="82">
        <v>410.72400000000005</v>
      </c>
    </row>
    <row r="313" spans="1:7" x14ac:dyDescent="0.25">
      <c r="A313" s="88"/>
      <c r="B313" s="161" t="s">
        <v>5542</v>
      </c>
      <c r="C313" s="149"/>
      <c r="D313" s="83"/>
      <c r="E313" s="83"/>
      <c r="F313" s="86"/>
      <c r="G313" s="82">
        <v>0</v>
      </c>
    </row>
    <row r="314" spans="1:7" x14ac:dyDescent="0.25">
      <c r="A314" s="88" t="s">
        <v>6683</v>
      </c>
      <c r="B314" s="149" t="s">
        <v>5541</v>
      </c>
      <c r="C314" s="149"/>
      <c r="D314" s="83" t="s">
        <v>6370</v>
      </c>
      <c r="E314" s="83"/>
      <c r="F314" s="86">
        <v>809.44350758853295</v>
      </c>
      <c r="G314" s="82">
        <v>518.40000000000009</v>
      </c>
    </row>
    <row r="315" spans="1:7" x14ac:dyDescent="0.25">
      <c r="A315" s="88" t="s">
        <v>6684</v>
      </c>
      <c r="B315" s="149" t="s">
        <v>5540</v>
      </c>
      <c r="C315" s="149" t="s">
        <v>6685</v>
      </c>
      <c r="D315" s="83" t="s">
        <v>6367</v>
      </c>
      <c r="E315" s="83"/>
      <c r="F315" s="86">
        <v>2526.1382799325465</v>
      </c>
      <c r="G315" s="82">
        <v>1617.8400000000001</v>
      </c>
    </row>
    <row r="316" spans="1:7" x14ac:dyDescent="0.25">
      <c r="A316" s="88" t="s">
        <v>6686</v>
      </c>
      <c r="B316" s="149" t="s">
        <v>5538</v>
      </c>
      <c r="C316" s="149" t="s">
        <v>6687</v>
      </c>
      <c r="D316" s="83" t="s">
        <v>6367</v>
      </c>
      <c r="E316" s="83"/>
      <c r="F316" s="86">
        <v>2105.2276559865095</v>
      </c>
      <c r="G316" s="82">
        <v>1348.2720000000002</v>
      </c>
    </row>
    <row r="317" spans="1:7" x14ac:dyDescent="0.25">
      <c r="A317" s="88" t="s">
        <v>6688</v>
      </c>
      <c r="B317" s="149" t="s">
        <v>5535</v>
      </c>
      <c r="C317" s="149"/>
      <c r="D317" s="83" t="s">
        <v>6345</v>
      </c>
      <c r="E317" s="83"/>
      <c r="F317" s="86">
        <v>582.29342327150084</v>
      </c>
      <c r="G317" s="82">
        <v>372.92399999999998</v>
      </c>
    </row>
    <row r="318" spans="1:7" x14ac:dyDescent="0.25">
      <c r="A318" s="88" t="s">
        <v>6689</v>
      </c>
      <c r="B318" s="149" t="s">
        <v>5534</v>
      </c>
      <c r="C318" s="149"/>
      <c r="D318" s="83" t="s">
        <v>6370</v>
      </c>
      <c r="E318" s="83"/>
      <c r="F318" s="86">
        <v>809.44350758853295</v>
      </c>
      <c r="G318" s="82">
        <v>518.40000000000009</v>
      </c>
    </row>
    <row r="319" spans="1:7" x14ac:dyDescent="0.25">
      <c r="A319" s="88" t="s">
        <v>6690</v>
      </c>
      <c r="B319" s="149" t="s">
        <v>5533</v>
      </c>
      <c r="C319" s="149"/>
      <c r="D319" s="83" t="s">
        <v>6345</v>
      </c>
      <c r="E319" s="83"/>
      <c r="F319" s="86">
        <v>252.95109612141653</v>
      </c>
      <c r="G319" s="82">
        <v>162</v>
      </c>
    </row>
    <row r="320" spans="1:7" x14ac:dyDescent="0.25">
      <c r="A320" s="88" t="s">
        <v>6691</v>
      </c>
      <c r="B320" s="149" t="s">
        <v>5532</v>
      </c>
      <c r="C320" s="149"/>
      <c r="D320" s="83" t="s">
        <v>6370</v>
      </c>
      <c r="E320" s="83"/>
      <c r="F320" s="86">
        <v>1079.089376053963</v>
      </c>
      <c r="G320" s="82">
        <v>691.09199999999998</v>
      </c>
    </row>
    <row r="321" spans="1:7" ht="24" x14ac:dyDescent="0.25">
      <c r="A321" s="88" t="s">
        <v>6692</v>
      </c>
      <c r="B321" s="149" t="s">
        <v>5531</v>
      </c>
      <c r="C321" s="149"/>
      <c r="D321" s="83" t="s">
        <v>6370</v>
      </c>
      <c r="E321" s="83"/>
      <c r="F321" s="86">
        <v>809.44350758853295</v>
      </c>
      <c r="G321" s="82">
        <v>518.40000000000009</v>
      </c>
    </row>
    <row r="322" spans="1:7" x14ac:dyDescent="0.25">
      <c r="A322" s="88"/>
      <c r="B322" s="161" t="s">
        <v>5530</v>
      </c>
      <c r="C322" s="149"/>
      <c r="D322" s="83"/>
      <c r="E322" s="83"/>
      <c r="F322" s="86"/>
      <c r="G322" s="82">
        <v>0</v>
      </c>
    </row>
    <row r="323" spans="1:7" x14ac:dyDescent="0.25">
      <c r="A323" s="88"/>
      <c r="B323" s="161" t="s">
        <v>5529</v>
      </c>
      <c r="C323" s="149"/>
      <c r="D323" s="83"/>
      <c r="E323" s="83"/>
      <c r="F323" s="86"/>
      <c r="G323" s="82">
        <v>0</v>
      </c>
    </row>
    <row r="324" spans="1:7" x14ac:dyDescent="0.25">
      <c r="A324" s="88" t="s">
        <v>6693</v>
      </c>
      <c r="B324" s="149" t="s">
        <v>5528</v>
      </c>
      <c r="C324" s="160" t="s">
        <v>5527</v>
      </c>
      <c r="D324" s="83" t="s">
        <v>6367</v>
      </c>
      <c r="E324" s="83"/>
      <c r="F324" s="86">
        <v>1943.338954468803</v>
      </c>
      <c r="G324" s="82">
        <v>1244.5920000000001</v>
      </c>
    </row>
    <row r="325" spans="1:7" x14ac:dyDescent="0.25">
      <c r="A325" s="88" t="s">
        <v>6694</v>
      </c>
      <c r="B325" s="149" t="s">
        <v>5526</v>
      </c>
      <c r="C325" s="149"/>
      <c r="D325" s="83" t="s">
        <v>6345</v>
      </c>
      <c r="E325" s="83"/>
      <c r="F325" s="86">
        <v>763.74367622259695</v>
      </c>
      <c r="G325" s="82">
        <v>489.13200000000001</v>
      </c>
    </row>
    <row r="326" spans="1:7" ht="24" x14ac:dyDescent="0.25">
      <c r="A326" s="88" t="s">
        <v>6695</v>
      </c>
      <c r="B326" s="149" t="s">
        <v>5525</v>
      </c>
      <c r="C326" s="149"/>
      <c r="D326" s="83" t="s">
        <v>6370</v>
      </c>
      <c r="E326" s="83"/>
      <c r="F326" s="86">
        <v>1833.2209106239459</v>
      </c>
      <c r="G326" s="82">
        <v>1174.068</v>
      </c>
    </row>
    <row r="327" spans="1:7" x14ac:dyDescent="0.25">
      <c r="A327" s="88" t="s">
        <v>6696</v>
      </c>
      <c r="B327" s="149" t="s">
        <v>5524</v>
      </c>
      <c r="C327" s="149" t="s">
        <v>5522</v>
      </c>
      <c r="D327" s="83" t="s">
        <v>6370</v>
      </c>
      <c r="E327" s="83"/>
      <c r="F327" s="86">
        <v>1145.8684654300168</v>
      </c>
      <c r="G327" s="82">
        <v>733.86</v>
      </c>
    </row>
    <row r="328" spans="1:7" x14ac:dyDescent="0.25">
      <c r="A328" s="88" t="s">
        <v>6697</v>
      </c>
      <c r="B328" s="149" t="s">
        <v>5523</v>
      </c>
      <c r="C328" s="149" t="s">
        <v>5522</v>
      </c>
      <c r="D328" s="83" t="s">
        <v>6380</v>
      </c>
      <c r="E328" s="83"/>
      <c r="F328" s="86">
        <v>191.06239460370995</v>
      </c>
      <c r="G328" s="82">
        <v>122.364</v>
      </c>
    </row>
    <row r="329" spans="1:7" x14ac:dyDescent="0.25">
      <c r="A329" s="88" t="s">
        <v>6698</v>
      </c>
      <c r="B329" s="149" t="s">
        <v>5521</v>
      </c>
      <c r="C329" s="149" t="s">
        <v>5520</v>
      </c>
      <c r="D329" s="83" t="s">
        <v>6367</v>
      </c>
      <c r="E329" s="83"/>
      <c r="F329" s="86">
        <v>1943.338954468803</v>
      </c>
      <c r="G329" s="82">
        <v>1244.5920000000001</v>
      </c>
    </row>
    <row r="330" spans="1:7" x14ac:dyDescent="0.25">
      <c r="A330" s="88" t="s">
        <v>6699</v>
      </c>
      <c r="B330" s="149" t="s">
        <v>5519</v>
      </c>
      <c r="C330" s="149"/>
      <c r="D330" s="83" t="s">
        <v>6370</v>
      </c>
      <c r="E330" s="83"/>
      <c r="F330" s="86">
        <v>1145.8684654300168</v>
      </c>
      <c r="G330" s="82">
        <v>733.86</v>
      </c>
    </row>
    <row r="331" spans="1:7" x14ac:dyDescent="0.25">
      <c r="A331" s="88" t="s">
        <v>6700</v>
      </c>
      <c r="B331" s="149" t="s">
        <v>5518</v>
      </c>
      <c r="C331" s="149" t="s">
        <v>5516</v>
      </c>
      <c r="D331" s="83" t="s">
        <v>6401</v>
      </c>
      <c r="E331" s="83"/>
      <c r="F331" s="86">
        <v>5536.2563237774029</v>
      </c>
      <c r="G331" s="82">
        <v>3545.6400000000003</v>
      </c>
    </row>
    <row r="332" spans="1:7" x14ac:dyDescent="0.25">
      <c r="A332" s="88" t="s">
        <v>6701</v>
      </c>
      <c r="B332" s="149" t="s">
        <v>5517</v>
      </c>
      <c r="C332" s="149" t="s">
        <v>5516</v>
      </c>
      <c r="D332" s="83" t="s">
        <v>6401</v>
      </c>
      <c r="E332" s="83"/>
      <c r="F332" s="86">
        <v>7132.5295109612143</v>
      </c>
      <c r="G332" s="82">
        <v>4567.9572000000007</v>
      </c>
    </row>
    <row r="333" spans="1:7" x14ac:dyDescent="0.25">
      <c r="A333" s="88" t="s">
        <v>6702</v>
      </c>
      <c r="B333" s="149" t="s">
        <v>5515</v>
      </c>
      <c r="C333" s="149"/>
      <c r="D333" s="83" t="s">
        <v>6345</v>
      </c>
      <c r="E333" s="83"/>
      <c r="F333" s="86">
        <v>763.74367622259695</v>
      </c>
      <c r="G333" s="82">
        <v>489.13200000000001</v>
      </c>
    </row>
    <row r="334" spans="1:7" x14ac:dyDescent="0.25">
      <c r="A334" s="88" t="s">
        <v>6703</v>
      </c>
      <c r="B334" s="149" t="s">
        <v>5514</v>
      </c>
      <c r="C334" s="149" t="s">
        <v>5513</v>
      </c>
      <c r="D334" s="83" t="s">
        <v>6367</v>
      </c>
      <c r="E334" s="83"/>
      <c r="F334" s="86">
        <v>1943.338954468803</v>
      </c>
      <c r="G334" s="82">
        <v>1244.5920000000001</v>
      </c>
    </row>
    <row r="335" spans="1:7" x14ac:dyDescent="0.25">
      <c r="A335" s="88" t="s">
        <v>6704</v>
      </c>
      <c r="B335" s="149" t="s">
        <v>5512</v>
      </c>
      <c r="C335" s="149"/>
      <c r="D335" s="83" t="s">
        <v>6370</v>
      </c>
      <c r="E335" s="83"/>
      <c r="F335" s="86">
        <v>1527.655986509275</v>
      </c>
      <c r="G335" s="82">
        <v>978.37200000000007</v>
      </c>
    </row>
    <row r="336" spans="1:7" ht="24" x14ac:dyDescent="0.25">
      <c r="A336" s="88" t="s">
        <v>6705</v>
      </c>
      <c r="B336" s="149" t="s">
        <v>5511</v>
      </c>
      <c r="C336" s="149" t="s">
        <v>6706</v>
      </c>
      <c r="D336" s="83" t="s">
        <v>6401</v>
      </c>
      <c r="E336" s="83"/>
      <c r="F336" s="86">
        <v>5856.8296795952783</v>
      </c>
      <c r="G336" s="82">
        <v>3750.9480000000003</v>
      </c>
    </row>
    <row r="337" spans="1:7" ht="24" x14ac:dyDescent="0.25">
      <c r="A337" s="88" t="s">
        <v>6707</v>
      </c>
      <c r="B337" s="149" t="s">
        <v>5510</v>
      </c>
      <c r="C337" s="149" t="s">
        <v>5509</v>
      </c>
      <c r="D337" s="83" t="s">
        <v>6401</v>
      </c>
      <c r="E337" s="83"/>
      <c r="F337" s="86">
        <v>6039.7976391231041</v>
      </c>
      <c r="G337" s="82">
        <v>3868.1280000000006</v>
      </c>
    </row>
    <row r="338" spans="1:7" x14ac:dyDescent="0.25">
      <c r="A338" s="88" t="s">
        <v>6708</v>
      </c>
      <c r="B338" s="149" t="s">
        <v>5508</v>
      </c>
      <c r="C338" s="149"/>
      <c r="D338" s="83" t="s">
        <v>6380</v>
      </c>
      <c r="E338" s="83"/>
      <c r="F338" s="86">
        <v>381.95615514333895</v>
      </c>
      <c r="G338" s="82">
        <v>244.61999999999998</v>
      </c>
    </row>
    <row r="339" spans="1:7" x14ac:dyDescent="0.25">
      <c r="A339" s="88" t="s">
        <v>6709</v>
      </c>
      <c r="B339" s="149" t="s">
        <v>5507</v>
      </c>
      <c r="C339" s="149"/>
      <c r="D339" s="83" t="s">
        <v>6367</v>
      </c>
      <c r="E339" s="83"/>
      <c r="F339" s="86">
        <v>1619.5615514333897</v>
      </c>
      <c r="G339" s="82">
        <v>1037.2320000000002</v>
      </c>
    </row>
    <row r="340" spans="1:7" x14ac:dyDescent="0.25">
      <c r="A340" s="88" t="s">
        <v>6710</v>
      </c>
      <c r="B340" s="149" t="s">
        <v>5506</v>
      </c>
      <c r="C340" s="149"/>
      <c r="D340" s="83" t="s">
        <v>6345</v>
      </c>
      <c r="E340" s="83"/>
      <c r="F340" s="86">
        <v>954.80607082630706</v>
      </c>
      <c r="G340" s="82">
        <v>611.49600000000009</v>
      </c>
    </row>
    <row r="341" spans="1:7" ht="24" x14ac:dyDescent="0.25">
      <c r="A341" s="88" t="s">
        <v>6711</v>
      </c>
      <c r="B341" s="149" t="s">
        <v>5505</v>
      </c>
      <c r="C341" s="149"/>
      <c r="D341" s="83" t="s">
        <v>6401</v>
      </c>
      <c r="E341" s="83"/>
      <c r="F341" s="86">
        <v>4392.5801011804388</v>
      </c>
      <c r="G341" s="82">
        <v>2813.1840000000002</v>
      </c>
    </row>
    <row r="342" spans="1:7" x14ac:dyDescent="0.25">
      <c r="A342" s="88" t="s">
        <v>6712</v>
      </c>
      <c r="B342" s="149" t="s">
        <v>5504</v>
      </c>
      <c r="C342" s="149" t="s">
        <v>5503</v>
      </c>
      <c r="D342" s="83" t="s">
        <v>6367</v>
      </c>
      <c r="E342" s="83"/>
      <c r="F342" s="86">
        <v>2591.2310286677907</v>
      </c>
      <c r="G342" s="82">
        <v>1659.528</v>
      </c>
    </row>
    <row r="343" spans="1:7" ht="24" x14ac:dyDescent="0.25">
      <c r="A343" s="88" t="s">
        <v>6713</v>
      </c>
      <c r="B343" s="149" t="s">
        <v>5502</v>
      </c>
      <c r="C343" s="149"/>
      <c r="D343" s="83" t="s">
        <v>6401</v>
      </c>
      <c r="E343" s="83"/>
      <c r="F343" s="86">
        <v>6644.1821247892076</v>
      </c>
      <c r="G343" s="82">
        <v>4255.2000000000007</v>
      </c>
    </row>
    <row r="344" spans="1:7" ht="24" x14ac:dyDescent="0.25">
      <c r="A344" s="88" t="s">
        <v>6714</v>
      </c>
      <c r="B344" s="149" t="s">
        <v>5501</v>
      </c>
      <c r="C344" s="149" t="s">
        <v>6715</v>
      </c>
      <c r="D344" s="83" t="s">
        <v>6401</v>
      </c>
      <c r="E344" s="83"/>
      <c r="F344" s="86">
        <v>9059.6964586846534</v>
      </c>
      <c r="G344" s="82">
        <v>5802.192</v>
      </c>
    </row>
    <row r="345" spans="1:7" ht="24" x14ac:dyDescent="0.25">
      <c r="A345" s="88" t="s">
        <v>6716</v>
      </c>
      <c r="B345" s="149" t="s">
        <v>5500</v>
      </c>
      <c r="C345" s="149"/>
      <c r="D345" s="83" t="s">
        <v>6401</v>
      </c>
      <c r="E345" s="83"/>
      <c r="F345" s="86">
        <v>5637.4367622259697</v>
      </c>
      <c r="G345" s="82">
        <v>3610.44</v>
      </c>
    </row>
    <row r="346" spans="1:7" ht="24" x14ac:dyDescent="0.25">
      <c r="A346" s="88" t="s">
        <v>6717</v>
      </c>
      <c r="B346" s="149" t="s">
        <v>5499</v>
      </c>
      <c r="C346" s="149" t="s">
        <v>5498</v>
      </c>
      <c r="D346" s="83" t="s">
        <v>6401</v>
      </c>
      <c r="E346" s="83"/>
      <c r="F346" s="86">
        <v>3294.4350758853288</v>
      </c>
      <c r="G346" s="82">
        <v>2109.8879999999999</v>
      </c>
    </row>
    <row r="347" spans="1:7" ht="24" x14ac:dyDescent="0.25">
      <c r="A347" s="88" t="s">
        <v>6718</v>
      </c>
      <c r="B347" s="149" t="s">
        <v>5497</v>
      </c>
      <c r="C347" s="149"/>
      <c r="D347" s="83" t="s">
        <v>6367</v>
      </c>
      <c r="E347" s="83"/>
      <c r="F347" s="86">
        <v>2591.2310286677907</v>
      </c>
      <c r="G347" s="82">
        <v>1659.528</v>
      </c>
    </row>
    <row r="348" spans="1:7" ht="24" x14ac:dyDescent="0.25">
      <c r="A348" s="88" t="s">
        <v>6719</v>
      </c>
      <c r="B348" s="149" t="s">
        <v>5496</v>
      </c>
      <c r="C348" s="149" t="s">
        <v>5495</v>
      </c>
      <c r="D348" s="83" t="s">
        <v>6367</v>
      </c>
      <c r="E348" s="83"/>
      <c r="F348" s="86">
        <v>1619.5615514333897</v>
      </c>
      <c r="G348" s="82">
        <v>1037.2320000000002</v>
      </c>
    </row>
    <row r="349" spans="1:7" ht="24" x14ac:dyDescent="0.25">
      <c r="A349" s="88"/>
      <c r="B349" s="161" t="s">
        <v>5494</v>
      </c>
      <c r="C349" s="149"/>
      <c r="D349" s="83"/>
      <c r="E349" s="83"/>
      <c r="F349" s="86"/>
      <c r="G349" s="82">
        <v>0</v>
      </c>
    </row>
    <row r="350" spans="1:7" ht="36" x14ac:dyDescent="0.25">
      <c r="A350" s="88" t="s">
        <v>6720</v>
      </c>
      <c r="B350" s="149" t="s">
        <v>5493</v>
      </c>
      <c r="C350" s="149" t="s">
        <v>5492</v>
      </c>
      <c r="D350" s="83" t="s">
        <v>6367</v>
      </c>
      <c r="E350" s="83"/>
      <c r="F350" s="86">
        <v>1516.3575042158518</v>
      </c>
      <c r="G350" s="82">
        <v>971.13600000000008</v>
      </c>
    </row>
    <row r="351" spans="1:7" x14ac:dyDescent="0.25">
      <c r="A351" s="88" t="s">
        <v>6721</v>
      </c>
      <c r="B351" s="149" t="s">
        <v>5491</v>
      </c>
      <c r="C351" s="149"/>
      <c r="D351" s="83" t="s">
        <v>6401</v>
      </c>
      <c r="E351" s="83"/>
      <c r="F351" s="86">
        <v>3079.932546374368</v>
      </c>
      <c r="G351" s="82">
        <v>1972.5120000000002</v>
      </c>
    </row>
    <row r="352" spans="1:7" x14ac:dyDescent="0.25">
      <c r="A352" s="88" t="s">
        <v>6722</v>
      </c>
      <c r="B352" s="149" t="s">
        <v>5489</v>
      </c>
      <c r="C352" s="149" t="s">
        <v>5487</v>
      </c>
      <c r="D352" s="83" t="s">
        <v>6345</v>
      </c>
      <c r="E352" s="83"/>
      <c r="F352" s="86">
        <v>705.90219224283317</v>
      </c>
      <c r="G352" s="82">
        <v>452.08800000000008</v>
      </c>
    </row>
    <row r="353" spans="1:7" x14ac:dyDescent="0.25">
      <c r="A353" s="88" t="s">
        <v>6723</v>
      </c>
      <c r="B353" s="149" t="s">
        <v>5488</v>
      </c>
      <c r="C353" s="149" t="s">
        <v>5487</v>
      </c>
      <c r="D353" s="83" t="s">
        <v>6370</v>
      </c>
      <c r="E353" s="83"/>
      <c r="F353" s="86">
        <v>921.24789207419894</v>
      </c>
      <c r="G353" s="82">
        <v>590.00400000000002</v>
      </c>
    </row>
    <row r="354" spans="1:7" x14ac:dyDescent="0.25">
      <c r="A354" s="88" t="s">
        <v>6724</v>
      </c>
      <c r="B354" s="149" t="s">
        <v>5486</v>
      </c>
      <c r="C354" s="149"/>
      <c r="D354" s="83" t="s">
        <v>6418</v>
      </c>
      <c r="E354" s="83"/>
      <c r="F354" s="86">
        <v>6370.2150084317045</v>
      </c>
      <c r="G354" s="82">
        <v>4079.7405000000012</v>
      </c>
    </row>
    <row r="355" spans="1:7" x14ac:dyDescent="0.25">
      <c r="A355" s="88" t="s">
        <v>6725</v>
      </c>
      <c r="B355" s="149" t="s">
        <v>5485</v>
      </c>
      <c r="C355" s="149"/>
      <c r="D355" s="83" t="s">
        <v>6367</v>
      </c>
      <c r="E355" s="83"/>
      <c r="F355" s="86">
        <v>1516.3575042158518</v>
      </c>
      <c r="G355" s="82">
        <v>971.13600000000008</v>
      </c>
    </row>
    <row r="356" spans="1:7" ht="24" x14ac:dyDescent="0.25">
      <c r="A356" s="88" t="s">
        <v>6726</v>
      </c>
      <c r="B356" s="149" t="s">
        <v>5484</v>
      </c>
      <c r="C356" s="149"/>
      <c r="D356" s="83" t="s">
        <v>6367</v>
      </c>
      <c r="E356" s="83"/>
      <c r="F356" s="86">
        <v>1819.5615514333897</v>
      </c>
      <c r="G356" s="82">
        <v>1165.3200000000002</v>
      </c>
    </row>
    <row r="357" spans="1:7" x14ac:dyDescent="0.25">
      <c r="A357" s="88" t="s">
        <v>6727</v>
      </c>
      <c r="B357" s="149" t="s">
        <v>5483</v>
      </c>
      <c r="C357" s="149" t="s">
        <v>5482</v>
      </c>
      <c r="D357" s="83" t="s">
        <v>6401</v>
      </c>
      <c r="E357" s="83"/>
      <c r="F357" s="86">
        <v>3079.932546374368</v>
      </c>
      <c r="G357" s="82">
        <v>1972.5120000000002</v>
      </c>
    </row>
    <row r="358" spans="1:7" x14ac:dyDescent="0.25">
      <c r="A358" s="88" t="s">
        <v>6728</v>
      </c>
      <c r="B358" s="149" t="s">
        <v>5481</v>
      </c>
      <c r="C358" s="149"/>
      <c r="D358" s="83" t="s">
        <v>6370</v>
      </c>
      <c r="E358" s="83"/>
      <c r="F358" s="86">
        <v>1228.3305227655987</v>
      </c>
      <c r="G358" s="82">
        <v>786.67200000000003</v>
      </c>
    </row>
    <row r="359" spans="1:7" x14ac:dyDescent="0.25">
      <c r="A359" s="83"/>
      <c r="B359" s="161" t="s">
        <v>5479</v>
      </c>
      <c r="C359" s="149"/>
      <c r="D359" s="83"/>
      <c r="E359" s="83"/>
      <c r="F359" s="86"/>
      <c r="G359" s="82">
        <v>0</v>
      </c>
    </row>
    <row r="360" spans="1:7" ht="24" x14ac:dyDescent="0.25">
      <c r="A360" s="88" t="s">
        <v>6729</v>
      </c>
      <c r="B360" s="149" t="s">
        <v>5478</v>
      </c>
      <c r="C360" s="149" t="s">
        <v>5477</v>
      </c>
      <c r="D360" s="83" t="s">
        <v>6367</v>
      </c>
      <c r="E360" s="83"/>
      <c r="F360" s="86">
        <v>1516.3575042158518</v>
      </c>
      <c r="G360" s="82">
        <v>971.13600000000008</v>
      </c>
    </row>
    <row r="361" spans="1:7" ht="24" x14ac:dyDescent="0.25">
      <c r="A361" s="88" t="s">
        <v>6730</v>
      </c>
      <c r="B361" s="149" t="s">
        <v>5476</v>
      </c>
      <c r="C361" s="149" t="s">
        <v>6731</v>
      </c>
      <c r="D361" s="83" t="s">
        <v>6367</v>
      </c>
      <c r="E361" s="83"/>
      <c r="F361" s="86">
        <v>1516.3575042158518</v>
      </c>
      <c r="G361" s="82">
        <v>971.13600000000008</v>
      </c>
    </row>
    <row r="362" spans="1:7" ht="36" x14ac:dyDescent="0.25">
      <c r="A362" s="200" t="s">
        <v>6732</v>
      </c>
      <c r="B362" s="44" t="s">
        <v>5474</v>
      </c>
      <c r="C362" s="44" t="s">
        <v>6733</v>
      </c>
      <c r="D362" s="143" t="s">
        <v>6370</v>
      </c>
      <c r="E362" s="143"/>
      <c r="F362" s="54">
        <v>921.24789207419894</v>
      </c>
      <c r="G362" s="82">
        <v>590.00400000000002</v>
      </c>
    </row>
    <row r="363" spans="1:7" ht="96" x14ac:dyDescent="0.25">
      <c r="A363" s="88" t="s">
        <v>6734</v>
      </c>
      <c r="B363" s="149" t="s">
        <v>5472</v>
      </c>
      <c r="C363" s="149" t="s">
        <v>6735</v>
      </c>
      <c r="D363" s="83" t="s">
        <v>6367</v>
      </c>
      <c r="E363" s="83"/>
      <c r="F363" s="86">
        <v>2274.5362563237773</v>
      </c>
      <c r="G363" s="82">
        <v>1456.704</v>
      </c>
    </row>
    <row r="364" spans="1:7" x14ac:dyDescent="0.25">
      <c r="A364" s="88" t="s">
        <v>6736</v>
      </c>
      <c r="B364" s="149" t="s">
        <v>5470</v>
      </c>
      <c r="C364" s="149"/>
      <c r="D364" s="83" t="s">
        <v>6367</v>
      </c>
      <c r="E364" s="83"/>
      <c r="F364" s="86">
        <v>1516.3575042158518</v>
      </c>
      <c r="G364" s="82">
        <v>971.13600000000008</v>
      </c>
    </row>
    <row r="365" spans="1:7" x14ac:dyDescent="0.25">
      <c r="A365" s="88" t="s">
        <v>6737</v>
      </c>
      <c r="B365" s="149" t="s">
        <v>5469</v>
      </c>
      <c r="C365" s="149" t="s">
        <v>5467</v>
      </c>
      <c r="D365" s="83" t="s">
        <v>6367</v>
      </c>
      <c r="E365" s="83"/>
      <c r="F365" s="86">
        <v>3041.2816188870152</v>
      </c>
      <c r="G365" s="82">
        <v>1947.7583999999999</v>
      </c>
    </row>
    <row r="366" spans="1:7" x14ac:dyDescent="0.25">
      <c r="A366" s="88" t="s">
        <v>6738</v>
      </c>
      <c r="B366" s="149" t="s">
        <v>5468</v>
      </c>
      <c r="C366" s="149" t="s">
        <v>5467</v>
      </c>
      <c r="D366" s="83" t="s">
        <v>6367</v>
      </c>
      <c r="E366" s="83" t="s">
        <v>6343</v>
      </c>
      <c r="F366" s="86">
        <v>2250.927487352445</v>
      </c>
      <c r="G366" s="82">
        <v>1441.5840000000001</v>
      </c>
    </row>
    <row r="367" spans="1:7" ht="36" x14ac:dyDescent="0.25">
      <c r="A367" s="88" t="s">
        <v>6739</v>
      </c>
      <c r="B367" s="149" t="s">
        <v>5466</v>
      </c>
      <c r="C367" s="149" t="s">
        <v>6740</v>
      </c>
      <c r="D367" s="83" t="s">
        <v>6367</v>
      </c>
      <c r="E367" s="83"/>
      <c r="F367" s="86">
        <v>1819.5615514333897</v>
      </c>
      <c r="G367" s="82">
        <v>1165.3200000000002</v>
      </c>
    </row>
    <row r="368" spans="1:7" ht="24" x14ac:dyDescent="0.25">
      <c r="A368" s="88" t="s">
        <v>6741</v>
      </c>
      <c r="B368" s="149" t="s">
        <v>5464</v>
      </c>
      <c r="C368" s="149"/>
      <c r="D368" s="83" t="s">
        <v>6401</v>
      </c>
      <c r="E368" s="83"/>
      <c r="F368" s="86">
        <v>3079.932546374368</v>
      </c>
      <c r="G368" s="82">
        <v>1972.5120000000002</v>
      </c>
    </row>
    <row r="369" spans="1:7" ht="24" x14ac:dyDescent="0.25">
      <c r="A369" s="88" t="s">
        <v>6742</v>
      </c>
      <c r="B369" s="149" t="s">
        <v>5463</v>
      </c>
      <c r="C369" s="149"/>
      <c r="D369" s="83" t="s">
        <v>6401</v>
      </c>
      <c r="E369" s="83"/>
      <c r="F369" s="86">
        <v>2566.6104553119731</v>
      </c>
      <c r="G369" s="82">
        <v>1643.7600000000002</v>
      </c>
    </row>
    <row r="370" spans="1:7" ht="24" x14ac:dyDescent="0.25">
      <c r="A370" s="88" t="s">
        <v>6743</v>
      </c>
      <c r="B370" s="149" t="s">
        <v>5462</v>
      </c>
      <c r="C370" s="149"/>
      <c r="D370" s="83" t="s">
        <v>6401</v>
      </c>
      <c r="E370" s="83"/>
      <c r="F370" s="86">
        <v>3849.9156829679596</v>
      </c>
      <c r="G370" s="82">
        <v>2465.6400000000003</v>
      </c>
    </row>
    <row r="371" spans="1:7" x14ac:dyDescent="0.25">
      <c r="A371" s="88" t="s">
        <v>6744</v>
      </c>
      <c r="B371" s="149" t="s">
        <v>5461</v>
      </c>
      <c r="C371" s="149" t="s">
        <v>2892</v>
      </c>
      <c r="D371" s="83" t="s">
        <v>6370</v>
      </c>
      <c r="E371" s="83"/>
      <c r="F371" s="86">
        <v>1228.3305227655987</v>
      </c>
      <c r="G371" s="82">
        <v>786.67200000000003</v>
      </c>
    </row>
    <row r="372" spans="1:7" ht="24" x14ac:dyDescent="0.25">
      <c r="A372" s="88" t="s">
        <v>6745</v>
      </c>
      <c r="B372" s="149" t="s">
        <v>5459</v>
      </c>
      <c r="C372" s="149"/>
      <c r="D372" s="83" t="s">
        <v>6367</v>
      </c>
      <c r="E372" s="83"/>
      <c r="F372" s="86">
        <v>2274.5362563237773</v>
      </c>
      <c r="G372" s="82">
        <v>1456.704</v>
      </c>
    </row>
    <row r="373" spans="1:7" ht="24" x14ac:dyDescent="0.25">
      <c r="A373" s="88" t="s">
        <v>6746</v>
      </c>
      <c r="B373" s="149" t="s">
        <v>5458</v>
      </c>
      <c r="C373" s="149" t="s">
        <v>5460</v>
      </c>
      <c r="D373" s="83" t="s">
        <v>6370</v>
      </c>
      <c r="E373" s="83"/>
      <c r="F373" s="86">
        <v>921.24789207419894</v>
      </c>
      <c r="G373" s="82">
        <v>590.00400000000002</v>
      </c>
    </row>
    <row r="374" spans="1:7" x14ac:dyDescent="0.25">
      <c r="A374" s="88" t="s">
        <v>6747</v>
      </c>
      <c r="B374" s="149" t="s">
        <v>5457</v>
      </c>
      <c r="C374" s="149" t="s">
        <v>6748</v>
      </c>
      <c r="D374" s="83" t="s">
        <v>6370</v>
      </c>
      <c r="E374" s="83"/>
      <c r="F374" s="86">
        <v>1074.8735244519394</v>
      </c>
      <c r="G374" s="82">
        <v>688.39200000000005</v>
      </c>
    </row>
    <row r="375" spans="1:7" x14ac:dyDescent="0.25">
      <c r="A375" s="88" t="s">
        <v>6749</v>
      </c>
      <c r="B375" s="149" t="s">
        <v>5455</v>
      </c>
      <c r="C375" s="149"/>
      <c r="D375" s="83" t="s">
        <v>6345</v>
      </c>
      <c r="E375" s="83" t="s">
        <v>6343</v>
      </c>
      <c r="F375" s="86">
        <v>337.26812816188874</v>
      </c>
      <c r="G375" s="82">
        <v>216</v>
      </c>
    </row>
    <row r="376" spans="1:7" ht="24" x14ac:dyDescent="0.25">
      <c r="A376" s="89" t="s">
        <v>6750</v>
      </c>
      <c r="B376" s="149" t="s">
        <v>5454</v>
      </c>
      <c r="C376" s="149"/>
      <c r="D376" s="90" t="s">
        <v>6370</v>
      </c>
      <c r="E376" s="90" t="s">
        <v>6343</v>
      </c>
      <c r="F376" s="86">
        <v>1400</v>
      </c>
      <c r="G376" s="82">
        <v>896.61599999999999</v>
      </c>
    </row>
    <row r="377" spans="1:7" ht="24" x14ac:dyDescent="0.25">
      <c r="A377" s="89" t="s">
        <v>6751</v>
      </c>
      <c r="B377" s="149" t="s">
        <v>5453</v>
      </c>
      <c r="C377" s="149"/>
      <c r="D377" s="90" t="s">
        <v>6370</v>
      </c>
      <c r="E377" s="90" t="s">
        <v>6343</v>
      </c>
      <c r="F377" s="86">
        <v>1400</v>
      </c>
      <c r="G377" s="82">
        <v>896.61599999999999</v>
      </c>
    </row>
    <row r="378" spans="1:7" ht="24" x14ac:dyDescent="0.25">
      <c r="A378" s="89" t="s">
        <v>6752</v>
      </c>
      <c r="B378" s="149" t="s">
        <v>5451</v>
      </c>
      <c r="C378" s="149" t="s">
        <v>5450</v>
      </c>
      <c r="D378" s="90" t="s">
        <v>6345</v>
      </c>
      <c r="E378" s="90" t="s">
        <v>6343</v>
      </c>
      <c r="F378" s="86">
        <v>337.26812816188874</v>
      </c>
      <c r="G378" s="82">
        <v>216</v>
      </c>
    </row>
    <row r="379" spans="1:7" x14ac:dyDescent="0.25">
      <c r="A379" s="88" t="s">
        <v>6753</v>
      </c>
      <c r="B379" s="149" t="s">
        <v>5449</v>
      </c>
      <c r="C379" s="149"/>
      <c r="D379" s="83" t="s">
        <v>6367</v>
      </c>
      <c r="E379" s="83"/>
      <c r="F379" s="86">
        <v>1819.5615514333897</v>
      </c>
      <c r="G379" s="82">
        <v>1165.3200000000002</v>
      </c>
    </row>
    <row r="380" spans="1:7" ht="36" x14ac:dyDescent="0.25">
      <c r="A380" s="88"/>
      <c r="B380" s="56" t="s">
        <v>5448</v>
      </c>
      <c r="C380" s="44" t="s">
        <v>6754</v>
      </c>
      <c r="D380" s="143"/>
      <c r="E380" s="143"/>
      <c r="F380" s="54"/>
      <c r="G380" s="82">
        <v>0</v>
      </c>
    </row>
    <row r="381" spans="1:7" ht="24" x14ac:dyDescent="0.25">
      <c r="A381" s="89" t="s">
        <v>6755</v>
      </c>
      <c r="B381" s="149" t="s">
        <v>5446</v>
      </c>
      <c r="C381" s="149"/>
      <c r="D381" s="90" t="s">
        <v>6367</v>
      </c>
      <c r="E381" s="90" t="s">
        <v>6343</v>
      </c>
      <c r="F381" s="86">
        <v>1214.1652613827994</v>
      </c>
      <c r="G381" s="82">
        <v>777.6</v>
      </c>
    </row>
    <row r="382" spans="1:7" ht="24" x14ac:dyDescent="0.25">
      <c r="A382" s="89" t="s">
        <v>6756</v>
      </c>
      <c r="B382" s="149" t="s">
        <v>5445</v>
      </c>
      <c r="C382" s="149" t="s">
        <v>6757</v>
      </c>
      <c r="D382" s="90" t="s">
        <v>6367</v>
      </c>
      <c r="E382" s="90" t="s">
        <v>6343</v>
      </c>
      <c r="F382" s="86">
        <v>1433.3895446880269</v>
      </c>
      <c r="G382" s="82">
        <v>917.99999999999989</v>
      </c>
    </row>
    <row r="383" spans="1:7" x14ac:dyDescent="0.25">
      <c r="A383" s="89" t="s">
        <v>6758</v>
      </c>
      <c r="B383" s="149" t="s">
        <v>5444</v>
      </c>
      <c r="C383" s="149"/>
      <c r="D383" s="90" t="s">
        <v>6370</v>
      </c>
      <c r="E383" s="90" t="s">
        <v>6343</v>
      </c>
      <c r="F383" s="86">
        <v>1096.1214165261383</v>
      </c>
      <c r="G383" s="82">
        <v>702</v>
      </c>
    </row>
    <row r="384" spans="1:7" x14ac:dyDescent="0.25">
      <c r="A384" s="89" t="s">
        <v>6759</v>
      </c>
      <c r="B384" s="149" t="s">
        <v>5443</v>
      </c>
      <c r="C384" s="149" t="s">
        <v>6757</v>
      </c>
      <c r="D384" s="90" t="s">
        <v>6370</v>
      </c>
      <c r="E384" s="90" t="s">
        <v>6343</v>
      </c>
      <c r="F384" s="86">
        <v>1315.3456998313659</v>
      </c>
      <c r="G384" s="82">
        <v>842.4</v>
      </c>
    </row>
    <row r="385" spans="1:7" x14ac:dyDescent="0.25">
      <c r="A385" s="89" t="s">
        <v>6760</v>
      </c>
      <c r="B385" s="149" t="s">
        <v>5442</v>
      </c>
      <c r="C385" s="149"/>
      <c r="D385" s="90" t="s">
        <v>6370</v>
      </c>
      <c r="E385" s="90" t="s">
        <v>6343</v>
      </c>
      <c r="F385" s="86">
        <v>1686.3406408094436</v>
      </c>
      <c r="G385" s="82">
        <v>1080</v>
      </c>
    </row>
    <row r="386" spans="1:7" x14ac:dyDescent="0.25">
      <c r="A386" s="89" t="s">
        <v>6761</v>
      </c>
      <c r="B386" s="149" t="s">
        <v>5441</v>
      </c>
      <c r="C386" s="149" t="s">
        <v>6757</v>
      </c>
      <c r="D386" s="90" t="s">
        <v>6370</v>
      </c>
      <c r="E386" s="90" t="s">
        <v>6343</v>
      </c>
      <c r="F386" s="86">
        <v>1939.2917369308602</v>
      </c>
      <c r="G386" s="82">
        <v>1242</v>
      </c>
    </row>
    <row r="387" spans="1:7" ht="24" x14ac:dyDescent="0.25">
      <c r="A387" s="88" t="s">
        <v>6762</v>
      </c>
      <c r="B387" s="149" t="s">
        <v>5440</v>
      </c>
      <c r="C387" s="149" t="s">
        <v>6757</v>
      </c>
      <c r="D387" s="83" t="s">
        <v>6367</v>
      </c>
      <c r="E387" s="83" t="s">
        <v>6343</v>
      </c>
      <c r="F387" s="86">
        <v>1770.6576728499158</v>
      </c>
      <c r="G387" s="82">
        <v>1134</v>
      </c>
    </row>
    <row r="388" spans="1:7" x14ac:dyDescent="0.25">
      <c r="A388" s="89" t="s">
        <v>6763</v>
      </c>
      <c r="B388" s="149" t="s">
        <v>5439</v>
      </c>
      <c r="C388" s="149" t="s">
        <v>6757</v>
      </c>
      <c r="D388" s="90" t="s">
        <v>6367</v>
      </c>
      <c r="E388" s="90" t="s">
        <v>6343</v>
      </c>
      <c r="F388" s="86">
        <v>2866.7790893760539</v>
      </c>
      <c r="G388" s="82">
        <v>1835.9999999999998</v>
      </c>
    </row>
    <row r="389" spans="1:7" x14ac:dyDescent="0.25">
      <c r="A389" s="89" t="s">
        <v>6764</v>
      </c>
      <c r="B389" s="149" t="s">
        <v>5438</v>
      </c>
      <c r="C389" s="149"/>
      <c r="D389" s="90" t="s">
        <v>6370</v>
      </c>
      <c r="E389" s="90" t="s">
        <v>6343</v>
      </c>
      <c r="F389" s="86">
        <v>1214.1652613827994</v>
      </c>
      <c r="G389" s="82">
        <v>777.6</v>
      </c>
    </row>
    <row r="390" spans="1:7" x14ac:dyDescent="0.25">
      <c r="A390" s="89" t="s">
        <v>6765</v>
      </c>
      <c r="B390" s="149" t="s">
        <v>5437</v>
      </c>
      <c r="C390" s="149" t="s">
        <v>6757</v>
      </c>
      <c r="D390" s="90" t="s">
        <v>6370</v>
      </c>
      <c r="E390" s="90" t="s">
        <v>6343</v>
      </c>
      <c r="F390" s="86">
        <v>1433.3895446880269</v>
      </c>
      <c r="G390" s="82">
        <v>917.99999999999989</v>
      </c>
    </row>
    <row r="391" spans="1:7" x14ac:dyDescent="0.25">
      <c r="A391" s="89" t="s">
        <v>6766</v>
      </c>
      <c r="B391" s="149" t="s">
        <v>5436</v>
      </c>
      <c r="C391" s="149" t="s">
        <v>6757</v>
      </c>
      <c r="D391" s="90" t="s">
        <v>6370</v>
      </c>
      <c r="E391" s="90" t="s">
        <v>6343</v>
      </c>
      <c r="F391" s="86">
        <v>1644</v>
      </c>
      <c r="G391" s="82">
        <v>1052.88336</v>
      </c>
    </row>
    <row r="392" spans="1:7" x14ac:dyDescent="0.25">
      <c r="A392" s="89" t="s">
        <v>6767</v>
      </c>
      <c r="B392" s="149" t="s">
        <v>5435</v>
      </c>
      <c r="C392" s="149"/>
      <c r="D392" s="90" t="s">
        <v>6370</v>
      </c>
      <c r="E392" s="90" t="s">
        <v>6343</v>
      </c>
      <c r="F392" s="86">
        <v>1370</v>
      </c>
      <c r="G392" s="82">
        <v>877.40280000000007</v>
      </c>
    </row>
    <row r="393" spans="1:7" x14ac:dyDescent="0.25">
      <c r="A393" s="89" t="s">
        <v>6768</v>
      </c>
      <c r="B393" s="149" t="s">
        <v>5434</v>
      </c>
      <c r="C393" s="149" t="s">
        <v>6757</v>
      </c>
      <c r="D393" s="90" t="s">
        <v>6370</v>
      </c>
      <c r="E393" s="90" t="s">
        <v>6343</v>
      </c>
      <c r="F393" s="86">
        <v>2424</v>
      </c>
      <c r="G393" s="82">
        <v>1552.4265600000001</v>
      </c>
    </row>
    <row r="394" spans="1:7" x14ac:dyDescent="0.25">
      <c r="A394" s="89" t="s">
        <v>6769</v>
      </c>
      <c r="B394" s="149" t="s">
        <v>5433</v>
      </c>
      <c r="C394" s="149" t="s">
        <v>155</v>
      </c>
      <c r="D394" s="90" t="s">
        <v>6370</v>
      </c>
      <c r="E394" s="90" t="s">
        <v>6343</v>
      </c>
      <c r="F394" s="86">
        <v>2107</v>
      </c>
      <c r="G394" s="82">
        <v>1349.4070800000002</v>
      </c>
    </row>
    <row r="395" spans="1:7" ht="24" x14ac:dyDescent="0.25">
      <c r="A395" s="89" t="s">
        <v>6770</v>
      </c>
      <c r="B395" s="149" t="s">
        <v>5432</v>
      </c>
      <c r="C395" s="149" t="s">
        <v>6757</v>
      </c>
      <c r="D395" s="90" t="s">
        <v>6370</v>
      </c>
      <c r="E395" s="90" t="s">
        <v>6343</v>
      </c>
      <c r="F395" s="86">
        <v>1644</v>
      </c>
      <c r="G395" s="82">
        <v>1052.88336</v>
      </c>
    </row>
    <row r="396" spans="1:7" ht="24" x14ac:dyDescent="0.25">
      <c r="A396" s="89" t="s">
        <v>6771</v>
      </c>
      <c r="B396" s="149" t="s">
        <v>5431</v>
      </c>
      <c r="C396" s="149" t="s">
        <v>6757</v>
      </c>
      <c r="D396" s="90" t="s">
        <v>6370</v>
      </c>
      <c r="E396" s="90" t="s">
        <v>6343</v>
      </c>
      <c r="F396" s="86">
        <v>2424</v>
      </c>
      <c r="G396" s="82">
        <v>1552.4265600000001</v>
      </c>
    </row>
    <row r="397" spans="1:7" ht="24" x14ac:dyDescent="0.25">
      <c r="A397" s="88" t="s">
        <v>6772</v>
      </c>
      <c r="B397" s="149" t="s">
        <v>5430</v>
      </c>
      <c r="C397" s="149" t="s">
        <v>5429</v>
      </c>
      <c r="D397" s="83" t="s">
        <v>6370</v>
      </c>
      <c r="E397" s="83"/>
      <c r="F397" s="86">
        <v>921.24789207419894</v>
      </c>
      <c r="G397" s="82">
        <v>590.00400000000002</v>
      </c>
    </row>
    <row r="398" spans="1:7" x14ac:dyDescent="0.25">
      <c r="A398" s="88" t="s">
        <v>6773</v>
      </c>
      <c r="B398" s="149" t="s">
        <v>5428</v>
      </c>
      <c r="C398" s="149"/>
      <c r="D398" s="83" t="s">
        <v>6370</v>
      </c>
      <c r="E398" s="83"/>
      <c r="F398" s="86">
        <v>1381.9561551433389</v>
      </c>
      <c r="G398" s="82">
        <v>885.06000000000006</v>
      </c>
    </row>
    <row r="399" spans="1:7" x14ac:dyDescent="0.25">
      <c r="A399" s="88" t="s">
        <v>6774</v>
      </c>
      <c r="B399" s="149" t="s">
        <v>5427</v>
      </c>
      <c r="C399" s="149"/>
      <c r="D399" s="83" t="s">
        <v>6370</v>
      </c>
      <c r="E399" s="83"/>
      <c r="F399" s="86">
        <v>921.24789207419894</v>
      </c>
      <c r="G399" s="82">
        <v>590.00400000000002</v>
      </c>
    </row>
    <row r="400" spans="1:7" x14ac:dyDescent="0.25">
      <c r="A400" s="89" t="s">
        <v>6775</v>
      </c>
      <c r="B400" s="149" t="s">
        <v>5426</v>
      </c>
      <c r="C400" s="149" t="s">
        <v>6757</v>
      </c>
      <c r="D400" s="90" t="s">
        <v>6370</v>
      </c>
      <c r="E400" s="90" t="s">
        <v>6343</v>
      </c>
      <c r="F400" s="86">
        <v>921</v>
      </c>
      <c r="G400" s="82">
        <v>589.8452400000001</v>
      </c>
    </row>
    <row r="401" spans="1:7" x14ac:dyDescent="0.25">
      <c r="A401" s="89" t="s">
        <v>6776</v>
      </c>
      <c r="B401" s="149" t="s">
        <v>5425</v>
      </c>
      <c r="C401" s="149"/>
      <c r="D401" s="90" t="s">
        <v>6370</v>
      </c>
      <c r="E401" s="90" t="s">
        <v>6343</v>
      </c>
      <c r="F401" s="86">
        <v>951.93929173693095</v>
      </c>
      <c r="G401" s="82">
        <v>609.66000000000008</v>
      </c>
    </row>
    <row r="402" spans="1:7" x14ac:dyDescent="0.25">
      <c r="A402" s="89" t="s">
        <v>6777</v>
      </c>
      <c r="B402" s="149" t="s">
        <v>5424</v>
      </c>
      <c r="C402" s="149" t="s">
        <v>6757</v>
      </c>
      <c r="D402" s="90" t="s">
        <v>6370</v>
      </c>
      <c r="E402" s="90" t="s">
        <v>6343</v>
      </c>
      <c r="F402" s="86">
        <v>1100.674536256324</v>
      </c>
      <c r="G402" s="82">
        <v>704.91600000000017</v>
      </c>
    </row>
    <row r="403" spans="1:7" x14ac:dyDescent="0.25">
      <c r="A403" s="89" t="s">
        <v>6778</v>
      </c>
      <c r="B403" s="149" t="s">
        <v>5423</v>
      </c>
      <c r="C403" s="149" t="s">
        <v>6757</v>
      </c>
      <c r="D403" s="90" t="s">
        <v>6370</v>
      </c>
      <c r="E403" s="90" t="s">
        <v>6343</v>
      </c>
      <c r="F403" s="86">
        <v>1430</v>
      </c>
      <c r="G403" s="82">
        <v>915.82920000000001</v>
      </c>
    </row>
    <row r="404" spans="1:7" x14ac:dyDescent="0.25">
      <c r="A404" s="89" t="s">
        <v>6779</v>
      </c>
      <c r="B404" s="149" t="s">
        <v>5422</v>
      </c>
      <c r="C404" s="149" t="s">
        <v>6757</v>
      </c>
      <c r="D404" s="90" t="s">
        <v>6370</v>
      </c>
      <c r="E404" s="90" t="s">
        <v>6343</v>
      </c>
      <c r="F404" s="86">
        <v>1446</v>
      </c>
      <c r="G404" s="82">
        <v>926.07623999999998</v>
      </c>
    </row>
    <row r="405" spans="1:7" x14ac:dyDescent="0.25">
      <c r="A405" s="89" t="s">
        <v>6780</v>
      </c>
      <c r="B405" s="149" t="s">
        <v>5421</v>
      </c>
      <c r="C405" s="149" t="s">
        <v>155</v>
      </c>
      <c r="D405" s="90" t="s">
        <v>6370</v>
      </c>
      <c r="E405" s="90" t="s">
        <v>6343</v>
      </c>
      <c r="F405" s="86">
        <v>1205</v>
      </c>
      <c r="G405" s="82">
        <v>771.73019999999997</v>
      </c>
    </row>
    <row r="406" spans="1:7" x14ac:dyDescent="0.25">
      <c r="A406" s="89" t="s">
        <v>6781</v>
      </c>
      <c r="B406" s="149" t="s">
        <v>5420</v>
      </c>
      <c r="C406" s="149" t="s">
        <v>6782</v>
      </c>
      <c r="D406" s="90" t="s">
        <v>6370</v>
      </c>
      <c r="E406" s="90" t="s">
        <v>6343</v>
      </c>
      <c r="F406" s="86">
        <v>1446</v>
      </c>
      <c r="G406" s="82">
        <v>926.07623999999998</v>
      </c>
    </row>
    <row r="407" spans="1:7" x14ac:dyDescent="0.25">
      <c r="A407" s="89" t="s">
        <v>6783</v>
      </c>
      <c r="B407" s="149" t="s">
        <v>5419</v>
      </c>
      <c r="C407" s="149" t="s">
        <v>6757</v>
      </c>
      <c r="D407" s="90" t="s">
        <v>6370</v>
      </c>
      <c r="E407" s="90" t="s">
        <v>6343</v>
      </c>
      <c r="F407" s="86">
        <v>1973</v>
      </c>
      <c r="G407" s="82">
        <v>1263.5881200000001</v>
      </c>
    </row>
    <row r="408" spans="1:7" x14ac:dyDescent="0.25">
      <c r="A408" s="88" t="s">
        <v>6784</v>
      </c>
      <c r="B408" s="149" t="s">
        <v>5418</v>
      </c>
      <c r="C408" s="149"/>
      <c r="D408" s="83" t="s">
        <v>6367</v>
      </c>
      <c r="E408" s="83"/>
      <c r="F408" s="86">
        <v>1516.3575042158518</v>
      </c>
      <c r="G408" s="82">
        <v>971.13600000000008</v>
      </c>
    </row>
    <row r="409" spans="1:7" x14ac:dyDescent="0.25">
      <c r="A409" s="89" t="s">
        <v>6785</v>
      </c>
      <c r="B409" s="149" t="s">
        <v>5417</v>
      </c>
      <c r="C409" s="149"/>
      <c r="D409" s="90" t="s">
        <v>6345</v>
      </c>
      <c r="E409" s="90" t="s">
        <v>6343</v>
      </c>
      <c r="F409" s="86">
        <v>550</v>
      </c>
      <c r="G409" s="82">
        <v>352.24200000000002</v>
      </c>
    </row>
    <row r="410" spans="1:7" ht="24" x14ac:dyDescent="0.25">
      <c r="A410" s="88" t="s">
        <v>6786</v>
      </c>
      <c r="B410" s="149" t="s">
        <v>5416</v>
      </c>
      <c r="C410" s="149" t="s">
        <v>6787</v>
      </c>
      <c r="D410" s="90" t="s">
        <v>6418</v>
      </c>
      <c r="E410" s="90"/>
      <c r="F410" s="86">
        <v>4912.6686340640808</v>
      </c>
      <c r="G410" s="82">
        <v>3146.2694999999999</v>
      </c>
    </row>
    <row r="411" spans="1:7" x14ac:dyDescent="0.25">
      <c r="A411" s="88"/>
      <c r="B411" s="161" t="s">
        <v>5414</v>
      </c>
      <c r="C411" s="149"/>
      <c r="D411" s="83"/>
      <c r="E411" s="83"/>
      <c r="F411" s="86"/>
      <c r="G411" s="82">
        <v>0</v>
      </c>
    </row>
    <row r="412" spans="1:7" x14ac:dyDescent="0.25">
      <c r="A412" s="88" t="s">
        <v>6788</v>
      </c>
      <c r="B412" s="149" t="s">
        <v>5413</v>
      </c>
      <c r="C412" s="149" t="s">
        <v>155</v>
      </c>
      <c r="D412" s="83" t="s">
        <v>6401</v>
      </c>
      <c r="E412" s="83"/>
      <c r="F412" s="86">
        <v>3529.089376053963</v>
      </c>
      <c r="G412" s="82">
        <v>2260.17</v>
      </c>
    </row>
    <row r="413" spans="1:7" x14ac:dyDescent="0.25">
      <c r="A413" s="88" t="s">
        <v>6789</v>
      </c>
      <c r="B413" s="149" t="s">
        <v>5412</v>
      </c>
      <c r="C413" s="149"/>
      <c r="D413" s="83" t="s">
        <v>6401</v>
      </c>
      <c r="E413" s="83"/>
      <c r="F413" s="86">
        <v>3529.089376053963</v>
      </c>
      <c r="G413" s="82">
        <v>2260.17</v>
      </c>
    </row>
    <row r="414" spans="1:7" x14ac:dyDescent="0.25">
      <c r="A414" s="88" t="s">
        <v>6790</v>
      </c>
      <c r="B414" s="149" t="s">
        <v>5411</v>
      </c>
      <c r="C414" s="149"/>
      <c r="D414" s="83" t="s">
        <v>6367</v>
      </c>
      <c r="E414" s="83"/>
      <c r="F414" s="86">
        <v>2534.4013490725129</v>
      </c>
      <c r="G414" s="82">
        <v>1623.1320000000003</v>
      </c>
    </row>
    <row r="415" spans="1:7" ht="24" x14ac:dyDescent="0.25">
      <c r="A415" s="88" t="s">
        <v>6791</v>
      </c>
      <c r="B415" s="149" t="s">
        <v>5410</v>
      </c>
      <c r="C415" s="149" t="s">
        <v>5408</v>
      </c>
      <c r="D415" s="83" t="s">
        <v>6401</v>
      </c>
      <c r="E415" s="83"/>
      <c r="F415" s="86">
        <v>6039.7976391231041</v>
      </c>
      <c r="G415" s="82">
        <v>3868.1280000000006</v>
      </c>
    </row>
    <row r="416" spans="1:7" ht="24" x14ac:dyDescent="0.25">
      <c r="A416" s="88" t="s">
        <v>6792</v>
      </c>
      <c r="B416" s="149" t="s">
        <v>5409</v>
      </c>
      <c r="C416" s="149" t="s">
        <v>5408</v>
      </c>
      <c r="D416" s="83" t="s">
        <v>6367</v>
      </c>
      <c r="E416" s="83"/>
      <c r="F416" s="86">
        <v>2858.3473861720067</v>
      </c>
      <c r="G416" s="82">
        <v>1830.6000000000001</v>
      </c>
    </row>
    <row r="417" spans="1:7" ht="24" x14ac:dyDescent="0.25">
      <c r="A417" s="88" t="s">
        <v>6793</v>
      </c>
      <c r="B417" s="149" t="s">
        <v>5407</v>
      </c>
      <c r="C417" s="149" t="s">
        <v>5404</v>
      </c>
      <c r="D417" s="83" t="s">
        <v>6367</v>
      </c>
      <c r="E417" s="83"/>
      <c r="F417" s="86">
        <v>2733.5413153456998</v>
      </c>
      <c r="G417" s="82">
        <v>1750.6692</v>
      </c>
    </row>
    <row r="418" spans="1:7" ht="24" x14ac:dyDescent="0.25">
      <c r="A418" s="88" t="s">
        <v>6794</v>
      </c>
      <c r="B418" s="149" t="s">
        <v>5406</v>
      </c>
      <c r="C418" s="149" t="s">
        <v>5404</v>
      </c>
      <c r="D418" s="83" t="s">
        <v>6401</v>
      </c>
      <c r="E418" s="83"/>
      <c r="F418" s="86">
        <v>3529.089376053963</v>
      </c>
      <c r="G418" s="82">
        <v>2260.17</v>
      </c>
    </row>
    <row r="419" spans="1:7" ht="24" x14ac:dyDescent="0.25">
      <c r="A419" s="88" t="s">
        <v>6795</v>
      </c>
      <c r="B419" s="149" t="s">
        <v>5405</v>
      </c>
      <c r="C419" s="149" t="s">
        <v>6796</v>
      </c>
      <c r="D419" s="83" t="s">
        <v>6401</v>
      </c>
      <c r="E419" s="83"/>
      <c r="F419" s="86">
        <v>6039.7976391231041</v>
      </c>
      <c r="G419" s="82">
        <v>3868.1280000000006</v>
      </c>
    </row>
    <row r="420" spans="1:7" x14ac:dyDescent="0.25">
      <c r="A420" s="88" t="s">
        <v>6797</v>
      </c>
      <c r="B420" s="149" t="s">
        <v>5403</v>
      </c>
      <c r="C420" s="149"/>
      <c r="D420" s="83" t="s">
        <v>6367</v>
      </c>
      <c r="E420" s="83"/>
      <c r="F420" s="86">
        <v>2136.1382799325465</v>
      </c>
      <c r="G420" s="82">
        <v>1368.0684000000001</v>
      </c>
    </row>
    <row r="421" spans="1:7" ht="24" x14ac:dyDescent="0.25">
      <c r="A421" s="88" t="s">
        <v>6798</v>
      </c>
      <c r="B421" s="149" t="s">
        <v>5402</v>
      </c>
      <c r="C421" s="149" t="s">
        <v>6715</v>
      </c>
      <c r="D421" s="83" t="s">
        <v>6401</v>
      </c>
      <c r="E421" s="83"/>
      <c r="F421" s="86">
        <v>4234.9072512647563</v>
      </c>
      <c r="G421" s="82">
        <v>2712.2040000000002</v>
      </c>
    </row>
    <row r="422" spans="1:7" ht="24" x14ac:dyDescent="0.25">
      <c r="A422" s="88" t="s">
        <v>6799</v>
      </c>
      <c r="B422" s="149" t="s">
        <v>5401</v>
      </c>
      <c r="C422" s="149"/>
      <c r="D422" s="83" t="s">
        <v>6367</v>
      </c>
      <c r="E422" s="83"/>
      <c r="F422" s="86">
        <v>2570.6070826306914</v>
      </c>
      <c r="G422" s="82">
        <v>1646.3196</v>
      </c>
    </row>
    <row r="423" spans="1:7" x14ac:dyDescent="0.25">
      <c r="A423" s="88" t="s">
        <v>6800</v>
      </c>
      <c r="B423" s="149" t="s">
        <v>5400</v>
      </c>
      <c r="C423" s="149"/>
      <c r="D423" s="83" t="s">
        <v>6367</v>
      </c>
      <c r="E423" s="83"/>
      <c r="F423" s="86">
        <v>2274.5362563237773</v>
      </c>
      <c r="G423" s="82">
        <v>1456.704</v>
      </c>
    </row>
    <row r="424" spans="1:7" ht="24" x14ac:dyDescent="0.25">
      <c r="A424" s="88" t="s">
        <v>6801</v>
      </c>
      <c r="B424" s="149" t="s">
        <v>5399</v>
      </c>
      <c r="C424" s="149"/>
      <c r="D424" s="83" t="s">
        <v>6367</v>
      </c>
      <c r="E424" s="83"/>
      <c r="F424" s="86">
        <v>2570.6070826306914</v>
      </c>
      <c r="G424" s="82">
        <v>1646.3196</v>
      </c>
    </row>
    <row r="425" spans="1:7" x14ac:dyDescent="0.25">
      <c r="A425" s="88" t="s">
        <v>6802</v>
      </c>
      <c r="B425" s="149" t="s">
        <v>5398</v>
      </c>
      <c r="C425" s="149"/>
      <c r="D425" s="83" t="s">
        <v>6401</v>
      </c>
      <c r="E425" s="83"/>
      <c r="F425" s="86">
        <v>3529.089376053963</v>
      </c>
      <c r="G425" s="82">
        <v>2260.17</v>
      </c>
    </row>
    <row r="426" spans="1:7" x14ac:dyDescent="0.25">
      <c r="A426" s="88"/>
      <c r="B426" s="161" t="s">
        <v>5397</v>
      </c>
      <c r="C426" s="149"/>
      <c r="D426" s="83"/>
      <c r="E426" s="83"/>
      <c r="F426" s="86"/>
      <c r="G426" s="82">
        <v>0</v>
      </c>
    </row>
    <row r="427" spans="1:7" x14ac:dyDescent="0.25">
      <c r="A427" s="88" t="s">
        <v>6803</v>
      </c>
      <c r="B427" s="149" t="s">
        <v>5396</v>
      </c>
      <c r="C427" s="149"/>
      <c r="D427" s="83" t="s">
        <v>6370</v>
      </c>
      <c r="E427" s="83"/>
      <c r="F427" s="86">
        <v>1074.8735244519394</v>
      </c>
      <c r="G427" s="82">
        <v>688.39200000000005</v>
      </c>
    </row>
    <row r="428" spans="1:7" x14ac:dyDescent="0.25">
      <c r="A428" s="88" t="s">
        <v>6804</v>
      </c>
      <c r="B428" s="149" t="s">
        <v>5394</v>
      </c>
      <c r="C428" s="149"/>
      <c r="D428" s="83" t="s">
        <v>6370</v>
      </c>
      <c r="E428" s="83"/>
      <c r="F428" s="86">
        <v>1074.8735244519394</v>
      </c>
      <c r="G428" s="82">
        <v>688.39200000000005</v>
      </c>
    </row>
    <row r="429" spans="1:7" ht="24" x14ac:dyDescent="0.25">
      <c r="A429" s="200" t="s">
        <v>6805</v>
      </c>
      <c r="B429" s="44" t="s">
        <v>6806</v>
      </c>
      <c r="C429" s="44"/>
      <c r="D429" s="143" t="s">
        <v>6370</v>
      </c>
      <c r="E429" s="143"/>
      <c r="F429" s="54">
        <v>1381.9561551433389</v>
      </c>
      <c r="G429" s="82">
        <v>885.06000000000006</v>
      </c>
    </row>
    <row r="430" spans="1:7" x14ac:dyDescent="0.25">
      <c r="A430" s="88" t="s">
        <v>6807</v>
      </c>
      <c r="B430" s="149" t="s">
        <v>5392</v>
      </c>
      <c r="C430" s="149" t="s">
        <v>6808</v>
      </c>
      <c r="D430" s="83" t="s">
        <v>6367</v>
      </c>
      <c r="E430" s="83"/>
      <c r="F430" s="86">
        <v>1516.3575042158518</v>
      </c>
      <c r="G430" s="82">
        <v>971.13600000000008</v>
      </c>
    </row>
    <row r="431" spans="1:7" ht="60" x14ac:dyDescent="0.25">
      <c r="A431" s="88" t="s">
        <v>6809</v>
      </c>
      <c r="B431" s="149" t="s">
        <v>5390</v>
      </c>
      <c r="C431" s="149" t="s">
        <v>6810</v>
      </c>
      <c r="D431" s="83" t="s">
        <v>6370</v>
      </c>
      <c r="E431" s="83"/>
      <c r="F431" s="86">
        <v>1074.8735244519394</v>
      </c>
      <c r="G431" s="82">
        <v>688.39200000000005</v>
      </c>
    </row>
    <row r="432" spans="1:7" ht="24" x14ac:dyDescent="0.25">
      <c r="A432" s="88" t="s">
        <v>6811</v>
      </c>
      <c r="B432" s="149" t="s">
        <v>5389</v>
      </c>
      <c r="C432" s="149" t="s">
        <v>6812</v>
      </c>
      <c r="D432" s="83" t="s">
        <v>6345</v>
      </c>
      <c r="E432" s="83" t="s">
        <v>6343</v>
      </c>
      <c r="F432" s="86">
        <v>771.83811129848232</v>
      </c>
      <c r="G432" s="82">
        <v>494.31600000000003</v>
      </c>
    </row>
    <row r="433" spans="1:7" ht="24" x14ac:dyDescent="0.25">
      <c r="A433" s="89" t="s">
        <v>6813</v>
      </c>
      <c r="B433" s="149" t="s">
        <v>5388</v>
      </c>
      <c r="C433" s="149" t="s">
        <v>6812</v>
      </c>
      <c r="D433" s="90" t="s">
        <v>6345</v>
      </c>
      <c r="E433" s="90" t="s">
        <v>6343</v>
      </c>
      <c r="F433" s="86">
        <v>771</v>
      </c>
      <c r="G433" s="82">
        <v>493.77924000000002</v>
      </c>
    </row>
    <row r="434" spans="1:7" ht="24" x14ac:dyDescent="0.2">
      <c r="A434" s="200" t="s">
        <v>6814</v>
      </c>
      <c r="B434" s="207" t="s">
        <v>6815</v>
      </c>
      <c r="C434" s="43"/>
      <c r="D434" s="143" t="s">
        <v>6345</v>
      </c>
      <c r="E434" s="143"/>
      <c r="F434" s="54">
        <v>771.83811129848232</v>
      </c>
      <c r="G434" s="82">
        <v>494.31600000000003</v>
      </c>
    </row>
    <row r="435" spans="1:7" x14ac:dyDescent="0.25">
      <c r="A435" s="89" t="s">
        <v>6816</v>
      </c>
      <c r="B435" s="149" t="s">
        <v>5385</v>
      </c>
      <c r="C435" s="149" t="s">
        <v>6817</v>
      </c>
      <c r="D435" s="90" t="s">
        <v>6370</v>
      </c>
      <c r="E435" s="90"/>
      <c r="F435" s="86">
        <v>1228.3305227655987</v>
      </c>
      <c r="G435" s="82">
        <v>786.67200000000003</v>
      </c>
    </row>
    <row r="436" spans="1:7" x14ac:dyDescent="0.25">
      <c r="A436" s="88" t="s">
        <v>6818</v>
      </c>
      <c r="B436" s="149" t="s">
        <v>5383</v>
      </c>
      <c r="C436" s="149"/>
      <c r="D436" s="90" t="s">
        <v>6370</v>
      </c>
      <c r="E436" s="90"/>
      <c r="F436" s="86">
        <v>1381.9561551433389</v>
      </c>
      <c r="G436" s="82">
        <v>885.06000000000006</v>
      </c>
    </row>
    <row r="437" spans="1:7" x14ac:dyDescent="0.25">
      <c r="A437" s="88" t="s">
        <v>6819</v>
      </c>
      <c r="B437" s="149" t="s">
        <v>5381</v>
      </c>
      <c r="C437" s="149"/>
      <c r="D437" s="83" t="s">
        <v>6370</v>
      </c>
      <c r="E437" s="83"/>
      <c r="F437" s="86">
        <v>921.24789207419894</v>
      </c>
      <c r="G437" s="82">
        <v>590.00400000000002</v>
      </c>
    </row>
    <row r="438" spans="1:7" ht="24" x14ac:dyDescent="0.25">
      <c r="A438" s="88" t="s">
        <v>6820</v>
      </c>
      <c r="B438" s="149" t="s">
        <v>5380</v>
      </c>
      <c r="C438" s="149"/>
      <c r="D438" s="83" t="s">
        <v>6370</v>
      </c>
      <c r="E438" s="83"/>
      <c r="F438" s="86">
        <v>1228.3305227655987</v>
      </c>
      <c r="G438" s="82">
        <v>786.67200000000003</v>
      </c>
    </row>
    <row r="439" spans="1:7" ht="24" customHeight="1" x14ac:dyDescent="0.25">
      <c r="A439" s="88" t="s">
        <v>6821</v>
      </c>
      <c r="B439" s="149" t="s">
        <v>5379</v>
      </c>
      <c r="C439" s="149" t="s">
        <v>6822</v>
      </c>
      <c r="D439" s="83" t="s">
        <v>6401</v>
      </c>
      <c r="E439" s="83"/>
      <c r="F439" s="86">
        <v>2566.6104553119731</v>
      </c>
      <c r="G439" s="82">
        <v>1643.7600000000002</v>
      </c>
    </row>
    <row r="440" spans="1:7" x14ac:dyDescent="0.25">
      <c r="A440" s="88" t="s">
        <v>6823</v>
      </c>
      <c r="B440" s="149" t="s">
        <v>5377</v>
      </c>
      <c r="C440" s="149"/>
      <c r="D440" s="83" t="s">
        <v>6367</v>
      </c>
      <c r="E440" s="83"/>
      <c r="F440" s="86">
        <v>1619.5615514333897</v>
      </c>
      <c r="G440" s="82">
        <v>1037.2320000000002</v>
      </c>
    </row>
    <row r="441" spans="1:7" x14ac:dyDescent="0.25">
      <c r="A441" s="88" t="s">
        <v>6824</v>
      </c>
      <c r="B441" s="149" t="s">
        <v>5376</v>
      </c>
      <c r="C441" s="149"/>
      <c r="D441" s="83" t="s">
        <v>6370</v>
      </c>
      <c r="E441" s="83"/>
      <c r="F441" s="86">
        <v>1228.3305227655987</v>
      </c>
      <c r="G441" s="82">
        <v>786.67200000000003</v>
      </c>
    </row>
    <row r="442" spans="1:7" ht="24" x14ac:dyDescent="0.25">
      <c r="A442" s="200" t="s">
        <v>6825</v>
      </c>
      <c r="B442" s="44" t="s">
        <v>5375</v>
      </c>
      <c r="C442" s="44" t="s">
        <v>2749</v>
      </c>
      <c r="D442" s="208" t="s">
        <v>6401</v>
      </c>
      <c r="E442" s="202"/>
      <c r="F442" s="209">
        <v>3548.9</v>
      </c>
      <c r="G442" s="82">
        <v>2272.857516</v>
      </c>
    </row>
    <row r="443" spans="1:7" ht="24" customHeight="1" x14ac:dyDescent="0.25">
      <c r="A443" s="88"/>
      <c r="B443" s="161" t="s">
        <v>5374</v>
      </c>
      <c r="C443" s="149"/>
      <c r="D443" s="83"/>
      <c r="E443" s="92"/>
      <c r="F443" s="86"/>
      <c r="G443" s="82">
        <v>0</v>
      </c>
    </row>
    <row r="444" spans="1:7" ht="24" x14ac:dyDescent="0.25">
      <c r="A444" s="88" t="s">
        <v>6826</v>
      </c>
      <c r="B444" s="149" t="s">
        <v>5373</v>
      </c>
      <c r="C444" s="149" t="s">
        <v>6827</v>
      </c>
      <c r="D444" s="83" t="s">
        <v>6370</v>
      </c>
      <c r="E444" s="83"/>
      <c r="F444" s="86">
        <v>1074.8735244519394</v>
      </c>
      <c r="G444" s="82">
        <v>688.39200000000005</v>
      </c>
    </row>
    <row r="445" spans="1:7" ht="24" x14ac:dyDescent="0.25">
      <c r="A445" s="88" t="s">
        <v>6828</v>
      </c>
      <c r="B445" s="149" t="s">
        <v>5371</v>
      </c>
      <c r="C445" s="149" t="s">
        <v>6829</v>
      </c>
      <c r="D445" s="83" t="s">
        <v>6367</v>
      </c>
      <c r="E445" s="83"/>
      <c r="F445" s="86">
        <v>2577.7403035413154</v>
      </c>
      <c r="G445" s="82">
        <v>1650.8879999999999</v>
      </c>
    </row>
    <row r="446" spans="1:7" ht="24" x14ac:dyDescent="0.25">
      <c r="A446" s="88"/>
      <c r="B446" s="161" t="s">
        <v>5369</v>
      </c>
      <c r="C446" s="149"/>
      <c r="D446" s="83"/>
      <c r="E446" s="83"/>
      <c r="F446" s="86"/>
      <c r="G446" s="82">
        <v>0</v>
      </c>
    </row>
    <row r="447" spans="1:7" x14ac:dyDescent="0.25">
      <c r="A447" s="88"/>
      <c r="B447" s="161" t="s">
        <v>5368</v>
      </c>
      <c r="C447" s="149"/>
      <c r="D447" s="83"/>
      <c r="E447" s="83"/>
      <c r="F447" s="86"/>
      <c r="G447" s="82">
        <v>0</v>
      </c>
    </row>
    <row r="448" spans="1:7" x14ac:dyDescent="0.25">
      <c r="A448" s="88" t="s">
        <v>6830</v>
      </c>
      <c r="B448" s="149" t="s">
        <v>5367</v>
      </c>
      <c r="C448" s="149"/>
      <c r="D448" s="83" t="s">
        <v>6380</v>
      </c>
      <c r="E448" s="83" t="s">
        <v>6343</v>
      </c>
      <c r="F448" s="86">
        <v>463.743676222597</v>
      </c>
      <c r="G448" s="82">
        <v>297</v>
      </c>
    </row>
    <row r="449" spans="1:7" ht="24" x14ac:dyDescent="0.25">
      <c r="A449" s="88" t="s">
        <v>6831</v>
      </c>
      <c r="B449" s="149" t="s">
        <v>5366</v>
      </c>
      <c r="C449" s="149" t="s">
        <v>6832</v>
      </c>
      <c r="D449" s="83" t="s">
        <v>6345</v>
      </c>
      <c r="E449" s="83" t="s">
        <v>6343</v>
      </c>
      <c r="F449" s="86">
        <v>678.85328836424958</v>
      </c>
      <c r="G449" s="82">
        <v>434.76480000000004</v>
      </c>
    </row>
    <row r="450" spans="1:7" ht="24" x14ac:dyDescent="0.25">
      <c r="A450" s="88" t="s">
        <v>6833</v>
      </c>
      <c r="B450" s="149" t="s">
        <v>5364</v>
      </c>
      <c r="C450" s="149"/>
      <c r="D450" s="83" t="s">
        <v>6367</v>
      </c>
      <c r="E450" s="83" t="s">
        <v>6343</v>
      </c>
      <c r="F450" s="86">
        <v>2389.5784148397979</v>
      </c>
      <c r="G450" s="82">
        <v>1530.3816000000004</v>
      </c>
    </row>
    <row r="451" spans="1:7" ht="24" x14ac:dyDescent="0.25">
      <c r="A451" s="88" t="s">
        <v>6834</v>
      </c>
      <c r="B451" s="149" t="s">
        <v>5363</v>
      </c>
      <c r="C451" s="149" t="s">
        <v>6835</v>
      </c>
      <c r="D451" s="83" t="s">
        <v>6367</v>
      </c>
      <c r="E451" s="83" t="s">
        <v>6343</v>
      </c>
      <c r="F451" s="86">
        <v>2534.4013490725129</v>
      </c>
      <c r="G451" s="82">
        <v>1623.1320000000003</v>
      </c>
    </row>
    <row r="452" spans="1:7" ht="24" x14ac:dyDescent="0.25">
      <c r="A452" s="88" t="s">
        <v>6836</v>
      </c>
      <c r="B452" s="149" t="s">
        <v>5361</v>
      </c>
      <c r="C452" s="149" t="s">
        <v>5358</v>
      </c>
      <c r="D452" s="83" t="s">
        <v>6367</v>
      </c>
      <c r="E452" s="83" t="s">
        <v>6343</v>
      </c>
      <c r="F452" s="86">
        <v>2986.9814502529512</v>
      </c>
      <c r="G452" s="82">
        <v>1912.9824000000001</v>
      </c>
    </row>
    <row r="453" spans="1:7" x14ac:dyDescent="0.25">
      <c r="A453" s="88" t="s">
        <v>6837</v>
      </c>
      <c r="B453" s="149" t="s">
        <v>5359</v>
      </c>
      <c r="C453" s="149" t="s">
        <v>5358</v>
      </c>
      <c r="D453" s="83" t="s">
        <v>6367</v>
      </c>
      <c r="E453" s="83" t="s">
        <v>6343</v>
      </c>
      <c r="F453" s="86">
        <v>2715.4300168634068</v>
      </c>
      <c r="G453" s="82">
        <v>1739.0700000000004</v>
      </c>
    </row>
    <row r="454" spans="1:7" x14ac:dyDescent="0.25">
      <c r="A454" s="88"/>
      <c r="B454" s="161" t="s">
        <v>5357</v>
      </c>
      <c r="C454" s="149"/>
      <c r="D454" s="83"/>
      <c r="E454" s="122"/>
      <c r="F454" s="86"/>
      <c r="G454" s="82">
        <v>0</v>
      </c>
    </row>
    <row r="455" spans="1:7" ht="24" x14ac:dyDescent="0.25">
      <c r="A455" s="88" t="s">
        <v>6838</v>
      </c>
      <c r="B455" s="149" t="s">
        <v>5356</v>
      </c>
      <c r="C455" s="149" t="s">
        <v>5355</v>
      </c>
      <c r="D455" s="83" t="s">
        <v>6401</v>
      </c>
      <c r="E455" s="83" t="s">
        <v>6343</v>
      </c>
      <c r="F455" s="86">
        <v>12247.048903878584</v>
      </c>
      <c r="G455" s="82">
        <v>7843.5000000000009</v>
      </c>
    </row>
    <row r="456" spans="1:7" x14ac:dyDescent="0.25">
      <c r="A456" s="88" t="s">
        <v>6839</v>
      </c>
      <c r="B456" s="149" t="s">
        <v>5354</v>
      </c>
      <c r="C456" s="149"/>
      <c r="D456" s="83" t="s">
        <v>6401</v>
      </c>
      <c r="E456" s="83" t="s">
        <v>6343</v>
      </c>
      <c r="F456" s="86">
        <v>6897.2006745362569</v>
      </c>
      <c r="G456" s="82">
        <v>4417.2431999999999</v>
      </c>
    </row>
    <row r="457" spans="1:7" ht="24" x14ac:dyDescent="0.25">
      <c r="A457" s="88" t="s">
        <v>6840</v>
      </c>
      <c r="B457" s="149" t="s">
        <v>5352</v>
      </c>
      <c r="C457" s="149"/>
      <c r="D457" s="83" t="s">
        <v>6401</v>
      </c>
      <c r="E457" s="83" t="s">
        <v>6343</v>
      </c>
      <c r="F457" s="86">
        <v>6933.4064080944354</v>
      </c>
      <c r="G457" s="82">
        <v>4440.4308000000001</v>
      </c>
    </row>
    <row r="458" spans="1:7" ht="36" x14ac:dyDescent="0.25">
      <c r="A458" s="88"/>
      <c r="B458" s="161" t="s">
        <v>5351</v>
      </c>
      <c r="C458" s="149"/>
      <c r="D458" s="83"/>
      <c r="E458" s="122"/>
      <c r="F458" s="86"/>
      <c r="G458" s="82">
        <v>0</v>
      </c>
    </row>
    <row r="459" spans="1:7" x14ac:dyDescent="0.25">
      <c r="A459" s="88" t="s">
        <v>6841</v>
      </c>
      <c r="B459" s="149" t="s">
        <v>5349</v>
      </c>
      <c r="C459" s="149"/>
      <c r="D459" s="83" t="s">
        <v>6345</v>
      </c>
      <c r="E459" s="83" t="s">
        <v>6343</v>
      </c>
      <c r="F459" s="86">
        <v>503.20404721753795</v>
      </c>
      <c r="G459" s="82">
        <v>322.27199999999999</v>
      </c>
    </row>
    <row r="460" spans="1:7" ht="24" x14ac:dyDescent="0.25">
      <c r="A460" s="88" t="s">
        <v>6842</v>
      </c>
      <c r="B460" s="149" t="s">
        <v>5348</v>
      </c>
      <c r="C460" s="149" t="s">
        <v>6843</v>
      </c>
      <c r="D460" s="83" t="s">
        <v>6367</v>
      </c>
      <c r="E460" s="83" t="s">
        <v>6343</v>
      </c>
      <c r="F460" s="86">
        <v>3005.0758853288366</v>
      </c>
      <c r="G460" s="82">
        <v>1924.5708000000002</v>
      </c>
    </row>
    <row r="461" spans="1:7" ht="24" x14ac:dyDescent="0.25">
      <c r="A461" s="88" t="s">
        <v>6844</v>
      </c>
      <c r="B461" s="149" t="s">
        <v>5347</v>
      </c>
      <c r="C461" s="149" t="s">
        <v>6843</v>
      </c>
      <c r="D461" s="83" t="s">
        <v>6367</v>
      </c>
      <c r="E461" s="83" t="s">
        <v>6343</v>
      </c>
      <c r="F461" s="86">
        <v>2136.1382799325465</v>
      </c>
      <c r="G461" s="82">
        <v>1368.0684000000001</v>
      </c>
    </row>
    <row r="462" spans="1:7" ht="24" x14ac:dyDescent="0.25">
      <c r="A462" s="210" t="s">
        <v>6845</v>
      </c>
      <c r="B462" s="44" t="s">
        <v>5346</v>
      </c>
      <c r="C462" s="211" t="s">
        <v>6846</v>
      </c>
      <c r="D462" s="206" t="s">
        <v>6370</v>
      </c>
      <c r="E462" s="206" t="s">
        <v>6343</v>
      </c>
      <c r="F462" s="199">
        <v>804.89038785834748</v>
      </c>
      <c r="G462" s="82">
        <v>515.48400000000004</v>
      </c>
    </row>
    <row r="463" spans="1:7" x14ac:dyDescent="0.25">
      <c r="A463" s="210" t="s">
        <v>6847</v>
      </c>
      <c r="B463" s="44" t="s">
        <v>5345</v>
      </c>
      <c r="C463" s="211" t="s">
        <v>6846</v>
      </c>
      <c r="D463" s="206" t="s">
        <v>6345</v>
      </c>
      <c r="E463" s="206" t="s">
        <v>6343</v>
      </c>
      <c r="F463" s="199">
        <v>704.38448566610452</v>
      </c>
      <c r="G463" s="82">
        <v>451.11600000000004</v>
      </c>
    </row>
    <row r="464" spans="1:7" ht="24" x14ac:dyDescent="0.25">
      <c r="A464" s="88" t="s">
        <v>6848</v>
      </c>
      <c r="B464" s="212" t="s">
        <v>5340</v>
      </c>
      <c r="C464" s="149"/>
      <c r="D464" s="83" t="s">
        <v>6367</v>
      </c>
      <c r="E464" s="83" t="s">
        <v>6343</v>
      </c>
      <c r="F464" s="86">
        <v>2535.5817875210791</v>
      </c>
      <c r="G464" s="82">
        <v>1623.8879999999999</v>
      </c>
    </row>
    <row r="465" spans="1:7" ht="24" x14ac:dyDescent="0.25">
      <c r="A465" s="88"/>
      <c r="B465" s="161" t="s">
        <v>5339</v>
      </c>
      <c r="C465" s="149"/>
      <c r="D465" s="83"/>
      <c r="E465" s="122"/>
      <c r="F465" s="86"/>
      <c r="G465" s="82">
        <v>0</v>
      </c>
    </row>
    <row r="466" spans="1:7" ht="24" x14ac:dyDescent="0.25">
      <c r="A466" s="88" t="s">
        <v>6849</v>
      </c>
      <c r="B466" s="149" t="s">
        <v>5336</v>
      </c>
      <c r="C466" s="149" t="s">
        <v>6850</v>
      </c>
      <c r="D466" s="83" t="s">
        <v>6418</v>
      </c>
      <c r="E466" s="83" t="s">
        <v>6343</v>
      </c>
      <c r="F466" s="86">
        <v>17451.163575042159</v>
      </c>
      <c r="G466" s="82">
        <v>11176.423199999999</v>
      </c>
    </row>
    <row r="467" spans="1:7" ht="24" x14ac:dyDescent="0.25">
      <c r="A467" s="88" t="s">
        <v>6851</v>
      </c>
      <c r="B467" s="149" t="s">
        <v>5333</v>
      </c>
      <c r="C467" s="149"/>
      <c r="D467" s="83" t="s">
        <v>6401</v>
      </c>
      <c r="E467" s="83" t="s">
        <v>6343</v>
      </c>
      <c r="F467" s="86">
        <v>3349.038785834739</v>
      </c>
      <c r="G467" s="82">
        <v>2144.8584000000001</v>
      </c>
    </row>
    <row r="468" spans="1:7" ht="24" x14ac:dyDescent="0.25">
      <c r="A468" s="88" t="s">
        <v>6852</v>
      </c>
      <c r="B468" s="149" t="s">
        <v>5331</v>
      </c>
      <c r="C468" s="149" t="s">
        <v>5330</v>
      </c>
      <c r="D468" s="83" t="s">
        <v>6418</v>
      </c>
      <c r="E468" s="83" t="s">
        <v>6343</v>
      </c>
      <c r="F468" s="86">
        <v>13189.207419898819</v>
      </c>
      <c r="G468" s="82">
        <v>8446.8960000000006</v>
      </c>
    </row>
    <row r="469" spans="1:7" ht="24" x14ac:dyDescent="0.25">
      <c r="A469" s="88" t="s">
        <v>6853</v>
      </c>
      <c r="B469" s="149" t="s">
        <v>5329</v>
      </c>
      <c r="C469" s="149" t="s">
        <v>6854</v>
      </c>
      <c r="D469" s="83" t="s">
        <v>6418</v>
      </c>
      <c r="E469" s="83" t="s">
        <v>6343</v>
      </c>
      <c r="F469" s="86">
        <v>13189.207419898819</v>
      </c>
      <c r="G469" s="82">
        <v>8446.8960000000006</v>
      </c>
    </row>
    <row r="470" spans="1:7" ht="24" x14ac:dyDescent="0.25">
      <c r="A470" s="88" t="s">
        <v>6855</v>
      </c>
      <c r="B470" s="149" t="s">
        <v>5326</v>
      </c>
      <c r="C470" s="149" t="s">
        <v>6856</v>
      </c>
      <c r="D470" s="83" t="s">
        <v>6401</v>
      </c>
      <c r="E470" s="83" t="s">
        <v>6343</v>
      </c>
      <c r="F470" s="86">
        <v>3877.7403035413154</v>
      </c>
      <c r="G470" s="82">
        <v>2483.46</v>
      </c>
    </row>
    <row r="471" spans="1:7" x14ac:dyDescent="0.25">
      <c r="A471" s="88"/>
      <c r="B471" s="161" t="s">
        <v>5324</v>
      </c>
      <c r="C471" s="149"/>
      <c r="D471" s="83"/>
      <c r="E471" s="122"/>
      <c r="F471" s="86"/>
      <c r="G471" s="82">
        <v>0</v>
      </c>
    </row>
    <row r="472" spans="1:7" x14ac:dyDescent="0.25">
      <c r="A472" s="88" t="s">
        <v>6857</v>
      </c>
      <c r="B472" s="149" t="s">
        <v>5323</v>
      </c>
      <c r="C472" s="149"/>
      <c r="D472" s="83" t="s">
        <v>6418</v>
      </c>
      <c r="E472" s="83" t="s">
        <v>6343</v>
      </c>
      <c r="F472" s="86">
        <v>13189.207419898819</v>
      </c>
      <c r="G472" s="82">
        <v>8446.8960000000006</v>
      </c>
    </row>
    <row r="473" spans="1:7" ht="24" x14ac:dyDescent="0.25">
      <c r="A473" s="200" t="s">
        <v>6858</v>
      </c>
      <c r="B473" s="44" t="s">
        <v>5322</v>
      </c>
      <c r="C473" s="44"/>
      <c r="D473" s="143" t="s">
        <v>6401</v>
      </c>
      <c r="E473" s="83" t="s">
        <v>6343</v>
      </c>
      <c r="F473" s="54">
        <v>13293.76</v>
      </c>
      <c r="G473" s="82">
        <v>8513.8556544000003</v>
      </c>
    </row>
    <row r="474" spans="1:7" ht="24" x14ac:dyDescent="0.25">
      <c r="A474" s="88" t="s">
        <v>6859</v>
      </c>
      <c r="B474" s="149" t="s">
        <v>5321</v>
      </c>
      <c r="C474" s="149" t="s">
        <v>5320</v>
      </c>
      <c r="D474" s="83" t="s">
        <v>6418</v>
      </c>
      <c r="E474" s="83" t="s">
        <v>6343</v>
      </c>
      <c r="F474" s="86">
        <v>13189.207419898819</v>
      </c>
      <c r="G474" s="82">
        <v>8446.8960000000006</v>
      </c>
    </row>
    <row r="475" spans="1:7" ht="24" x14ac:dyDescent="0.25">
      <c r="A475" s="88" t="s">
        <v>6860</v>
      </c>
      <c r="B475" s="149" t="s">
        <v>5319</v>
      </c>
      <c r="C475" s="149"/>
      <c r="D475" s="83" t="s">
        <v>6401</v>
      </c>
      <c r="E475" s="83" t="s">
        <v>6343</v>
      </c>
      <c r="F475" s="86">
        <v>12247.048903878584</v>
      </c>
      <c r="G475" s="82">
        <v>7843.5000000000009</v>
      </c>
    </row>
    <row r="476" spans="1:7" ht="24" x14ac:dyDescent="0.25">
      <c r="A476" s="200" t="s">
        <v>6861</v>
      </c>
      <c r="B476" s="44" t="s">
        <v>5318</v>
      </c>
      <c r="C476" s="44"/>
      <c r="D476" s="143" t="s">
        <v>6401</v>
      </c>
      <c r="E476" s="83" t="s">
        <v>6343</v>
      </c>
      <c r="F476" s="54">
        <v>12671.16</v>
      </c>
      <c r="G476" s="82">
        <v>8115.1177104000008</v>
      </c>
    </row>
    <row r="477" spans="1:7" ht="24" x14ac:dyDescent="0.25">
      <c r="A477" s="213" t="s">
        <v>6862</v>
      </c>
      <c r="B477" s="44" t="s">
        <v>5317</v>
      </c>
      <c r="C477" s="44"/>
      <c r="D477" s="198" t="s">
        <v>6401</v>
      </c>
      <c r="E477" s="90" t="s">
        <v>6343</v>
      </c>
      <c r="F477" s="54">
        <v>12570.79</v>
      </c>
      <c r="G477" s="82">
        <v>8050.8367476000003</v>
      </c>
    </row>
    <row r="478" spans="1:7" x14ac:dyDescent="0.25">
      <c r="A478" s="200" t="s">
        <v>6863</v>
      </c>
      <c r="B478" s="44" t="s">
        <v>5316</v>
      </c>
      <c r="C478" s="44"/>
      <c r="D478" s="143" t="s">
        <v>6418</v>
      </c>
      <c r="E478" s="83" t="s">
        <v>6343</v>
      </c>
      <c r="F478" s="54">
        <v>16565.599999999999</v>
      </c>
      <c r="G478" s="82">
        <v>10609.272864</v>
      </c>
    </row>
    <row r="479" spans="1:7" x14ac:dyDescent="0.25">
      <c r="A479" s="88" t="s">
        <v>6864</v>
      </c>
      <c r="B479" s="149" t="s">
        <v>5315</v>
      </c>
      <c r="C479" s="149"/>
      <c r="D479" s="83" t="s">
        <v>6401</v>
      </c>
      <c r="E479" s="83" t="s">
        <v>6343</v>
      </c>
      <c r="F479" s="86">
        <v>12247.048903878584</v>
      </c>
      <c r="G479" s="82">
        <v>7843.5000000000009</v>
      </c>
    </row>
    <row r="480" spans="1:7" x14ac:dyDescent="0.25">
      <c r="A480" s="200" t="s">
        <v>6865</v>
      </c>
      <c r="B480" s="44" t="s">
        <v>5314</v>
      </c>
      <c r="C480" s="44" t="s">
        <v>5191</v>
      </c>
      <c r="D480" s="143" t="s">
        <v>6401</v>
      </c>
      <c r="E480" s="83" t="s">
        <v>6343</v>
      </c>
      <c r="F480" s="54">
        <v>12367.62</v>
      </c>
      <c r="G480" s="82">
        <v>7920.7185528000009</v>
      </c>
    </row>
    <row r="481" spans="1:7" x14ac:dyDescent="0.25">
      <c r="A481" s="200" t="s">
        <v>6866</v>
      </c>
      <c r="B481" s="44" t="s">
        <v>5313</v>
      </c>
      <c r="C481" s="44" t="s">
        <v>5191</v>
      </c>
      <c r="D481" s="143" t="s">
        <v>6401</v>
      </c>
      <c r="E481" s="83" t="s">
        <v>6343</v>
      </c>
      <c r="F481" s="54">
        <v>12771.16</v>
      </c>
      <c r="G481" s="82">
        <v>8179.1617103999997</v>
      </c>
    </row>
    <row r="482" spans="1:7" x14ac:dyDescent="0.25">
      <c r="A482" s="88"/>
      <c r="B482" s="161" t="s">
        <v>5312</v>
      </c>
      <c r="C482" s="149"/>
      <c r="D482" s="83"/>
      <c r="E482" s="122"/>
      <c r="F482" s="86"/>
      <c r="G482" s="82">
        <v>0</v>
      </c>
    </row>
    <row r="483" spans="1:7" x14ac:dyDescent="0.25">
      <c r="A483" s="88" t="s">
        <v>6867</v>
      </c>
      <c r="B483" s="149" t="s">
        <v>5311</v>
      </c>
      <c r="C483" s="149" t="s">
        <v>5275</v>
      </c>
      <c r="D483" s="83" t="s">
        <v>6401</v>
      </c>
      <c r="E483" s="83" t="s">
        <v>6343</v>
      </c>
      <c r="F483" s="86">
        <v>3877.7403035413154</v>
      </c>
      <c r="G483" s="82">
        <v>2483.46</v>
      </c>
    </row>
    <row r="484" spans="1:7" ht="24" x14ac:dyDescent="0.25">
      <c r="A484" s="200" t="s">
        <v>6868</v>
      </c>
      <c r="B484" s="44" t="s">
        <v>5310</v>
      </c>
      <c r="C484" s="44" t="s">
        <v>6869</v>
      </c>
      <c r="D484" s="143" t="s">
        <v>6401</v>
      </c>
      <c r="E484" s="83" t="s">
        <v>6343</v>
      </c>
      <c r="F484" s="54">
        <v>12721.08</v>
      </c>
      <c r="G484" s="82">
        <v>8147.0884752000002</v>
      </c>
    </row>
    <row r="485" spans="1:7" x14ac:dyDescent="0.25">
      <c r="A485" s="200" t="s">
        <v>6870</v>
      </c>
      <c r="B485" s="44" t="s">
        <v>5309</v>
      </c>
      <c r="C485" s="44" t="s">
        <v>5191</v>
      </c>
      <c r="D485" s="143" t="s">
        <v>6401</v>
      </c>
      <c r="E485" s="83" t="s">
        <v>6343</v>
      </c>
      <c r="F485" s="54">
        <v>12721.08</v>
      </c>
      <c r="G485" s="82">
        <v>8147.0884752000002</v>
      </c>
    </row>
    <row r="486" spans="1:7" x14ac:dyDescent="0.25">
      <c r="A486" s="200" t="s">
        <v>6871</v>
      </c>
      <c r="B486" s="44" t="s">
        <v>5308</v>
      </c>
      <c r="C486" s="44" t="s">
        <v>5191</v>
      </c>
      <c r="D486" s="143" t="s">
        <v>6401</v>
      </c>
      <c r="E486" s="83" t="s">
        <v>6343</v>
      </c>
      <c r="F486" s="54">
        <v>12721.08</v>
      </c>
      <c r="G486" s="82">
        <v>8147.0884752000002</v>
      </c>
    </row>
    <row r="487" spans="1:7" ht="24" x14ac:dyDescent="0.25">
      <c r="A487" s="200" t="s">
        <v>6872</v>
      </c>
      <c r="B487" s="44" t="s">
        <v>5307</v>
      </c>
      <c r="C487" s="44" t="s">
        <v>5306</v>
      </c>
      <c r="D487" s="143" t="s">
        <v>6401</v>
      </c>
      <c r="E487" s="83" t="s">
        <v>6343</v>
      </c>
      <c r="F487" s="54">
        <v>12721.08</v>
      </c>
      <c r="G487" s="82">
        <v>8147.0884752000002</v>
      </c>
    </row>
    <row r="488" spans="1:7" ht="24" x14ac:dyDescent="0.25">
      <c r="A488" s="200" t="s">
        <v>6873</v>
      </c>
      <c r="B488" s="44" t="s">
        <v>5305</v>
      </c>
      <c r="C488" s="44" t="s">
        <v>6869</v>
      </c>
      <c r="D488" s="143" t="s">
        <v>6401</v>
      </c>
      <c r="E488" s="83" t="s">
        <v>6343</v>
      </c>
      <c r="F488" s="54">
        <v>12519.39</v>
      </c>
      <c r="G488" s="82">
        <v>8017.9181315999995</v>
      </c>
    </row>
    <row r="489" spans="1:7" ht="24" x14ac:dyDescent="0.25">
      <c r="A489" s="200" t="s">
        <v>6874</v>
      </c>
      <c r="B489" s="44" t="s">
        <v>5304</v>
      </c>
      <c r="C489" s="44" t="s">
        <v>6869</v>
      </c>
      <c r="D489" s="143" t="s">
        <v>6401</v>
      </c>
      <c r="E489" s="83" t="s">
        <v>6343</v>
      </c>
      <c r="F489" s="26">
        <v>12571.16</v>
      </c>
      <c r="G489" s="82">
        <v>8051.0737104</v>
      </c>
    </row>
    <row r="490" spans="1:7" ht="24" x14ac:dyDescent="0.25">
      <c r="A490" s="200" t="s">
        <v>6875</v>
      </c>
      <c r="B490" s="44" t="s">
        <v>5303</v>
      </c>
      <c r="C490" s="44" t="s">
        <v>6876</v>
      </c>
      <c r="D490" s="143" t="s">
        <v>6401</v>
      </c>
      <c r="E490" s="143" t="s">
        <v>6343</v>
      </c>
      <c r="F490" s="54">
        <v>12800</v>
      </c>
      <c r="G490" s="82">
        <v>8197.6319999999996</v>
      </c>
    </row>
    <row r="491" spans="1:7" ht="24" x14ac:dyDescent="0.25">
      <c r="A491" s="200" t="s">
        <v>6877</v>
      </c>
      <c r="B491" s="149" t="s">
        <v>5302</v>
      </c>
      <c r="C491" s="149" t="s">
        <v>6876</v>
      </c>
      <c r="D491" s="83" t="s">
        <v>6401</v>
      </c>
      <c r="E491" s="143" t="s">
        <v>6343</v>
      </c>
      <c r="F491" s="54">
        <v>13000</v>
      </c>
      <c r="G491" s="82">
        <v>8325.7200000000012</v>
      </c>
    </row>
    <row r="492" spans="1:7" ht="24" x14ac:dyDescent="0.25">
      <c r="A492" s="28" t="s">
        <v>6878</v>
      </c>
      <c r="B492" s="27" t="s">
        <v>5300</v>
      </c>
      <c r="C492" s="27"/>
      <c r="D492" s="143" t="s">
        <v>6367</v>
      </c>
      <c r="E492" s="143"/>
      <c r="F492" s="199">
        <v>2951.0961214165263</v>
      </c>
      <c r="G492" s="82">
        <v>1890.0000000000002</v>
      </c>
    </row>
    <row r="493" spans="1:7" x14ac:dyDescent="0.25">
      <c r="A493" s="88"/>
      <c r="B493" s="161" t="s">
        <v>5299</v>
      </c>
      <c r="C493" s="149"/>
      <c r="D493" s="83"/>
      <c r="E493" s="122"/>
      <c r="F493" s="86"/>
      <c r="G493" s="82">
        <v>0</v>
      </c>
    </row>
    <row r="494" spans="1:7" x14ac:dyDescent="0.25">
      <c r="A494" s="88" t="s">
        <v>6879</v>
      </c>
      <c r="B494" s="149" t="s">
        <v>5298</v>
      </c>
      <c r="C494" s="149" t="s">
        <v>5191</v>
      </c>
      <c r="D494" s="83" t="s">
        <v>6401</v>
      </c>
      <c r="E494" s="83" t="s">
        <v>6343</v>
      </c>
      <c r="F494" s="86">
        <v>12247.048903878584</v>
      </c>
      <c r="G494" s="82">
        <v>7843.5000000000009</v>
      </c>
    </row>
    <row r="495" spans="1:7" ht="24" x14ac:dyDescent="0.25">
      <c r="A495" s="200" t="s">
        <v>6880</v>
      </c>
      <c r="B495" s="44" t="s">
        <v>5297</v>
      </c>
      <c r="C495" s="44" t="s">
        <v>5191</v>
      </c>
      <c r="D495" s="143" t="s">
        <v>6401</v>
      </c>
      <c r="E495" s="83" t="s">
        <v>6343</v>
      </c>
      <c r="F495" s="26">
        <v>12315.85</v>
      </c>
      <c r="G495" s="82">
        <v>7887.5629740000004</v>
      </c>
    </row>
    <row r="496" spans="1:7" x14ac:dyDescent="0.25">
      <c r="A496" s="200" t="s">
        <v>6881</v>
      </c>
      <c r="B496" s="44" t="s">
        <v>5296</v>
      </c>
      <c r="C496" s="44" t="s">
        <v>6882</v>
      </c>
      <c r="D496" s="143" t="s">
        <v>6401</v>
      </c>
      <c r="E496" s="83" t="s">
        <v>6343</v>
      </c>
      <c r="F496" s="26">
        <v>12427.66</v>
      </c>
      <c r="G496" s="82">
        <v>7959.1705703999996</v>
      </c>
    </row>
    <row r="497" spans="1:7" ht="24" x14ac:dyDescent="0.25">
      <c r="A497" s="88" t="s">
        <v>6883</v>
      </c>
      <c r="B497" s="149" t="s">
        <v>5295</v>
      </c>
      <c r="C497" s="149"/>
      <c r="D497" s="83" t="s">
        <v>6401</v>
      </c>
      <c r="E497" s="83" t="s">
        <v>6343</v>
      </c>
      <c r="F497" s="86">
        <v>12247.048903878584</v>
      </c>
      <c r="G497" s="82">
        <v>7843.5000000000009</v>
      </c>
    </row>
    <row r="498" spans="1:7" ht="24" x14ac:dyDescent="0.25">
      <c r="A498" s="88"/>
      <c r="B498" s="161" t="s">
        <v>5294</v>
      </c>
      <c r="C498" s="149"/>
      <c r="D498" s="83"/>
      <c r="E498" s="122"/>
      <c r="F498" s="86"/>
      <c r="G498" s="82">
        <v>0</v>
      </c>
    </row>
    <row r="499" spans="1:7" ht="24" x14ac:dyDescent="0.25">
      <c r="A499" s="200" t="s">
        <v>6884</v>
      </c>
      <c r="B499" s="44" t="s">
        <v>5292</v>
      </c>
      <c r="C499" s="44" t="s">
        <v>6882</v>
      </c>
      <c r="D499" s="143" t="s">
        <v>6418</v>
      </c>
      <c r="E499" s="143" t="s">
        <v>6343</v>
      </c>
      <c r="F499" s="26">
        <v>14327.99</v>
      </c>
      <c r="G499" s="82">
        <v>9176.2179156000002</v>
      </c>
    </row>
    <row r="500" spans="1:7" ht="24" x14ac:dyDescent="0.25">
      <c r="A500" s="200" t="s">
        <v>6885</v>
      </c>
      <c r="B500" s="44" t="s">
        <v>5291</v>
      </c>
      <c r="C500" s="44" t="s">
        <v>6882</v>
      </c>
      <c r="D500" s="143" t="s">
        <v>6418</v>
      </c>
      <c r="E500" s="143" t="s">
        <v>6343</v>
      </c>
      <c r="F500" s="26">
        <v>15167.12</v>
      </c>
      <c r="G500" s="82">
        <v>9713.6303328000013</v>
      </c>
    </row>
    <row r="501" spans="1:7" x14ac:dyDescent="0.25">
      <c r="A501" s="200" t="s">
        <v>6886</v>
      </c>
      <c r="B501" s="44" t="s">
        <v>5290</v>
      </c>
      <c r="C501" s="44" t="s">
        <v>6882</v>
      </c>
      <c r="D501" s="143" t="s">
        <v>6418</v>
      </c>
      <c r="E501" s="83" t="s">
        <v>6343</v>
      </c>
      <c r="F501" s="26">
        <v>14176.22</v>
      </c>
      <c r="G501" s="82">
        <v>9079.0183367999998</v>
      </c>
    </row>
    <row r="502" spans="1:7" ht="24" x14ac:dyDescent="0.25">
      <c r="A502" s="141" t="s">
        <v>6887</v>
      </c>
      <c r="B502" s="44" t="s">
        <v>5289</v>
      </c>
      <c r="C502" s="44"/>
      <c r="D502" s="143" t="s">
        <v>6401</v>
      </c>
      <c r="E502" s="66"/>
      <c r="F502" s="26">
        <v>12570.83</v>
      </c>
      <c r="G502" s="82">
        <v>8050.8623651999997</v>
      </c>
    </row>
    <row r="503" spans="1:7" x14ac:dyDescent="0.25">
      <c r="A503" s="200" t="s">
        <v>6888</v>
      </c>
      <c r="B503" s="44" t="s">
        <v>5283</v>
      </c>
      <c r="C503" s="44" t="s">
        <v>6882</v>
      </c>
      <c r="D503" s="143" t="s">
        <v>6418</v>
      </c>
      <c r="E503" s="83" t="s">
        <v>6343</v>
      </c>
      <c r="F503" s="26">
        <v>16565.599999999999</v>
      </c>
      <c r="G503" s="82">
        <v>10609.272864</v>
      </c>
    </row>
    <row r="504" spans="1:7" ht="24" x14ac:dyDescent="0.25">
      <c r="A504" s="200" t="s">
        <v>6889</v>
      </c>
      <c r="B504" s="44" t="s">
        <v>5282</v>
      </c>
      <c r="C504" s="44"/>
      <c r="D504" s="143" t="s">
        <v>6418</v>
      </c>
      <c r="E504" s="83" t="s">
        <v>6343</v>
      </c>
      <c r="F504" s="54">
        <v>15305.23</v>
      </c>
      <c r="G504" s="82">
        <v>9802.0815012000003</v>
      </c>
    </row>
    <row r="505" spans="1:7" x14ac:dyDescent="0.25">
      <c r="A505" s="88" t="s">
        <v>6890</v>
      </c>
      <c r="B505" s="149" t="s">
        <v>5281</v>
      </c>
      <c r="C505" s="149" t="s">
        <v>5280</v>
      </c>
      <c r="D505" s="83" t="s">
        <v>6401</v>
      </c>
      <c r="E505" s="83" t="s">
        <v>6343</v>
      </c>
      <c r="F505" s="86">
        <v>12247.048903878584</v>
      </c>
      <c r="G505" s="82">
        <v>7843.5000000000009</v>
      </c>
    </row>
    <row r="506" spans="1:7" ht="24" x14ac:dyDescent="0.25">
      <c r="A506" s="88" t="s">
        <v>6891</v>
      </c>
      <c r="B506" s="149" t="s">
        <v>5279</v>
      </c>
      <c r="C506" s="149" t="s">
        <v>5275</v>
      </c>
      <c r="D506" s="83" t="s">
        <v>6401</v>
      </c>
      <c r="E506" s="83" t="s">
        <v>6343</v>
      </c>
      <c r="F506" s="86">
        <v>12309.949409780776</v>
      </c>
      <c r="G506" s="82">
        <v>7883.7840000000006</v>
      </c>
    </row>
    <row r="507" spans="1:7" ht="24" x14ac:dyDescent="0.25">
      <c r="A507" s="88" t="s">
        <v>6892</v>
      </c>
      <c r="B507" s="149" t="s">
        <v>5278</v>
      </c>
      <c r="C507" s="149" t="s">
        <v>6869</v>
      </c>
      <c r="D507" s="83" t="s">
        <v>6401</v>
      </c>
      <c r="E507" s="83" t="s">
        <v>6343</v>
      </c>
      <c r="F507" s="86">
        <v>12247.048903878584</v>
      </c>
      <c r="G507" s="82">
        <v>7843.5000000000009</v>
      </c>
    </row>
    <row r="508" spans="1:7" ht="24" x14ac:dyDescent="0.25">
      <c r="A508" s="88"/>
      <c r="B508" s="161" t="s">
        <v>5274</v>
      </c>
      <c r="C508" s="149" t="s">
        <v>5273</v>
      </c>
      <c r="D508" s="83"/>
      <c r="E508" s="122"/>
      <c r="F508" s="86"/>
      <c r="G508" s="82">
        <v>0</v>
      </c>
    </row>
    <row r="509" spans="1:7" ht="24" x14ac:dyDescent="0.25">
      <c r="A509" s="213" t="s">
        <v>6893</v>
      </c>
      <c r="B509" s="44" t="s">
        <v>5268</v>
      </c>
      <c r="C509" s="44"/>
      <c r="D509" s="198" t="s">
        <v>6418</v>
      </c>
      <c r="E509" s="90" t="s">
        <v>6343</v>
      </c>
      <c r="F509" s="54">
        <v>14000</v>
      </c>
      <c r="G509" s="82">
        <v>8966.16</v>
      </c>
    </row>
    <row r="510" spans="1:7" ht="36" x14ac:dyDescent="0.25">
      <c r="A510" s="88" t="s">
        <v>6894</v>
      </c>
      <c r="B510" s="149" t="s">
        <v>5267</v>
      </c>
      <c r="C510" s="149" t="s">
        <v>5263</v>
      </c>
      <c r="D510" s="83" t="s">
        <v>6401</v>
      </c>
      <c r="E510" s="83" t="s">
        <v>6343</v>
      </c>
      <c r="F510" s="86">
        <v>9252.7824620573356</v>
      </c>
      <c r="G510" s="82">
        <v>5925.8519999999999</v>
      </c>
    </row>
    <row r="511" spans="1:7" ht="24" x14ac:dyDescent="0.25">
      <c r="A511" s="88" t="s">
        <v>6895</v>
      </c>
      <c r="B511" s="149" t="s">
        <v>5266</v>
      </c>
      <c r="C511" s="149" t="s">
        <v>5263</v>
      </c>
      <c r="D511" s="83" t="s">
        <v>6401</v>
      </c>
      <c r="E511" s="83" t="s">
        <v>6343</v>
      </c>
      <c r="F511" s="86">
        <v>7829.3423271500851</v>
      </c>
      <c r="G511" s="82">
        <v>5014.2240000000002</v>
      </c>
    </row>
    <row r="512" spans="1:7" ht="24" x14ac:dyDescent="0.25">
      <c r="A512" s="88" t="s">
        <v>6896</v>
      </c>
      <c r="B512" s="149" t="s">
        <v>5265</v>
      </c>
      <c r="C512" s="149" t="s">
        <v>5263</v>
      </c>
      <c r="D512" s="83" t="s">
        <v>6401</v>
      </c>
      <c r="E512" s="83" t="s">
        <v>6343</v>
      </c>
      <c r="F512" s="86">
        <v>7117.5379426644186</v>
      </c>
      <c r="G512" s="82">
        <v>4558.3559999999998</v>
      </c>
    </row>
    <row r="513" spans="1:7" ht="24" x14ac:dyDescent="0.25">
      <c r="A513" s="88" t="s">
        <v>6897</v>
      </c>
      <c r="B513" s="149" t="s">
        <v>5264</v>
      </c>
      <c r="C513" s="149" t="s">
        <v>5263</v>
      </c>
      <c r="D513" s="83" t="s">
        <v>6401</v>
      </c>
      <c r="E513" s="83" t="s">
        <v>6343</v>
      </c>
      <c r="F513" s="86">
        <v>8541.1467116357508</v>
      </c>
      <c r="G513" s="82">
        <v>5470.0919999999996</v>
      </c>
    </row>
    <row r="514" spans="1:7" ht="36" x14ac:dyDescent="0.25">
      <c r="A514" s="88" t="s">
        <v>6898</v>
      </c>
      <c r="B514" s="149" t="s">
        <v>5262</v>
      </c>
      <c r="C514" s="149"/>
      <c r="D514" s="83" t="s">
        <v>6418</v>
      </c>
      <c r="E514" s="83" t="s">
        <v>6343</v>
      </c>
      <c r="F514" s="86">
        <v>13189.207419898819</v>
      </c>
      <c r="G514" s="82">
        <v>8446.8960000000006</v>
      </c>
    </row>
    <row r="515" spans="1:7" ht="36" x14ac:dyDescent="0.25">
      <c r="A515" s="88" t="s">
        <v>6899</v>
      </c>
      <c r="B515" s="149" t="s">
        <v>5261</v>
      </c>
      <c r="C515" s="149"/>
      <c r="D515" s="83" t="s">
        <v>6418</v>
      </c>
      <c r="E515" s="83" t="s">
        <v>6343</v>
      </c>
      <c r="F515" s="86">
        <v>14837.942664418213</v>
      </c>
      <c r="G515" s="82">
        <v>9502.8119999999999</v>
      </c>
    </row>
    <row r="516" spans="1:7" ht="36" x14ac:dyDescent="0.25">
      <c r="A516" s="88" t="s">
        <v>6900</v>
      </c>
      <c r="B516" s="149" t="s">
        <v>5260</v>
      </c>
      <c r="C516" s="149"/>
      <c r="D516" s="83" t="s">
        <v>6401</v>
      </c>
      <c r="E516" s="83" t="s">
        <v>6343</v>
      </c>
      <c r="F516" s="86">
        <v>12247.048903878584</v>
      </c>
      <c r="G516" s="82">
        <v>7843.5000000000009</v>
      </c>
    </row>
    <row r="517" spans="1:7" ht="36" x14ac:dyDescent="0.25">
      <c r="A517" s="88" t="s">
        <v>6901</v>
      </c>
      <c r="B517" s="149" t="s">
        <v>5259</v>
      </c>
      <c r="C517" s="149"/>
      <c r="D517" s="83" t="s">
        <v>6401</v>
      </c>
      <c r="E517" s="83" t="s">
        <v>6343</v>
      </c>
      <c r="F517" s="86">
        <v>10362.900505902193</v>
      </c>
      <c r="G517" s="82">
        <v>6636.8159999999998</v>
      </c>
    </row>
    <row r="518" spans="1:7" ht="36" x14ac:dyDescent="0.25">
      <c r="A518" s="88" t="s">
        <v>6902</v>
      </c>
      <c r="B518" s="149" t="s">
        <v>5258</v>
      </c>
      <c r="C518" s="149"/>
      <c r="D518" s="83" t="s">
        <v>6401</v>
      </c>
      <c r="E518" s="83" t="s">
        <v>6343</v>
      </c>
      <c r="F518" s="86">
        <v>7117.5379426644186</v>
      </c>
      <c r="G518" s="82">
        <v>4558.3559999999998</v>
      </c>
    </row>
    <row r="519" spans="1:7" ht="36" x14ac:dyDescent="0.25">
      <c r="A519" s="88" t="s">
        <v>6903</v>
      </c>
      <c r="B519" s="149" t="s">
        <v>5257</v>
      </c>
      <c r="C519" s="149"/>
      <c r="D519" s="83" t="s">
        <v>6401</v>
      </c>
      <c r="E519" s="83" t="s">
        <v>6343</v>
      </c>
      <c r="F519" s="86">
        <v>11305.059021922429</v>
      </c>
      <c r="G519" s="82">
        <v>7240.2120000000004</v>
      </c>
    </row>
    <row r="520" spans="1:7" ht="24" x14ac:dyDescent="0.25">
      <c r="A520" s="88" t="s">
        <v>6904</v>
      </c>
      <c r="B520" s="149" t="s">
        <v>5254</v>
      </c>
      <c r="C520" s="149" t="s">
        <v>5253</v>
      </c>
      <c r="D520" s="83" t="s">
        <v>6418</v>
      </c>
      <c r="E520" s="83" t="s">
        <v>6343</v>
      </c>
      <c r="F520" s="86">
        <v>15177.065767284992</v>
      </c>
      <c r="G520" s="82">
        <v>9720</v>
      </c>
    </row>
    <row r="521" spans="1:7" x14ac:dyDescent="0.25">
      <c r="A521" s="88" t="s">
        <v>6905</v>
      </c>
      <c r="B521" s="149" t="s">
        <v>5252</v>
      </c>
      <c r="C521" s="149"/>
      <c r="D521" s="83" t="s">
        <v>6418</v>
      </c>
      <c r="E521" s="83" t="s">
        <v>6343</v>
      </c>
      <c r="F521" s="86">
        <v>19478.68465430017</v>
      </c>
      <c r="G521" s="82">
        <v>12474.928800000002</v>
      </c>
    </row>
    <row r="522" spans="1:7" x14ac:dyDescent="0.25">
      <c r="A522" s="88"/>
      <c r="B522" s="161" t="s">
        <v>5251</v>
      </c>
      <c r="C522" s="149"/>
      <c r="D522" s="83"/>
      <c r="E522" s="122"/>
      <c r="F522" s="86"/>
      <c r="G522" s="82">
        <v>0</v>
      </c>
    </row>
    <row r="523" spans="1:7" x14ac:dyDescent="0.25">
      <c r="A523" s="200" t="s">
        <v>6906</v>
      </c>
      <c r="B523" s="142" t="s">
        <v>5228</v>
      </c>
      <c r="C523" s="142"/>
      <c r="D523" s="143" t="s">
        <v>6401</v>
      </c>
      <c r="E523" s="83" t="s">
        <v>6343</v>
      </c>
      <c r="F523" s="54">
        <v>4580.03</v>
      </c>
      <c r="G523" s="82">
        <v>2933.2344132000003</v>
      </c>
    </row>
    <row r="524" spans="1:7" x14ac:dyDescent="0.25">
      <c r="A524" s="88" t="s">
        <v>6907</v>
      </c>
      <c r="B524" s="149" t="s">
        <v>5227</v>
      </c>
      <c r="C524" s="149" t="s">
        <v>6908</v>
      </c>
      <c r="D524" s="83" t="s">
        <v>6401</v>
      </c>
      <c r="E524" s="83" t="s">
        <v>6343</v>
      </c>
      <c r="F524" s="86">
        <v>3877.7403035413154</v>
      </c>
      <c r="G524" s="82">
        <v>2483.46</v>
      </c>
    </row>
    <row r="525" spans="1:7" x14ac:dyDescent="0.25">
      <c r="A525" s="88"/>
      <c r="B525" s="161" t="s">
        <v>5225</v>
      </c>
      <c r="C525" s="149"/>
      <c r="D525" s="83"/>
      <c r="E525" s="122"/>
      <c r="F525" s="86"/>
      <c r="G525" s="82">
        <v>0</v>
      </c>
    </row>
    <row r="526" spans="1:7" ht="24" x14ac:dyDescent="0.25">
      <c r="A526" s="88" t="s">
        <v>6909</v>
      </c>
      <c r="B526" s="149" t="s">
        <v>5223</v>
      </c>
      <c r="C526" s="149"/>
      <c r="D526" s="83" t="s">
        <v>6418</v>
      </c>
      <c r="E526" s="83" t="s">
        <v>6343</v>
      </c>
      <c r="F526" s="86">
        <v>15177.065767284992</v>
      </c>
      <c r="G526" s="82">
        <v>9720</v>
      </c>
    </row>
    <row r="527" spans="1:7" x14ac:dyDescent="0.25">
      <c r="A527" s="88" t="s">
        <v>6910</v>
      </c>
      <c r="B527" s="149" t="s">
        <v>5222</v>
      </c>
      <c r="C527" s="149"/>
      <c r="D527" s="83" t="s">
        <v>6401</v>
      </c>
      <c r="E527" s="83" t="s">
        <v>6343</v>
      </c>
      <c r="F527" s="86">
        <v>12247.048903878584</v>
      </c>
      <c r="G527" s="82">
        <v>7843.5000000000009</v>
      </c>
    </row>
    <row r="528" spans="1:7" x14ac:dyDescent="0.25">
      <c r="A528" s="88" t="s">
        <v>6911</v>
      </c>
      <c r="B528" s="149" t="s">
        <v>5221</v>
      </c>
      <c r="C528" s="149"/>
      <c r="D528" s="83" t="s">
        <v>6401</v>
      </c>
      <c r="E528" s="83" t="s">
        <v>6343</v>
      </c>
      <c r="F528" s="86">
        <v>12247.048903878584</v>
      </c>
      <c r="G528" s="82">
        <v>7843.5000000000009</v>
      </c>
    </row>
    <row r="529" spans="1:7" x14ac:dyDescent="0.25">
      <c r="A529" s="88" t="s">
        <v>6912</v>
      </c>
      <c r="B529" s="149" t="s">
        <v>5220</v>
      </c>
      <c r="C529" s="149" t="s">
        <v>6882</v>
      </c>
      <c r="D529" s="83" t="s">
        <v>6401</v>
      </c>
      <c r="E529" s="83" t="s">
        <v>6343</v>
      </c>
      <c r="F529" s="86">
        <v>12247.048903878584</v>
      </c>
      <c r="G529" s="82">
        <v>7843.5000000000009</v>
      </c>
    </row>
    <row r="530" spans="1:7" x14ac:dyDescent="0.25">
      <c r="A530" s="88" t="s">
        <v>6913</v>
      </c>
      <c r="B530" s="149" t="s">
        <v>5219</v>
      </c>
      <c r="C530" s="149"/>
      <c r="D530" s="83" t="s">
        <v>6418</v>
      </c>
      <c r="E530" s="83" t="s">
        <v>6343</v>
      </c>
      <c r="F530" s="86">
        <v>15586.576728499158</v>
      </c>
      <c r="G530" s="82">
        <v>9982.2672000000002</v>
      </c>
    </row>
    <row r="531" spans="1:7" ht="24" x14ac:dyDescent="0.25">
      <c r="A531" s="88" t="s">
        <v>6914</v>
      </c>
      <c r="B531" s="149" t="s">
        <v>5218</v>
      </c>
      <c r="C531" s="149"/>
      <c r="D531" s="83" t="s">
        <v>6401</v>
      </c>
      <c r="E531" s="83" t="s">
        <v>6343</v>
      </c>
      <c r="F531" s="86">
        <v>14500.404721753795</v>
      </c>
      <c r="G531" s="82">
        <v>9286.6391999999996</v>
      </c>
    </row>
    <row r="532" spans="1:7" ht="24" x14ac:dyDescent="0.25">
      <c r="A532" s="88" t="s">
        <v>6915</v>
      </c>
      <c r="B532" s="149" t="s">
        <v>5217</v>
      </c>
      <c r="C532" s="149" t="s">
        <v>6850</v>
      </c>
      <c r="D532" s="83" t="s">
        <v>6401</v>
      </c>
      <c r="E532" s="83" t="s">
        <v>6343</v>
      </c>
      <c r="F532" s="86">
        <v>13490.725126475549</v>
      </c>
      <c r="G532" s="82">
        <v>8640</v>
      </c>
    </row>
    <row r="533" spans="1:7" ht="24" x14ac:dyDescent="0.25">
      <c r="A533" s="88" t="s">
        <v>6916</v>
      </c>
      <c r="B533" s="149" t="s">
        <v>5216</v>
      </c>
      <c r="C533" s="149"/>
      <c r="D533" s="83" t="s">
        <v>6418</v>
      </c>
      <c r="E533" s="83" t="s">
        <v>6343</v>
      </c>
      <c r="F533" s="86">
        <v>16383.102866779091</v>
      </c>
      <c r="G533" s="82">
        <v>10492.394400000001</v>
      </c>
    </row>
    <row r="534" spans="1:7" s="99" customFormat="1" ht="24" x14ac:dyDescent="0.25">
      <c r="A534" s="88" t="s">
        <v>6917</v>
      </c>
      <c r="B534" s="149" t="s">
        <v>5215</v>
      </c>
      <c r="C534" s="149"/>
      <c r="D534" s="83" t="s">
        <v>6418</v>
      </c>
      <c r="E534" s="83" t="s">
        <v>6343</v>
      </c>
      <c r="F534" s="86">
        <v>17197.723440134909</v>
      </c>
      <c r="G534" s="82">
        <v>11014.11</v>
      </c>
    </row>
    <row r="535" spans="1:7" x14ac:dyDescent="0.25">
      <c r="A535" s="88"/>
      <c r="B535" s="161" t="s">
        <v>5214</v>
      </c>
      <c r="C535" s="149"/>
      <c r="D535" s="83"/>
      <c r="E535" s="122"/>
      <c r="F535" s="86"/>
      <c r="G535" s="82">
        <v>0</v>
      </c>
    </row>
    <row r="536" spans="1:7" ht="24" x14ac:dyDescent="0.25">
      <c r="A536" s="88" t="s">
        <v>6918</v>
      </c>
      <c r="B536" s="149" t="s">
        <v>5212</v>
      </c>
      <c r="C536" s="149"/>
      <c r="D536" s="83" t="s">
        <v>6401</v>
      </c>
      <c r="E536" s="83" t="s">
        <v>6343</v>
      </c>
      <c r="F536" s="86">
        <v>12247.048903878584</v>
      </c>
      <c r="G536" s="82">
        <v>7843.5000000000009</v>
      </c>
    </row>
    <row r="537" spans="1:7" ht="24" x14ac:dyDescent="0.25">
      <c r="A537" s="88"/>
      <c r="B537" s="161" t="s">
        <v>5208</v>
      </c>
      <c r="C537" s="149"/>
      <c r="D537" s="83"/>
      <c r="E537" s="122"/>
      <c r="F537" s="86"/>
      <c r="G537" s="82">
        <v>0</v>
      </c>
    </row>
    <row r="538" spans="1:7" x14ac:dyDescent="0.25">
      <c r="A538" s="88" t="s">
        <v>6919</v>
      </c>
      <c r="B538" s="149" t="s">
        <v>5207</v>
      </c>
      <c r="C538" s="149" t="s">
        <v>5206</v>
      </c>
      <c r="D538" s="83" t="s">
        <v>6401</v>
      </c>
      <c r="E538" s="83" t="s">
        <v>6343</v>
      </c>
      <c r="F538" s="86">
        <v>14500.404721753795</v>
      </c>
      <c r="G538" s="82">
        <v>9286.6391999999996</v>
      </c>
    </row>
    <row r="539" spans="1:7" x14ac:dyDescent="0.25">
      <c r="A539" s="88"/>
      <c r="B539" s="161" t="s">
        <v>5205</v>
      </c>
      <c r="C539" s="149"/>
      <c r="D539" s="83"/>
      <c r="E539" s="122"/>
      <c r="F539" s="86"/>
      <c r="G539" s="82">
        <v>0</v>
      </c>
    </row>
    <row r="540" spans="1:7" x14ac:dyDescent="0.25">
      <c r="A540" s="88" t="s">
        <v>6920</v>
      </c>
      <c r="B540" s="149" t="s">
        <v>5204</v>
      </c>
      <c r="C540" s="149" t="s">
        <v>6921</v>
      </c>
      <c r="D540" s="83" t="s">
        <v>6401</v>
      </c>
      <c r="E540" s="83" t="s">
        <v>6343</v>
      </c>
      <c r="F540" s="86">
        <v>5521.3827993254636</v>
      </c>
      <c r="G540" s="82">
        <v>3536.1143999999999</v>
      </c>
    </row>
    <row r="541" spans="1:7" x14ac:dyDescent="0.25">
      <c r="A541" s="88" t="s">
        <v>6922</v>
      </c>
      <c r="B541" s="149" t="s">
        <v>5201</v>
      </c>
      <c r="C541" s="149" t="s">
        <v>5200</v>
      </c>
      <c r="D541" s="83" t="s">
        <v>6401</v>
      </c>
      <c r="E541" s="83" t="s">
        <v>6343</v>
      </c>
      <c r="F541" s="86">
        <v>4996.3912310286687</v>
      </c>
      <c r="G541" s="82">
        <v>3199.8888000000006</v>
      </c>
    </row>
    <row r="542" spans="1:7" x14ac:dyDescent="0.25">
      <c r="A542" s="88" t="s">
        <v>6923</v>
      </c>
      <c r="B542" s="149" t="s">
        <v>5199</v>
      </c>
      <c r="C542" s="149" t="s">
        <v>5198</v>
      </c>
      <c r="D542" s="83" t="s">
        <v>6401</v>
      </c>
      <c r="E542" s="83" t="s">
        <v>6343</v>
      </c>
      <c r="F542" s="86">
        <v>3877.7403035413154</v>
      </c>
      <c r="G542" s="82">
        <v>2483.46</v>
      </c>
    </row>
    <row r="543" spans="1:7" x14ac:dyDescent="0.25">
      <c r="A543" s="88" t="s">
        <v>6924</v>
      </c>
      <c r="B543" s="149" t="s">
        <v>5197</v>
      </c>
      <c r="C543" s="149" t="s">
        <v>5196</v>
      </c>
      <c r="D543" s="83" t="s">
        <v>6401</v>
      </c>
      <c r="E543" s="83" t="s">
        <v>6343</v>
      </c>
      <c r="F543" s="86">
        <v>4996.3912310286687</v>
      </c>
      <c r="G543" s="82">
        <v>3199.8888000000006</v>
      </c>
    </row>
    <row r="544" spans="1:7" x14ac:dyDescent="0.25">
      <c r="A544" s="88" t="s">
        <v>6925</v>
      </c>
      <c r="B544" s="149" t="s">
        <v>5195</v>
      </c>
      <c r="C544" s="149"/>
      <c r="D544" s="83" t="s">
        <v>6401</v>
      </c>
      <c r="E544" s="83" t="s">
        <v>6343</v>
      </c>
      <c r="F544" s="86">
        <v>4996.3912310286687</v>
      </c>
      <c r="G544" s="82">
        <v>3199.8888000000006</v>
      </c>
    </row>
    <row r="545" spans="1:7" x14ac:dyDescent="0.25">
      <c r="A545" s="88" t="s">
        <v>6926</v>
      </c>
      <c r="B545" s="149" t="s">
        <v>5194</v>
      </c>
      <c r="C545" s="149" t="s">
        <v>5193</v>
      </c>
      <c r="D545" s="83" t="s">
        <v>6401</v>
      </c>
      <c r="E545" s="83" t="s">
        <v>6343</v>
      </c>
      <c r="F545" s="86">
        <v>4996.3912310286687</v>
      </c>
      <c r="G545" s="82">
        <v>3199.8888000000006</v>
      </c>
    </row>
    <row r="546" spans="1:7" ht="24" x14ac:dyDescent="0.25">
      <c r="A546" s="88"/>
      <c r="B546" s="161" t="s">
        <v>5190</v>
      </c>
      <c r="C546" s="149"/>
      <c r="D546" s="83"/>
      <c r="E546" s="122"/>
      <c r="F546" s="86"/>
      <c r="G546" s="82">
        <v>0</v>
      </c>
    </row>
    <row r="547" spans="1:7" ht="36" x14ac:dyDescent="0.25">
      <c r="A547" s="88" t="s">
        <v>6927</v>
      </c>
      <c r="B547" s="149" t="s">
        <v>5189</v>
      </c>
      <c r="C547" s="149"/>
      <c r="D547" s="83" t="s">
        <v>6418</v>
      </c>
      <c r="E547" s="83" t="s">
        <v>6343</v>
      </c>
      <c r="F547" s="86">
        <v>15658.988195615517</v>
      </c>
      <c r="G547" s="82">
        <v>10028.642400000001</v>
      </c>
    </row>
    <row r="548" spans="1:7" ht="36" x14ac:dyDescent="0.25">
      <c r="A548" s="88" t="s">
        <v>6928</v>
      </c>
      <c r="B548" s="149" t="s">
        <v>5188</v>
      </c>
      <c r="C548" s="149"/>
      <c r="D548" s="83" t="s">
        <v>6418</v>
      </c>
      <c r="E548" s="83" t="s">
        <v>6343</v>
      </c>
      <c r="F548" s="86">
        <v>13848.735244519392</v>
      </c>
      <c r="G548" s="82">
        <v>8869.2839999999997</v>
      </c>
    </row>
    <row r="549" spans="1:7" ht="36" x14ac:dyDescent="0.25">
      <c r="A549" s="88" t="s">
        <v>6929</v>
      </c>
      <c r="B549" s="149" t="s">
        <v>5187</v>
      </c>
      <c r="C549" s="149"/>
      <c r="D549" s="83" t="s">
        <v>6418</v>
      </c>
      <c r="E549" s="83" t="s">
        <v>6343</v>
      </c>
      <c r="F549" s="86">
        <v>17921.838111298483</v>
      </c>
      <c r="G549" s="82">
        <v>11477.862000000001</v>
      </c>
    </row>
    <row r="550" spans="1:7" ht="36" x14ac:dyDescent="0.25">
      <c r="A550" s="88" t="s">
        <v>6930</v>
      </c>
      <c r="B550" s="149" t="s">
        <v>5186</v>
      </c>
      <c r="C550" s="149"/>
      <c r="D550" s="83" t="s">
        <v>6418</v>
      </c>
      <c r="E550" s="83" t="s">
        <v>6343</v>
      </c>
      <c r="F550" s="86">
        <v>14508.263069139966</v>
      </c>
      <c r="G550" s="82">
        <v>9291.6720000000005</v>
      </c>
    </row>
    <row r="551" spans="1:7" ht="24" x14ac:dyDescent="0.25">
      <c r="A551" s="88" t="s">
        <v>6931</v>
      </c>
      <c r="B551" s="149" t="s">
        <v>5185</v>
      </c>
      <c r="C551" s="149"/>
      <c r="D551" s="83" t="s">
        <v>6418</v>
      </c>
      <c r="E551" s="83" t="s">
        <v>6343</v>
      </c>
      <c r="F551" s="86">
        <v>19551.096121416525</v>
      </c>
      <c r="G551" s="82">
        <v>12521.304</v>
      </c>
    </row>
    <row r="552" spans="1:7" ht="24" x14ac:dyDescent="0.25">
      <c r="A552" s="88" t="s">
        <v>6932</v>
      </c>
      <c r="B552" s="149" t="s">
        <v>5184</v>
      </c>
      <c r="C552" s="149"/>
      <c r="D552" s="83" t="s">
        <v>6418</v>
      </c>
      <c r="E552" s="83" t="s">
        <v>6343</v>
      </c>
      <c r="F552" s="86">
        <v>19913.153456998316</v>
      </c>
      <c r="G552" s="82">
        <v>12753.18</v>
      </c>
    </row>
    <row r="553" spans="1:7" ht="24" x14ac:dyDescent="0.25">
      <c r="A553" s="88" t="s">
        <v>6933</v>
      </c>
      <c r="B553" s="149" t="s">
        <v>5183</v>
      </c>
      <c r="C553" s="149"/>
      <c r="D553" s="83" t="s">
        <v>6418</v>
      </c>
      <c r="E553" s="83" t="s">
        <v>6343</v>
      </c>
      <c r="F553" s="86">
        <v>20275.210792580103</v>
      </c>
      <c r="G553" s="82">
        <v>12985.056000000002</v>
      </c>
    </row>
    <row r="554" spans="1:7" ht="24" x14ac:dyDescent="0.25">
      <c r="A554" s="88" t="s">
        <v>6934</v>
      </c>
      <c r="B554" s="149" t="s">
        <v>5182</v>
      </c>
      <c r="C554" s="149"/>
      <c r="D554" s="83" t="s">
        <v>6418</v>
      </c>
      <c r="E554" s="83" t="s">
        <v>6343</v>
      </c>
      <c r="F554" s="86">
        <v>16816.188870151771</v>
      </c>
      <c r="G554" s="82">
        <v>10769.76</v>
      </c>
    </row>
    <row r="555" spans="1:7" ht="24" x14ac:dyDescent="0.25">
      <c r="A555" s="88" t="s">
        <v>6935</v>
      </c>
      <c r="B555" s="149" t="s">
        <v>5181</v>
      </c>
      <c r="C555" s="149"/>
      <c r="D555" s="83" t="s">
        <v>6418</v>
      </c>
      <c r="E555" s="83" t="s">
        <v>6343</v>
      </c>
      <c r="F555" s="86">
        <v>19551.096121416525</v>
      </c>
      <c r="G555" s="82">
        <v>12521.304</v>
      </c>
    </row>
    <row r="556" spans="1:7" x14ac:dyDescent="0.25">
      <c r="A556" s="88" t="s">
        <v>6936</v>
      </c>
      <c r="B556" s="149" t="s">
        <v>5180</v>
      </c>
      <c r="C556" s="149"/>
      <c r="D556" s="83" t="s">
        <v>6418</v>
      </c>
      <c r="E556" s="83" t="s">
        <v>6343</v>
      </c>
      <c r="F556" s="86">
        <v>17146.0370994941</v>
      </c>
      <c r="G556" s="82">
        <v>10981.008000000002</v>
      </c>
    </row>
    <row r="557" spans="1:7" x14ac:dyDescent="0.25">
      <c r="A557" s="88"/>
      <c r="B557" s="161" t="s">
        <v>5179</v>
      </c>
      <c r="C557" s="149"/>
      <c r="D557" s="83"/>
      <c r="E557" s="122"/>
      <c r="F557" s="86"/>
      <c r="G557" s="82">
        <v>0</v>
      </c>
    </row>
    <row r="558" spans="1:7" ht="24" x14ac:dyDescent="0.25">
      <c r="A558" s="88" t="s">
        <v>6937</v>
      </c>
      <c r="B558" s="149" t="s">
        <v>5178</v>
      </c>
      <c r="C558" s="149"/>
      <c r="D558" s="83" t="s">
        <v>6418</v>
      </c>
      <c r="E558" s="83" t="s">
        <v>6343</v>
      </c>
      <c r="F558" s="86">
        <v>17559.780775716696</v>
      </c>
      <c r="G558" s="82">
        <v>11245.986000000001</v>
      </c>
    </row>
    <row r="559" spans="1:7" x14ac:dyDescent="0.25">
      <c r="A559" s="88"/>
      <c r="B559" s="161" t="s">
        <v>5177</v>
      </c>
      <c r="C559" s="149"/>
      <c r="D559" s="83"/>
      <c r="E559" s="122"/>
      <c r="F559" s="86"/>
      <c r="G559" s="82">
        <v>0</v>
      </c>
    </row>
    <row r="560" spans="1:7" x14ac:dyDescent="0.25">
      <c r="A560" s="88" t="s">
        <v>6938</v>
      </c>
      <c r="B560" s="149" t="s">
        <v>5176</v>
      </c>
      <c r="C560" s="149" t="s">
        <v>5174</v>
      </c>
      <c r="D560" s="83" t="s">
        <v>6401</v>
      </c>
      <c r="E560" s="83" t="s">
        <v>6343</v>
      </c>
      <c r="F560" s="86">
        <v>5032.5969645868463</v>
      </c>
      <c r="G560" s="82">
        <v>3223.0763999999999</v>
      </c>
    </row>
    <row r="561" spans="1:7" ht="24" x14ac:dyDescent="0.25">
      <c r="A561" s="88" t="s">
        <v>6939</v>
      </c>
      <c r="B561" s="149" t="s">
        <v>5175</v>
      </c>
      <c r="C561" s="149" t="s">
        <v>5174</v>
      </c>
      <c r="D561" s="83" t="s">
        <v>6401</v>
      </c>
      <c r="E561" s="83" t="s">
        <v>6343</v>
      </c>
      <c r="F561" s="86">
        <v>5032.5969645868463</v>
      </c>
      <c r="G561" s="82">
        <v>3223.0763999999999</v>
      </c>
    </row>
    <row r="562" spans="1:7" ht="24" x14ac:dyDescent="0.25">
      <c r="A562" s="88" t="s">
        <v>6940</v>
      </c>
      <c r="B562" s="149" t="s">
        <v>5173</v>
      </c>
      <c r="C562" s="149" t="s">
        <v>6850</v>
      </c>
      <c r="D562" s="83" t="s">
        <v>6401</v>
      </c>
      <c r="E562" s="83" t="s">
        <v>6343</v>
      </c>
      <c r="F562" s="86">
        <v>3877.7403035413154</v>
      </c>
      <c r="G562" s="82">
        <v>2483.46</v>
      </c>
    </row>
    <row r="563" spans="1:7" ht="24" x14ac:dyDescent="0.25">
      <c r="A563" s="88" t="s">
        <v>6941</v>
      </c>
      <c r="B563" s="149" t="s">
        <v>5172</v>
      </c>
      <c r="C563" s="149"/>
      <c r="D563" s="83" t="s">
        <v>6401</v>
      </c>
      <c r="E563" s="83" t="s">
        <v>6343</v>
      </c>
      <c r="F563" s="86">
        <v>5032.5969645868463</v>
      </c>
      <c r="G563" s="82">
        <v>3223.0763999999999</v>
      </c>
    </row>
    <row r="564" spans="1:7" x14ac:dyDescent="0.25">
      <c r="A564" s="88" t="s">
        <v>6942</v>
      </c>
      <c r="B564" s="149" t="s">
        <v>5170</v>
      </c>
      <c r="C564" s="149" t="s">
        <v>6850</v>
      </c>
      <c r="D564" s="83" t="s">
        <v>6401</v>
      </c>
      <c r="E564" s="83" t="s">
        <v>6343</v>
      </c>
      <c r="F564" s="86">
        <v>5032.5969645868463</v>
      </c>
      <c r="G564" s="82">
        <v>3223.0763999999999</v>
      </c>
    </row>
    <row r="565" spans="1:7" ht="24" x14ac:dyDescent="0.25">
      <c r="A565" s="88" t="s">
        <v>6943</v>
      </c>
      <c r="B565" s="149" t="s">
        <v>5169</v>
      </c>
      <c r="C565" s="149" t="s">
        <v>6944</v>
      </c>
      <c r="D565" s="83" t="s">
        <v>6401</v>
      </c>
      <c r="E565" s="83" t="s">
        <v>6343</v>
      </c>
      <c r="F565" s="86">
        <v>5032.5969645868463</v>
      </c>
      <c r="G565" s="82">
        <v>3223.0763999999999</v>
      </c>
    </row>
    <row r="566" spans="1:7" ht="24" x14ac:dyDescent="0.25">
      <c r="A566" s="88" t="s">
        <v>6945</v>
      </c>
      <c r="B566" s="149" t="s">
        <v>5168</v>
      </c>
      <c r="C566" s="149"/>
      <c r="D566" s="83" t="s">
        <v>6401</v>
      </c>
      <c r="E566" s="83" t="s">
        <v>6343</v>
      </c>
      <c r="F566" s="86">
        <v>5032.5969645868463</v>
      </c>
      <c r="G566" s="82">
        <v>3223.0763999999999</v>
      </c>
    </row>
    <row r="567" spans="1:7" ht="24" x14ac:dyDescent="0.25">
      <c r="A567" s="88" t="s">
        <v>6946</v>
      </c>
      <c r="B567" s="149" t="s">
        <v>5166</v>
      </c>
      <c r="C567" s="149"/>
      <c r="D567" s="83" t="s">
        <v>6401</v>
      </c>
      <c r="E567" s="83" t="s">
        <v>6343</v>
      </c>
      <c r="F567" s="86">
        <v>3877.7403035413154</v>
      </c>
      <c r="G567" s="82">
        <v>2483.46</v>
      </c>
    </row>
    <row r="568" spans="1:7" x14ac:dyDescent="0.25">
      <c r="A568" s="88" t="s">
        <v>6947</v>
      </c>
      <c r="B568" s="149" t="s">
        <v>5165</v>
      </c>
      <c r="C568" s="149"/>
      <c r="D568" s="83" t="s">
        <v>6418</v>
      </c>
      <c r="E568" s="83" t="s">
        <v>6343</v>
      </c>
      <c r="F568" s="86">
        <v>15568.465430016864</v>
      </c>
      <c r="G568" s="82">
        <v>9970.6680000000015</v>
      </c>
    </row>
    <row r="569" spans="1:7" ht="24" x14ac:dyDescent="0.25">
      <c r="A569" s="88" t="s">
        <v>6948</v>
      </c>
      <c r="B569" s="149" t="s">
        <v>5164</v>
      </c>
      <c r="C569" s="149" t="s">
        <v>6944</v>
      </c>
      <c r="D569" s="83" t="s">
        <v>6401</v>
      </c>
      <c r="E569" s="83" t="s">
        <v>6343</v>
      </c>
      <c r="F569" s="86">
        <v>14500.404721753795</v>
      </c>
      <c r="G569" s="82">
        <v>9286.6391999999996</v>
      </c>
    </row>
    <row r="570" spans="1:7" x14ac:dyDescent="0.25">
      <c r="A570" s="88" t="s">
        <v>6949</v>
      </c>
      <c r="B570" s="149" t="s">
        <v>5163</v>
      </c>
      <c r="C570" s="149"/>
      <c r="D570" s="83" t="s">
        <v>6367</v>
      </c>
      <c r="E570" s="83" t="s">
        <v>6343</v>
      </c>
      <c r="F570" s="86">
        <v>3638.6846543001684</v>
      </c>
      <c r="G570" s="82">
        <v>2330.3591999999999</v>
      </c>
    </row>
    <row r="571" spans="1:7" ht="24" x14ac:dyDescent="0.25">
      <c r="A571" s="88" t="s">
        <v>6950</v>
      </c>
      <c r="B571" s="149" t="s">
        <v>5161</v>
      </c>
      <c r="C571" s="149"/>
      <c r="D571" s="83" t="s">
        <v>6367</v>
      </c>
      <c r="E571" s="83" t="s">
        <v>6343</v>
      </c>
      <c r="F571" s="86">
        <v>2733.5413153456998</v>
      </c>
      <c r="G571" s="82">
        <v>1750.6692</v>
      </c>
    </row>
    <row r="572" spans="1:7" ht="24" x14ac:dyDescent="0.25">
      <c r="A572" s="88" t="s">
        <v>6951</v>
      </c>
      <c r="B572" s="149" t="s">
        <v>5160</v>
      </c>
      <c r="C572" s="149" t="s">
        <v>5159</v>
      </c>
      <c r="D572" s="83" t="s">
        <v>6367</v>
      </c>
      <c r="E572" s="83" t="s">
        <v>6343</v>
      </c>
      <c r="F572" s="86">
        <v>2414.8397976391234</v>
      </c>
      <c r="G572" s="82">
        <v>1546.5600000000002</v>
      </c>
    </row>
    <row r="573" spans="1:7" ht="24" x14ac:dyDescent="0.25">
      <c r="A573" s="88"/>
      <c r="B573" s="161" t="s">
        <v>5158</v>
      </c>
      <c r="C573" s="149"/>
      <c r="D573" s="83"/>
      <c r="E573" s="122"/>
      <c r="F573" s="86"/>
      <c r="G573" s="82">
        <v>0</v>
      </c>
    </row>
    <row r="574" spans="1:7" ht="36" x14ac:dyDescent="0.25">
      <c r="A574" s="200" t="s">
        <v>6952</v>
      </c>
      <c r="B574" s="44" t="s">
        <v>5157</v>
      </c>
      <c r="C574" s="44" t="s">
        <v>6953</v>
      </c>
      <c r="D574" s="143" t="s">
        <v>6418</v>
      </c>
      <c r="E574" s="143" t="s">
        <v>6343</v>
      </c>
      <c r="F574" s="54">
        <v>21539.959983136581</v>
      </c>
      <c r="G574" s="82">
        <v>13795.051971599991</v>
      </c>
    </row>
    <row r="575" spans="1:7" ht="24" x14ac:dyDescent="0.2">
      <c r="A575" s="200" t="s">
        <v>6954</v>
      </c>
      <c r="B575" s="44" t="s">
        <v>5155</v>
      </c>
      <c r="C575" s="145" t="s">
        <v>5154</v>
      </c>
      <c r="D575" s="143" t="s">
        <v>6418</v>
      </c>
      <c r="E575" s="143" t="s">
        <v>6343</v>
      </c>
      <c r="F575" s="54">
        <v>15008.431703204047</v>
      </c>
      <c r="G575" s="82">
        <v>9612</v>
      </c>
    </row>
    <row r="576" spans="1:7" x14ac:dyDescent="0.2">
      <c r="A576" s="200" t="s">
        <v>6955</v>
      </c>
      <c r="B576" s="44" t="s">
        <v>5153</v>
      </c>
      <c r="C576" s="43"/>
      <c r="D576" s="143" t="s">
        <v>6418</v>
      </c>
      <c r="E576" s="143" t="s">
        <v>6343</v>
      </c>
      <c r="F576" s="54">
        <v>13996.627318718382</v>
      </c>
      <c r="G576" s="82">
        <v>8964</v>
      </c>
    </row>
    <row r="577" spans="1:7" ht="24" x14ac:dyDescent="0.25">
      <c r="A577" s="200" t="s">
        <v>6956</v>
      </c>
      <c r="B577" s="44" t="s">
        <v>5152</v>
      </c>
      <c r="C577" s="44" t="s">
        <v>6957</v>
      </c>
      <c r="D577" s="143" t="s">
        <v>6418</v>
      </c>
      <c r="E577" s="143" t="s">
        <v>6343</v>
      </c>
      <c r="F577" s="54">
        <v>15096.168937605398</v>
      </c>
      <c r="G577" s="82">
        <v>9668.1904344000013</v>
      </c>
    </row>
    <row r="578" spans="1:7" ht="24" x14ac:dyDescent="0.25">
      <c r="A578" s="200" t="s">
        <v>6958</v>
      </c>
      <c r="B578" s="44" t="s">
        <v>5150</v>
      </c>
      <c r="C578" s="44" t="s">
        <v>6959</v>
      </c>
      <c r="D578" s="143" t="s">
        <v>6418</v>
      </c>
      <c r="E578" s="143" t="s">
        <v>6343</v>
      </c>
      <c r="F578" s="54">
        <v>15525.207723440135</v>
      </c>
      <c r="G578" s="82">
        <v>9942.9640343999999</v>
      </c>
    </row>
    <row r="579" spans="1:7" x14ac:dyDescent="0.2">
      <c r="A579" s="200" t="s">
        <v>6960</v>
      </c>
      <c r="B579" s="44" t="s">
        <v>5148</v>
      </c>
      <c r="C579" s="145" t="s">
        <v>5140</v>
      </c>
      <c r="D579" s="143" t="s">
        <v>6418</v>
      </c>
      <c r="E579" s="143" t="s">
        <v>6343</v>
      </c>
      <c r="F579" s="54">
        <v>16020.236087689715</v>
      </c>
      <c r="G579" s="82">
        <v>10260</v>
      </c>
    </row>
    <row r="580" spans="1:7" ht="24" x14ac:dyDescent="0.2">
      <c r="A580" s="200" t="s">
        <v>6961</v>
      </c>
      <c r="B580" s="44" t="s">
        <v>5147</v>
      </c>
      <c r="C580" s="43"/>
      <c r="D580" s="143" t="s">
        <v>6418</v>
      </c>
      <c r="E580" s="143" t="s">
        <v>6343</v>
      </c>
      <c r="F580" s="54">
        <v>15345.699831365937</v>
      </c>
      <c r="G580" s="82">
        <v>9828</v>
      </c>
    </row>
    <row r="581" spans="1:7" ht="24" x14ac:dyDescent="0.25">
      <c r="A581" s="200" t="s">
        <v>6962</v>
      </c>
      <c r="B581" s="44" t="s">
        <v>5146</v>
      </c>
      <c r="C581" s="44" t="s">
        <v>6850</v>
      </c>
      <c r="D581" s="143" t="s">
        <v>6418</v>
      </c>
      <c r="E581" s="143" t="s">
        <v>6343</v>
      </c>
      <c r="F581" s="54">
        <v>19394.772344013487</v>
      </c>
      <c r="G581" s="82">
        <v>12421.187999999996</v>
      </c>
    </row>
    <row r="582" spans="1:7" ht="36" x14ac:dyDescent="0.25">
      <c r="A582" s="200" t="s">
        <v>6963</v>
      </c>
      <c r="B582" s="44" t="s">
        <v>5145</v>
      </c>
      <c r="C582" s="44" t="s">
        <v>6964</v>
      </c>
      <c r="D582" s="143" t="s">
        <v>6418</v>
      </c>
      <c r="E582" s="143" t="s">
        <v>6343</v>
      </c>
      <c r="F582" s="54">
        <v>18835.413153456993</v>
      </c>
      <c r="G582" s="82">
        <v>12062.951999999996</v>
      </c>
    </row>
    <row r="583" spans="1:7" ht="24" x14ac:dyDescent="0.25">
      <c r="A583" s="200" t="s">
        <v>6965</v>
      </c>
      <c r="B583" s="44" t="s">
        <v>5143</v>
      </c>
      <c r="C583" s="44" t="s">
        <v>6966</v>
      </c>
      <c r="D583" s="143" t="s">
        <v>6418</v>
      </c>
      <c r="E583" s="143" t="s">
        <v>6343</v>
      </c>
      <c r="F583" s="54">
        <v>22541.905564924105</v>
      </c>
      <c r="G583" s="82">
        <v>14436.737999999994</v>
      </c>
    </row>
    <row r="584" spans="1:7" ht="24" x14ac:dyDescent="0.25">
      <c r="A584" s="200" t="s">
        <v>6967</v>
      </c>
      <c r="B584" s="44" t="s">
        <v>5141</v>
      </c>
      <c r="C584" s="44" t="s">
        <v>6968</v>
      </c>
      <c r="D584" s="143" t="s">
        <v>6418</v>
      </c>
      <c r="E584" s="143" t="s">
        <v>6343</v>
      </c>
      <c r="F584" s="54">
        <v>18835.413153456993</v>
      </c>
      <c r="G584" s="82">
        <v>12062.951999999996</v>
      </c>
    </row>
    <row r="585" spans="1:7" ht="24" x14ac:dyDescent="0.25">
      <c r="A585" s="200" t="s">
        <v>6969</v>
      </c>
      <c r="B585" s="44" t="s">
        <v>5139</v>
      </c>
      <c r="C585" s="44" t="s">
        <v>6970</v>
      </c>
      <c r="D585" s="143" t="s">
        <v>6418</v>
      </c>
      <c r="E585" s="143" t="s">
        <v>6343</v>
      </c>
      <c r="F585" s="54">
        <v>24944.317032040464</v>
      </c>
      <c r="G585" s="82">
        <v>15975.338399999995</v>
      </c>
    </row>
    <row r="586" spans="1:7" ht="24" x14ac:dyDescent="0.2">
      <c r="A586" s="200" t="s">
        <v>6971</v>
      </c>
      <c r="B586" s="44" t="s">
        <v>5137</v>
      </c>
      <c r="C586" s="154"/>
      <c r="D586" s="143" t="s">
        <v>6418</v>
      </c>
      <c r="E586" s="83" t="s">
        <v>6343</v>
      </c>
      <c r="F586" s="54">
        <v>14755.480607082631</v>
      </c>
      <c r="G586" s="82">
        <v>9450</v>
      </c>
    </row>
    <row r="587" spans="1:7" ht="36" x14ac:dyDescent="0.25">
      <c r="A587" s="200" t="s">
        <v>6972</v>
      </c>
      <c r="B587" s="44" t="s">
        <v>6973</v>
      </c>
      <c r="C587" s="44" t="s">
        <v>6974</v>
      </c>
      <c r="D587" s="198" t="s">
        <v>6418</v>
      </c>
      <c r="E587" s="198" t="s">
        <v>6343</v>
      </c>
      <c r="F587" s="54">
        <v>22099.325463743666</v>
      </c>
      <c r="G587" s="82">
        <v>14153.291999999992</v>
      </c>
    </row>
    <row r="588" spans="1:7" ht="24" x14ac:dyDescent="0.25">
      <c r="A588" s="200" t="s">
        <v>6975</v>
      </c>
      <c r="B588" s="44" t="s">
        <v>6976</v>
      </c>
      <c r="C588" s="44"/>
      <c r="D588" s="143" t="s">
        <v>6401</v>
      </c>
      <c r="E588" s="143" t="s">
        <v>6343</v>
      </c>
      <c r="F588" s="54">
        <v>5059.021922428331</v>
      </c>
      <c r="G588" s="82">
        <v>3240</v>
      </c>
    </row>
    <row r="589" spans="1:7" ht="24" x14ac:dyDescent="0.25">
      <c r="A589" s="200" t="s">
        <v>6977</v>
      </c>
      <c r="B589" s="44" t="s">
        <v>5123</v>
      </c>
      <c r="C589" s="44"/>
      <c r="D589" s="143" t="s">
        <v>6418</v>
      </c>
      <c r="E589" s="143" t="s">
        <v>6343</v>
      </c>
      <c r="F589" s="54">
        <v>18789.123018549737</v>
      </c>
      <c r="G589" s="82">
        <v>12033.305945999993</v>
      </c>
    </row>
    <row r="590" spans="1:7" x14ac:dyDescent="0.25">
      <c r="A590" s="88"/>
      <c r="B590" s="161" t="s">
        <v>5122</v>
      </c>
      <c r="C590" s="149"/>
      <c r="D590" s="83"/>
      <c r="E590" s="122"/>
      <c r="F590" s="86"/>
      <c r="G590" s="82">
        <v>0</v>
      </c>
    </row>
    <row r="591" spans="1:7" ht="24" x14ac:dyDescent="0.25">
      <c r="A591" s="88" t="s">
        <v>6978</v>
      </c>
      <c r="B591" s="149" t="s">
        <v>5119</v>
      </c>
      <c r="C591" s="149"/>
      <c r="D591" s="83" t="s">
        <v>6401</v>
      </c>
      <c r="E591" s="83" t="s">
        <v>6343</v>
      </c>
      <c r="F591" s="86">
        <v>3877.7403035413154</v>
      </c>
      <c r="G591" s="82">
        <v>2483.46</v>
      </c>
    </row>
    <row r="592" spans="1:7" x14ac:dyDescent="0.25">
      <c r="A592" s="88"/>
      <c r="B592" s="161" t="s">
        <v>3987</v>
      </c>
      <c r="C592" s="149"/>
      <c r="D592" s="83"/>
      <c r="E592" s="122"/>
      <c r="F592" s="86"/>
      <c r="G592" s="82">
        <v>0</v>
      </c>
    </row>
    <row r="593" spans="1:7" ht="24" x14ac:dyDescent="0.25">
      <c r="A593" s="88" t="s">
        <v>6979</v>
      </c>
      <c r="B593" s="149" t="s">
        <v>5116</v>
      </c>
      <c r="C593" s="149" t="s">
        <v>6850</v>
      </c>
      <c r="D593" s="83" t="s">
        <v>6370</v>
      </c>
      <c r="E593" s="83" t="s">
        <v>6343</v>
      </c>
      <c r="F593" s="86">
        <v>804.89038785834748</v>
      </c>
      <c r="G593" s="82">
        <v>515.48400000000004</v>
      </c>
    </row>
    <row r="594" spans="1:7" x14ac:dyDescent="0.25">
      <c r="A594" s="88" t="s">
        <v>6980</v>
      </c>
      <c r="B594" s="149" t="s">
        <v>5115</v>
      </c>
      <c r="C594" s="149" t="s">
        <v>5114</v>
      </c>
      <c r="D594" s="83" t="s">
        <v>6370</v>
      </c>
      <c r="E594" s="83" t="s">
        <v>6343</v>
      </c>
      <c r="F594" s="86">
        <v>1006.2394603709951</v>
      </c>
      <c r="G594" s="82">
        <v>644.43600000000004</v>
      </c>
    </row>
    <row r="595" spans="1:7" x14ac:dyDescent="0.25">
      <c r="A595" s="200" t="s">
        <v>6981</v>
      </c>
      <c r="B595" s="44" t="s">
        <v>5113</v>
      </c>
      <c r="C595" s="44" t="s">
        <v>5112</v>
      </c>
      <c r="D595" s="143" t="s">
        <v>6982</v>
      </c>
      <c r="E595" s="143" t="s">
        <v>6343</v>
      </c>
      <c r="F595" s="199">
        <v>132079.32</v>
      </c>
      <c r="G595" s="82">
        <v>84588.879700800011</v>
      </c>
    </row>
    <row r="596" spans="1:7" x14ac:dyDescent="0.25">
      <c r="A596" s="200" t="s">
        <v>6983</v>
      </c>
      <c r="B596" s="44" t="s">
        <v>5111</v>
      </c>
      <c r="C596" s="44" t="s">
        <v>5110</v>
      </c>
      <c r="D596" s="143" t="s">
        <v>6982</v>
      </c>
      <c r="E596" s="83" t="s">
        <v>6343</v>
      </c>
      <c r="F596" s="199">
        <v>155817.87599999999</v>
      </c>
      <c r="G596" s="82">
        <v>99792.000505439995</v>
      </c>
    </row>
    <row r="597" spans="1:7" ht="24" x14ac:dyDescent="0.25">
      <c r="A597" s="101" t="s">
        <v>6984</v>
      </c>
      <c r="B597" s="158" t="s">
        <v>5109</v>
      </c>
      <c r="C597" s="158" t="s">
        <v>5108</v>
      </c>
      <c r="D597" s="102" t="s">
        <v>6367</v>
      </c>
      <c r="E597" s="102" t="s">
        <v>6343</v>
      </c>
      <c r="F597" s="214">
        <v>2986.9814502529512</v>
      </c>
      <c r="G597" s="82">
        <v>1912.9824000000001</v>
      </c>
    </row>
    <row r="598" spans="1:7" ht="24" x14ac:dyDescent="0.25">
      <c r="A598" s="31" t="s">
        <v>9281</v>
      </c>
      <c r="B598" s="51" t="s">
        <v>9118</v>
      </c>
      <c r="C598" s="51"/>
      <c r="D598" s="31" t="s">
        <v>6401</v>
      </c>
      <c r="E598" s="31" t="s">
        <v>6343</v>
      </c>
      <c r="F598" s="61">
        <v>9160.07</v>
      </c>
      <c r="G598" s="82">
        <v>5866.4752307999997</v>
      </c>
    </row>
    <row r="599" spans="1:7" ht="24" x14ac:dyDescent="0.25">
      <c r="A599" s="31" t="s">
        <v>9282</v>
      </c>
      <c r="B599" s="51" t="s">
        <v>9119</v>
      </c>
      <c r="C599" s="51"/>
      <c r="D599" s="31" t="s">
        <v>6401</v>
      </c>
      <c r="E599" s="31" t="s">
        <v>6343</v>
      </c>
      <c r="F599" s="61">
        <v>4580.03</v>
      </c>
      <c r="G599" s="82">
        <v>2933.2344132000003</v>
      </c>
    </row>
    <row r="600" spans="1:7" ht="36" x14ac:dyDescent="0.25">
      <c r="A600" s="31" t="s">
        <v>9283</v>
      </c>
      <c r="B600" s="51" t="s">
        <v>9284</v>
      </c>
      <c r="C600" s="51"/>
      <c r="D600" s="31" t="s">
        <v>6401</v>
      </c>
      <c r="E600" s="31" t="s">
        <v>6343</v>
      </c>
      <c r="F600" s="61">
        <v>13740.1</v>
      </c>
      <c r="G600" s="82">
        <v>8799.7096440000005</v>
      </c>
    </row>
    <row r="601" spans="1:7" ht="24" x14ac:dyDescent="0.25">
      <c r="A601" s="31" t="s">
        <v>9285</v>
      </c>
      <c r="B601" s="51" t="s">
        <v>9121</v>
      </c>
      <c r="C601" s="51"/>
      <c r="D601" s="31" t="s">
        <v>6401</v>
      </c>
      <c r="E601" s="31" t="s">
        <v>6343</v>
      </c>
      <c r="F601" s="61">
        <v>6870.05</v>
      </c>
      <c r="G601" s="82">
        <v>4399.8548220000002</v>
      </c>
    </row>
    <row r="602" spans="1:7" ht="24" x14ac:dyDescent="0.25">
      <c r="A602" s="31" t="s">
        <v>9286</v>
      </c>
      <c r="B602" s="51" t="s">
        <v>9122</v>
      </c>
      <c r="C602" s="51"/>
      <c r="D602" s="31" t="s">
        <v>6401</v>
      </c>
      <c r="E602" s="31" t="s">
        <v>6343</v>
      </c>
      <c r="F602" s="215">
        <v>13740.1</v>
      </c>
      <c r="G602" s="82">
        <v>8799.7096440000005</v>
      </c>
    </row>
    <row r="603" spans="1:7" ht="24" x14ac:dyDescent="0.25">
      <c r="A603" s="216" t="s">
        <v>9287</v>
      </c>
      <c r="B603" s="217" t="s">
        <v>9123</v>
      </c>
      <c r="C603" s="218" t="s">
        <v>7147</v>
      </c>
      <c r="D603" s="216" t="s">
        <v>6401</v>
      </c>
      <c r="E603" s="219" t="s">
        <v>6343</v>
      </c>
      <c r="F603" s="61">
        <v>13740.1</v>
      </c>
      <c r="G603" s="82">
        <v>8799.7096440000005</v>
      </c>
    </row>
    <row r="604" spans="1:7" x14ac:dyDescent="0.25">
      <c r="A604" s="31" t="s">
        <v>9288</v>
      </c>
      <c r="B604" s="51" t="s">
        <v>9124</v>
      </c>
      <c r="C604" s="32" t="s">
        <v>9289</v>
      </c>
      <c r="D604" s="31" t="s">
        <v>6401</v>
      </c>
      <c r="E604" s="220" t="s">
        <v>6343</v>
      </c>
      <c r="F604" s="61">
        <v>18320.13</v>
      </c>
      <c r="G604" s="82">
        <v>11732.944057200002</v>
      </c>
    </row>
    <row r="605" spans="1:7" ht="24" x14ac:dyDescent="0.25">
      <c r="A605" s="31" t="s">
        <v>9290</v>
      </c>
      <c r="B605" s="51" t="s">
        <v>9125</v>
      </c>
      <c r="C605" s="51"/>
      <c r="D605" s="31" t="s">
        <v>6401</v>
      </c>
      <c r="E605" s="220" t="s">
        <v>6343</v>
      </c>
      <c r="F605" s="61">
        <v>6870.05</v>
      </c>
      <c r="G605" s="82">
        <v>4399.8548220000002</v>
      </c>
    </row>
    <row r="606" spans="1:7" ht="24" x14ac:dyDescent="0.25">
      <c r="A606" s="31" t="s">
        <v>9291</v>
      </c>
      <c r="B606" s="51" t="s">
        <v>9126</v>
      </c>
      <c r="C606" s="51"/>
      <c r="D606" s="31" t="s">
        <v>6401</v>
      </c>
      <c r="E606" s="220" t="s">
        <v>6343</v>
      </c>
      <c r="F606" s="61">
        <v>9160.07</v>
      </c>
      <c r="G606" s="82">
        <v>5866.4752307999997</v>
      </c>
    </row>
    <row r="607" spans="1:7" ht="24" x14ac:dyDescent="0.25">
      <c r="A607" s="31" t="s">
        <v>9292</v>
      </c>
      <c r="B607" s="51" t="s">
        <v>9127</v>
      </c>
      <c r="C607" s="51"/>
      <c r="D607" s="31" t="s">
        <v>6401</v>
      </c>
      <c r="E607" s="220" t="s">
        <v>6343</v>
      </c>
      <c r="F607" s="61">
        <v>4580.03</v>
      </c>
      <c r="G607" s="82">
        <v>2933.2344132000003</v>
      </c>
    </row>
    <row r="608" spans="1:7" ht="24" x14ac:dyDescent="0.25">
      <c r="A608" s="31" t="s">
        <v>9293</v>
      </c>
      <c r="B608" s="51" t="s">
        <v>9128</v>
      </c>
      <c r="C608" s="32" t="s">
        <v>7147</v>
      </c>
      <c r="D608" s="31" t="s">
        <v>6401</v>
      </c>
      <c r="E608" s="220" t="s">
        <v>6343</v>
      </c>
      <c r="F608" s="61">
        <v>3435.03</v>
      </c>
      <c r="G608" s="82">
        <v>2199.9306132000002</v>
      </c>
    </row>
    <row r="609" spans="1:7" ht="24" x14ac:dyDescent="0.25">
      <c r="A609" s="31" t="s">
        <v>9294</v>
      </c>
      <c r="B609" s="51" t="s">
        <v>9129</v>
      </c>
      <c r="C609" s="32" t="s">
        <v>7147</v>
      </c>
      <c r="D609" s="31" t="s">
        <v>6401</v>
      </c>
      <c r="E609" s="220" t="s">
        <v>6343</v>
      </c>
      <c r="F609" s="61">
        <v>2290.02</v>
      </c>
      <c r="G609" s="82">
        <v>1466.6204088</v>
      </c>
    </row>
    <row r="610" spans="1:7" ht="24" x14ac:dyDescent="0.25">
      <c r="A610" s="31" t="s">
        <v>9295</v>
      </c>
      <c r="B610" s="51" t="s">
        <v>9130</v>
      </c>
      <c r="C610" s="32" t="s">
        <v>7147</v>
      </c>
      <c r="D610" s="31" t="s">
        <v>6401</v>
      </c>
      <c r="E610" s="220" t="s">
        <v>6343</v>
      </c>
      <c r="F610" s="221">
        <v>2290.02</v>
      </c>
      <c r="G610" s="82">
        <v>1466.6204088</v>
      </c>
    </row>
    <row r="611" spans="1:7" ht="24" x14ac:dyDescent="0.25">
      <c r="A611" s="31" t="s">
        <v>9296</v>
      </c>
      <c r="B611" s="51" t="s">
        <v>9131</v>
      </c>
      <c r="C611" s="32" t="s">
        <v>7147</v>
      </c>
      <c r="D611" s="31" t="s">
        <v>6401</v>
      </c>
      <c r="E611" s="31" t="s">
        <v>6343</v>
      </c>
      <c r="F611" s="222">
        <v>4580.03</v>
      </c>
      <c r="G611" s="82">
        <v>2933.2344132000003</v>
      </c>
    </row>
    <row r="612" spans="1:7" ht="24" x14ac:dyDescent="0.25">
      <c r="A612" s="31" t="s">
        <v>9297</v>
      </c>
      <c r="B612" s="51" t="s">
        <v>9132</v>
      </c>
      <c r="C612" s="32" t="s">
        <v>7147</v>
      </c>
      <c r="D612" s="31" t="s">
        <v>6401</v>
      </c>
      <c r="E612" s="31" t="s">
        <v>6343</v>
      </c>
      <c r="F612" s="221">
        <v>4580.03</v>
      </c>
      <c r="G612" s="82">
        <v>2933.2344132000003</v>
      </c>
    </row>
    <row r="613" spans="1:7" ht="24" x14ac:dyDescent="0.25">
      <c r="A613" s="91"/>
      <c r="B613" s="194" t="s">
        <v>5107</v>
      </c>
      <c r="C613" s="203"/>
      <c r="D613" s="92"/>
      <c r="E613" s="193"/>
      <c r="F613" s="93"/>
      <c r="G613" s="82">
        <v>0</v>
      </c>
    </row>
    <row r="614" spans="1:7" ht="36" x14ac:dyDescent="0.25">
      <c r="A614" s="88" t="s">
        <v>6985</v>
      </c>
      <c r="B614" s="149" t="s">
        <v>5106</v>
      </c>
      <c r="C614" s="149"/>
      <c r="D614" s="83" t="s">
        <v>6367</v>
      </c>
      <c r="E614" s="83" t="s">
        <v>6343</v>
      </c>
      <c r="F614" s="86">
        <v>2414.8397976391234</v>
      </c>
      <c r="G614" s="82">
        <v>1546.5600000000002</v>
      </c>
    </row>
    <row r="615" spans="1:7" ht="36" x14ac:dyDescent="0.25">
      <c r="A615" s="88" t="s">
        <v>6986</v>
      </c>
      <c r="B615" s="149" t="s">
        <v>5105</v>
      </c>
      <c r="C615" s="149"/>
      <c r="D615" s="83" t="s">
        <v>6367</v>
      </c>
      <c r="E615" s="83" t="s">
        <v>6343</v>
      </c>
      <c r="F615" s="86">
        <v>2414.8397976391234</v>
      </c>
      <c r="G615" s="82">
        <v>1546.5600000000002</v>
      </c>
    </row>
    <row r="616" spans="1:7" ht="36" x14ac:dyDescent="0.25">
      <c r="A616" s="88" t="s">
        <v>6987</v>
      </c>
      <c r="B616" s="149" t="s">
        <v>5104</v>
      </c>
      <c r="C616" s="149"/>
      <c r="D616" s="83" t="s">
        <v>6370</v>
      </c>
      <c r="E616" s="83" t="s">
        <v>6343</v>
      </c>
      <c r="F616" s="86">
        <v>804.89038785834748</v>
      </c>
      <c r="G616" s="82">
        <v>515.48400000000004</v>
      </c>
    </row>
    <row r="617" spans="1:7" ht="36" x14ac:dyDescent="0.25">
      <c r="A617" s="88" t="s">
        <v>6988</v>
      </c>
      <c r="B617" s="149" t="s">
        <v>5103</v>
      </c>
      <c r="C617" s="149"/>
      <c r="D617" s="83" t="s">
        <v>6370</v>
      </c>
      <c r="E617" s="83" t="s">
        <v>6343</v>
      </c>
      <c r="F617" s="86">
        <v>804.89038785834748</v>
      </c>
      <c r="G617" s="82">
        <v>515.48400000000004</v>
      </c>
    </row>
    <row r="618" spans="1:7" ht="36" x14ac:dyDescent="0.25">
      <c r="A618" s="88" t="s">
        <v>6989</v>
      </c>
      <c r="B618" s="149" t="s">
        <v>5102</v>
      </c>
      <c r="C618" s="149"/>
      <c r="D618" s="83" t="s">
        <v>6367</v>
      </c>
      <c r="E618" s="83" t="s">
        <v>6343</v>
      </c>
      <c r="F618" s="86">
        <v>2414.8397976391234</v>
      </c>
      <c r="G618" s="82">
        <v>1546.5600000000002</v>
      </c>
    </row>
    <row r="619" spans="1:7" ht="36" x14ac:dyDescent="0.25">
      <c r="A619" s="88" t="s">
        <v>6990</v>
      </c>
      <c r="B619" s="149" t="s">
        <v>5101</v>
      </c>
      <c r="C619" s="149"/>
      <c r="D619" s="83" t="s">
        <v>6370</v>
      </c>
      <c r="E619" s="83" t="s">
        <v>6343</v>
      </c>
      <c r="F619" s="86">
        <v>1194.789207419899</v>
      </c>
      <c r="G619" s="82">
        <v>765.19080000000019</v>
      </c>
    </row>
    <row r="620" spans="1:7" ht="36" x14ac:dyDescent="0.25">
      <c r="A620" s="88" t="s">
        <v>6991</v>
      </c>
      <c r="B620" s="149" t="s">
        <v>5100</v>
      </c>
      <c r="C620" s="149"/>
      <c r="D620" s="83" t="s">
        <v>6370</v>
      </c>
      <c r="E620" s="83" t="s">
        <v>6343</v>
      </c>
      <c r="F620" s="86">
        <v>1689.7133220910625</v>
      </c>
      <c r="G620" s="82">
        <v>1082.1600000000001</v>
      </c>
    </row>
    <row r="621" spans="1:7" x14ac:dyDescent="0.25">
      <c r="A621" s="88"/>
      <c r="B621" s="161" t="s">
        <v>5099</v>
      </c>
      <c r="C621" s="149"/>
      <c r="D621" s="83"/>
      <c r="E621" s="122"/>
      <c r="F621" s="86"/>
      <c r="G621" s="82">
        <v>0</v>
      </c>
    </row>
    <row r="622" spans="1:7" ht="24" x14ac:dyDescent="0.25">
      <c r="A622" s="88" t="s">
        <v>6992</v>
      </c>
      <c r="B622" s="149" t="s">
        <v>5098</v>
      </c>
      <c r="C622" s="149" t="s">
        <v>6993</v>
      </c>
      <c r="D622" s="83" t="s">
        <v>6370</v>
      </c>
      <c r="E622" s="83" t="s">
        <v>6343</v>
      </c>
      <c r="F622" s="86">
        <v>1207.4198988195617</v>
      </c>
      <c r="G622" s="82">
        <v>773.28000000000009</v>
      </c>
    </row>
    <row r="623" spans="1:7" ht="24" x14ac:dyDescent="0.25">
      <c r="A623" s="88" t="s">
        <v>6994</v>
      </c>
      <c r="B623" s="149" t="s">
        <v>5096</v>
      </c>
      <c r="C623" s="149" t="s">
        <v>6995</v>
      </c>
      <c r="D623" s="83" t="s">
        <v>6370</v>
      </c>
      <c r="E623" s="83" t="s">
        <v>6343</v>
      </c>
      <c r="F623" s="86">
        <v>804.89038785834748</v>
      </c>
      <c r="G623" s="82">
        <v>515.48400000000004</v>
      </c>
    </row>
    <row r="624" spans="1:7" ht="36" x14ac:dyDescent="0.25">
      <c r="A624" s="88" t="s">
        <v>6996</v>
      </c>
      <c r="B624" s="149" t="s">
        <v>5094</v>
      </c>
      <c r="C624" s="149" t="s">
        <v>6997</v>
      </c>
      <c r="D624" s="83" t="s">
        <v>6367</v>
      </c>
      <c r="E624" s="83" t="s">
        <v>6343</v>
      </c>
      <c r="F624" s="86">
        <v>1811.1298482293423</v>
      </c>
      <c r="G624" s="82">
        <v>1159.92</v>
      </c>
    </row>
    <row r="625" spans="1:7" ht="24" x14ac:dyDescent="0.25">
      <c r="A625" s="88" t="s">
        <v>6998</v>
      </c>
      <c r="B625" s="149" t="s">
        <v>5092</v>
      </c>
      <c r="C625" s="149"/>
      <c r="D625" s="83" t="s">
        <v>6370</v>
      </c>
      <c r="E625" s="83" t="s">
        <v>6343</v>
      </c>
      <c r="F625" s="86">
        <v>1006.2394603709951</v>
      </c>
      <c r="G625" s="82">
        <v>644.43600000000004</v>
      </c>
    </row>
    <row r="626" spans="1:7" ht="24" x14ac:dyDescent="0.25">
      <c r="A626" s="88" t="s">
        <v>6999</v>
      </c>
      <c r="B626" s="149" t="s">
        <v>5091</v>
      </c>
      <c r="C626" s="149"/>
      <c r="D626" s="83" t="s">
        <v>6345</v>
      </c>
      <c r="E626" s="83" t="s">
        <v>6343</v>
      </c>
      <c r="F626" s="86">
        <v>704.38448566610452</v>
      </c>
      <c r="G626" s="82">
        <v>451.11600000000004</v>
      </c>
    </row>
    <row r="627" spans="1:7" x14ac:dyDescent="0.25">
      <c r="A627" s="97" t="s">
        <v>7000</v>
      </c>
      <c r="B627" s="149" t="s">
        <v>5090</v>
      </c>
      <c r="C627" s="149" t="s">
        <v>5089</v>
      </c>
      <c r="D627" s="83" t="s">
        <v>6345</v>
      </c>
      <c r="E627" s="122"/>
      <c r="F627" s="86">
        <v>241.48397976391232</v>
      </c>
      <c r="G627" s="82">
        <v>154.65600000000001</v>
      </c>
    </row>
    <row r="628" spans="1:7" x14ac:dyDescent="0.25">
      <c r="A628" s="88"/>
      <c r="B628" s="161" t="s">
        <v>5088</v>
      </c>
      <c r="C628" s="149"/>
      <c r="D628" s="83"/>
      <c r="E628" s="122"/>
      <c r="F628" s="86"/>
      <c r="G628" s="82">
        <v>0</v>
      </c>
    </row>
    <row r="629" spans="1:7" x14ac:dyDescent="0.25">
      <c r="A629" s="88" t="s">
        <v>7001</v>
      </c>
      <c r="B629" s="149" t="s">
        <v>5087</v>
      </c>
      <c r="C629" s="149"/>
      <c r="D629" s="83" t="s">
        <v>6370</v>
      </c>
      <c r="E629" s="83" t="s">
        <v>6343</v>
      </c>
      <c r="F629" s="86">
        <v>1207.4198988195617</v>
      </c>
      <c r="G629" s="82">
        <v>773.28000000000009</v>
      </c>
    </row>
    <row r="630" spans="1:7" ht="24" x14ac:dyDescent="0.25">
      <c r="A630" s="88" t="s">
        <v>7002</v>
      </c>
      <c r="B630" s="149" t="s">
        <v>5086</v>
      </c>
      <c r="C630" s="149"/>
      <c r="D630" s="83" t="s">
        <v>6367</v>
      </c>
      <c r="E630" s="83" t="s">
        <v>6343</v>
      </c>
      <c r="F630" s="86">
        <v>1811.1298482293423</v>
      </c>
      <c r="G630" s="82">
        <v>1159.92</v>
      </c>
    </row>
    <row r="631" spans="1:7" x14ac:dyDescent="0.25">
      <c r="A631" s="88" t="s">
        <v>7003</v>
      </c>
      <c r="B631" s="149" t="s">
        <v>5085</v>
      </c>
      <c r="C631" s="149"/>
      <c r="D631" s="83" t="s">
        <v>6401</v>
      </c>
      <c r="E631" s="83" t="s">
        <v>6343</v>
      </c>
      <c r="F631" s="86">
        <v>4888.3642495784152</v>
      </c>
      <c r="G631" s="82">
        <v>3130.7040000000002</v>
      </c>
    </row>
    <row r="632" spans="1:7" x14ac:dyDescent="0.25">
      <c r="A632" s="88" t="s">
        <v>7004</v>
      </c>
      <c r="B632" s="149" t="s">
        <v>5084</v>
      </c>
      <c r="C632" s="149"/>
      <c r="D632" s="83" t="s">
        <v>6367</v>
      </c>
      <c r="E632" s="83" t="s">
        <v>6343</v>
      </c>
      <c r="F632" s="86">
        <v>2052.7824620573356</v>
      </c>
      <c r="G632" s="82">
        <v>1314.684</v>
      </c>
    </row>
    <row r="633" spans="1:7" x14ac:dyDescent="0.25">
      <c r="A633" s="88" t="s">
        <v>7005</v>
      </c>
      <c r="B633" s="149" t="s">
        <v>5083</v>
      </c>
      <c r="C633" s="149"/>
      <c r="D633" s="83" t="s">
        <v>6401</v>
      </c>
      <c r="E633" s="83" t="s">
        <v>6343</v>
      </c>
      <c r="F633" s="86">
        <v>4888.3642495784152</v>
      </c>
      <c r="G633" s="82">
        <v>3130.7040000000002</v>
      </c>
    </row>
    <row r="634" spans="1:7" ht="24" x14ac:dyDescent="0.25">
      <c r="A634" s="88"/>
      <c r="B634" s="161" t="s">
        <v>5082</v>
      </c>
      <c r="C634" s="149"/>
      <c r="D634" s="83"/>
      <c r="E634" s="122"/>
      <c r="F634" s="86"/>
      <c r="G634" s="82">
        <v>0</v>
      </c>
    </row>
    <row r="635" spans="1:7" ht="24" x14ac:dyDescent="0.25">
      <c r="A635" s="200" t="s">
        <v>7006</v>
      </c>
      <c r="B635" s="44" t="s">
        <v>5081</v>
      </c>
      <c r="C635" s="44"/>
      <c r="D635" s="143" t="s">
        <v>6401</v>
      </c>
      <c r="E635" s="143" t="s">
        <v>6343</v>
      </c>
      <c r="F635" s="54">
        <v>7588.532883642496</v>
      </c>
      <c r="G635" s="82">
        <v>4860</v>
      </c>
    </row>
    <row r="636" spans="1:7" ht="36" x14ac:dyDescent="0.25">
      <c r="A636" s="88" t="s">
        <v>7007</v>
      </c>
      <c r="B636" s="149" t="s">
        <v>5076</v>
      </c>
      <c r="C636" s="149"/>
      <c r="D636" s="83" t="s">
        <v>6367</v>
      </c>
      <c r="E636" s="83" t="s">
        <v>6343</v>
      </c>
      <c r="F636" s="86">
        <v>2414.8397976391234</v>
      </c>
      <c r="G636" s="82">
        <v>1546.5600000000002</v>
      </c>
    </row>
    <row r="637" spans="1:7" ht="24" x14ac:dyDescent="0.25">
      <c r="A637" s="88" t="s">
        <v>7008</v>
      </c>
      <c r="B637" s="149" t="s">
        <v>5075</v>
      </c>
      <c r="C637" s="149"/>
      <c r="D637" s="83" t="s">
        <v>6367</v>
      </c>
      <c r="E637" s="83" t="s">
        <v>6343</v>
      </c>
      <c r="F637" s="86">
        <v>2173.5244519392918</v>
      </c>
      <c r="G637" s="82">
        <v>1392.0119999999999</v>
      </c>
    </row>
    <row r="638" spans="1:7" ht="36" x14ac:dyDescent="0.25">
      <c r="A638" s="88" t="s">
        <v>7009</v>
      </c>
      <c r="B638" s="149" t="s">
        <v>5074</v>
      </c>
      <c r="C638" s="149" t="s">
        <v>5047</v>
      </c>
      <c r="D638" s="83" t="s">
        <v>6401</v>
      </c>
      <c r="E638" s="83" t="s">
        <v>6343</v>
      </c>
      <c r="F638" s="86">
        <v>7821.4165261382814</v>
      </c>
      <c r="G638" s="82">
        <v>5009.148000000001</v>
      </c>
    </row>
    <row r="639" spans="1:7" ht="24" x14ac:dyDescent="0.25">
      <c r="A639" s="88" t="s">
        <v>7010</v>
      </c>
      <c r="B639" s="149" t="s">
        <v>5073</v>
      </c>
      <c r="C639" s="149" t="s">
        <v>5072</v>
      </c>
      <c r="D639" s="83" t="s">
        <v>6367</v>
      </c>
      <c r="E639" s="83" t="s">
        <v>6343</v>
      </c>
      <c r="F639" s="86">
        <v>2173.5244519392918</v>
      </c>
      <c r="G639" s="82">
        <v>1392.0119999999999</v>
      </c>
    </row>
    <row r="640" spans="1:7" ht="36" x14ac:dyDescent="0.25">
      <c r="A640" s="88" t="s">
        <v>7011</v>
      </c>
      <c r="B640" s="149" t="s">
        <v>5071</v>
      </c>
      <c r="C640" s="149" t="s">
        <v>5053</v>
      </c>
      <c r="D640" s="83" t="s">
        <v>6401</v>
      </c>
      <c r="E640" s="83" t="s">
        <v>6343</v>
      </c>
      <c r="F640" s="86">
        <v>7332.5463743676219</v>
      </c>
      <c r="G640" s="82">
        <v>4696.0560000000005</v>
      </c>
    </row>
    <row r="641" spans="1:7" ht="24" x14ac:dyDescent="0.25">
      <c r="A641" s="88" t="s">
        <v>7012</v>
      </c>
      <c r="B641" s="149" t="s">
        <v>5070</v>
      </c>
      <c r="C641" s="149" t="s">
        <v>5053</v>
      </c>
      <c r="D641" s="83" t="s">
        <v>6401</v>
      </c>
      <c r="E641" s="83" t="s">
        <v>6343</v>
      </c>
      <c r="F641" s="86">
        <v>4888.3642495784152</v>
      </c>
      <c r="G641" s="82">
        <v>3130.7040000000002</v>
      </c>
    </row>
    <row r="642" spans="1:7" ht="24" x14ac:dyDescent="0.25">
      <c r="A642" s="88" t="s">
        <v>7013</v>
      </c>
      <c r="B642" s="149" t="s">
        <v>5069</v>
      </c>
      <c r="C642" s="149"/>
      <c r="D642" s="83" t="s">
        <v>6367</v>
      </c>
      <c r="E642" s="83" t="s">
        <v>6343</v>
      </c>
      <c r="F642" s="86">
        <v>1509.274873524452</v>
      </c>
      <c r="G642" s="82">
        <v>966.6</v>
      </c>
    </row>
    <row r="643" spans="1:7" ht="36" x14ac:dyDescent="0.25">
      <c r="A643" s="88" t="s">
        <v>7014</v>
      </c>
      <c r="B643" s="149" t="s">
        <v>5068</v>
      </c>
      <c r="C643" s="149"/>
      <c r="D643" s="83" t="s">
        <v>6367</v>
      </c>
      <c r="E643" s="83" t="s">
        <v>6343</v>
      </c>
      <c r="F643" s="86">
        <v>2173.5244519392918</v>
      </c>
      <c r="G643" s="82">
        <v>1392.0119999999999</v>
      </c>
    </row>
    <row r="644" spans="1:7" ht="24" x14ac:dyDescent="0.25">
      <c r="A644" s="200" t="s">
        <v>7015</v>
      </c>
      <c r="B644" s="44" t="s">
        <v>5067</v>
      </c>
      <c r="C644" s="44"/>
      <c r="D644" s="143" t="s">
        <v>6401</v>
      </c>
      <c r="E644" s="143" t="s">
        <v>6343</v>
      </c>
      <c r="F644" s="54">
        <v>7588.3642495784115</v>
      </c>
      <c r="G644" s="82">
        <v>4859.891999999998</v>
      </c>
    </row>
    <row r="645" spans="1:7" ht="24" x14ac:dyDescent="0.25">
      <c r="A645" s="88" t="s">
        <v>7016</v>
      </c>
      <c r="B645" s="149" t="s">
        <v>5066</v>
      </c>
      <c r="C645" s="149"/>
      <c r="D645" s="83" t="s">
        <v>6367</v>
      </c>
      <c r="E645" s="83" t="s">
        <v>6343</v>
      </c>
      <c r="F645" s="86">
        <v>2173.5244519392918</v>
      </c>
      <c r="G645" s="82">
        <v>1392.0119999999999</v>
      </c>
    </row>
    <row r="646" spans="1:7" ht="36" x14ac:dyDescent="0.25">
      <c r="A646" s="88" t="s">
        <v>7017</v>
      </c>
      <c r="B646" s="149" t="s">
        <v>5065</v>
      </c>
      <c r="C646" s="149"/>
      <c r="D646" s="83" t="s">
        <v>6401</v>
      </c>
      <c r="E646" s="83" t="s">
        <v>6343</v>
      </c>
      <c r="F646" s="86">
        <v>5866.1045531197306</v>
      </c>
      <c r="G646" s="82">
        <v>3756.8880000000004</v>
      </c>
    </row>
    <row r="647" spans="1:7" ht="24" x14ac:dyDescent="0.25">
      <c r="A647" s="88" t="s">
        <v>7018</v>
      </c>
      <c r="B647" s="149" t="s">
        <v>5064</v>
      </c>
      <c r="C647" s="149"/>
      <c r="D647" s="83" t="s">
        <v>6367</v>
      </c>
      <c r="E647" s="83" t="s">
        <v>6343</v>
      </c>
      <c r="F647" s="86">
        <v>2414.8397976391234</v>
      </c>
      <c r="G647" s="82">
        <v>1546.5600000000002</v>
      </c>
    </row>
    <row r="648" spans="1:7" ht="24" x14ac:dyDescent="0.25">
      <c r="A648" s="88" t="s">
        <v>7019</v>
      </c>
      <c r="B648" s="149" t="s">
        <v>5063</v>
      </c>
      <c r="C648" s="149"/>
      <c r="D648" s="83" t="s">
        <v>6367</v>
      </c>
      <c r="E648" s="83" t="s">
        <v>6343</v>
      </c>
      <c r="F648" s="86">
        <v>2173.5244519392918</v>
      </c>
      <c r="G648" s="82">
        <v>1392.0119999999999</v>
      </c>
    </row>
    <row r="649" spans="1:7" ht="24" x14ac:dyDescent="0.25">
      <c r="A649" s="88" t="s">
        <v>7020</v>
      </c>
      <c r="B649" s="149" t="s">
        <v>5062</v>
      </c>
      <c r="C649" s="149"/>
      <c r="D649" s="83" t="s">
        <v>6401</v>
      </c>
      <c r="E649" s="83" t="s">
        <v>6343</v>
      </c>
      <c r="F649" s="86">
        <v>4399.4940978077575</v>
      </c>
      <c r="G649" s="82">
        <v>2817.6120000000001</v>
      </c>
    </row>
    <row r="650" spans="1:7" ht="72" x14ac:dyDescent="0.25">
      <c r="A650" s="88" t="s">
        <v>7021</v>
      </c>
      <c r="B650" s="149" t="s">
        <v>5061</v>
      </c>
      <c r="C650" s="149"/>
      <c r="D650" s="83" t="s">
        <v>6367</v>
      </c>
      <c r="E650" s="83" t="s">
        <v>6343</v>
      </c>
      <c r="F650" s="86">
        <v>2414.8397976391234</v>
      </c>
      <c r="G650" s="82">
        <v>1546.5600000000002</v>
      </c>
    </row>
    <row r="651" spans="1:7" ht="24" x14ac:dyDescent="0.25">
      <c r="A651" s="88" t="s">
        <v>7022</v>
      </c>
      <c r="B651" s="149" t="s">
        <v>5060</v>
      </c>
      <c r="C651" s="149"/>
      <c r="D651" s="83" t="s">
        <v>6367</v>
      </c>
      <c r="E651" s="83" t="s">
        <v>6343</v>
      </c>
      <c r="F651" s="86">
        <v>2656.3237774030358</v>
      </c>
      <c r="G651" s="82">
        <v>1701.2160000000003</v>
      </c>
    </row>
    <row r="652" spans="1:7" x14ac:dyDescent="0.25">
      <c r="A652" s="88" t="s">
        <v>7023</v>
      </c>
      <c r="B652" s="149" t="s">
        <v>5059</v>
      </c>
      <c r="C652" s="149"/>
      <c r="D652" s="83" t="s">
        <v>6401</v>
      </c>
      <c r="E652" s="83" t="s">
        <v>6343</v>
      </c>
      <c r="F652" s="86">
        <v>9288.0269814502535</v>
      </c>
      <c r="G652" s="82">
        <v>5948.4240000000009</v>
      </c>
    </row>
    <row r="653" spans="1:7" ht="24" x14ac:dyDescent="0.25">
      <c r="A653" s="88" t="s">
        <v>7024</v>
      </c>
      <c r="B653" s="149" t="s">
        <v>5058</v>
      </c>
      <c r="C653" s="149"/>
      <c r="D653" s="83" t="s">
        <v>6401</v>
      </c>
      <c r="E653" s="83" t="s">
        <v>6343</v>
      </c>
      <c r="F653" s="86">
        <v>4497.3018549747048</v>
      </c>
      <c r="G653" s="82">
        <v>2880.252</v>
      </c>
    </row>
    <row r="654" spans="1:7" x14ac:dyDescent="0.25">
      <c r="A654" s="88" t="s">
        <v>7025</v>
      </c>
      <c r="B654" s="149" t="s">
        <v>5057</v>
      </c>
      <c r="C654" s="149"/>
      <c r="D654" s="83" t="s">
        <v>6367</v>
      </c>
      <c r="E654" s="83" t="s">
        <v>6343</v>
      </c>
      <c r="F654" s="86">
        <v>2173.5244519392918</v>
      </c>
      <c r="G654" s="82">
        <v>1392.0119999999999</v>
      </c>
    </row>
    <row r="655" spans="1:7" ht="24" x14ac:dyDescent="0.25">
      <c r="A655" s="88" t="s">
        <v>7026</v>
      </c>
      <c r="B655" s="149" t="s">
        <v>5056</v>
      </c>
      <c r="C655" s="149"/>
      <c r="D655" s="83" t="s">
        <v>6401</v>
      </c>
      <c r="E655" s="83" t="s">
        <v>6343</v>
      </c>
      <c r="F655" s="86">
        <v>6843.8448566610459</v>
      </c>
      <c r="G655" s="82">
        <v>4383.0720000000001</v>
      </c>
    </row>
    <row r="656" spans="1:7" x14ac:dyDescent="0.25">
      <c r="A656" s="88" t="s">
        <v>7027</v>
      </c>
      <c r="B656" s="149" t="s">
        <v>5055</v>
      </c>
      <c r="C656" s="149" t="s">
        <v>5053</v>
      </c>
      <c r="D656" s="83" t="s">
        <v>6401</v>
      </c>
      <c r="E656" s="83" t="s">
        <v>6343</v>
      </c>
      <c r="F656" s="86">
        <v>5475.0421585160202</v>
      </c>
      <c r="G656" s="82">
        <v>3506.4360000000001</v>
      </c>
    </row>
    <row r="657" spans="1:7" ht="24" x14ac:dyDescent="0.25">
      <c r="A657" s="88" t="s">
        <v>7028</v>
      </c>
      <c r="B657" s="149" t="s">
        <v>5054</v>
      </c>
      <c r="C657" s="149" t="s">
        <v>5053</v>
      </c>
      <c r="D657" s="83" t="s">
        <v>6418</v>
      </c>
      <c r="E657" s="83" t="s">
        <v>6343</v>
      </c>
      <c r="F657" s="86">
        <v>13189.207419898819</v>
      </c>
      <c r="G657" s="82">
        <v>8446.8960000000006</v>
      </c>
    </row>
    <row r="658" spans="1:7" ht="24" x14ac:dyDescent="0.25">
      <c r="A658" s="88" t="s">
        <v>7029</v>
      </c>
      <c r="B658" s="149" t="s">
        <v>5052</v>
      </c>
      <c r="C658" s="149"/>
      <c r="D658" s="83" t="s">
        <v>6401</v>
      </c>
      <c r="E658" s="83" t="s">
        <v>6343</v>
      </c>
      <c r="F658" s="86">
        <v>4497.3018549747048</v>
      </c>
      <c r="G658" s="82">
        <v>2880.252</v>
      </c>
    </row>
    <row r="659" spans="1:7" ht="24" x14ac:dyDescent="0.25">
      <c r="A659" s="88" t="s">
        <v>7030</v>
      </c>
      <c r="B659" s="149" t="s">
        <v>5051</v>
      </c>
      <c r="C659" s="149"/>
      <c r="D659" s="83" t="s">
        <v>6401</v>
      </c>
      <c r="E659" s="83" t="s">
        <v>6343</v>
      </c>
      <c r="F659" s="86">
        <v>4888.3642495784152</v>
      </c>
      <c r="G659" s="82">
        <v>3130.7040000000002</v>
      </c>
    </row>
    <row r="660" spans="1:7" x14ac:dyDescent="0.25">
      <c r="A660" s="88" t="s">
        <v>7031</v>
      </c>
      <c r="B660" s="149" t="s">
        <v>5050</v>
      </c>
      <c r="C660" s="149"/>
      <c r="D660" s="83" t="s">
        <v>6401</v>
      </c>
      <c r="E660" s="83" t="s">
        <v>6343</v>
      </c>
      <c r="F660" s="86">
        <v>4888.3642495784152</v>
      </c>
      <c r="G660" s="82">
        <v>3130.7040000000002</v>
      </c>
    </row>
    <row r="661" spans="1:7" x14ac:dyDescent="0.25">
      <c r="A661" s="88" t="s">
        <v>7032</v>
      </c>
      <c r="B661" s="149" t="s">
        <v>5049</v>
      </c>
      <c r="C661" s="149"/>
      <c r="D661" s="83" t="s">
        <v>6401</v>
      </c>
      <c r="E661" s="83" t="s">
        <v>6343</v>
      </c>
      <c r="F661" s="86">
        <v>6354.8060708263074</v>
      </c>
      <c r="G661" s="82">
        <v>4069.8720000000003</v>
      </c>
    </row>
    <row r="662" spans="1:7" ht="24" x14ac:dyDescent="0.25">
      <c r="A662" s="88" t="s">
        <v>7033</v>
      </c>
      <c r="B662" s="149" t="s">
        <v>5048</v>
      </c>
      <c r="C662" s="149" t="s">
        <v>5047</v>
      </c>
      <c r="D662" s="83" t="s">
        <v>6418</v>
      </c>
      <c r="E662" s="83" t="s">
        <v>6343</v>
      </c>
      <c r="F662" s="86">
        <v>13189.207419898819</v>
      </c>
      <c r="G662" s="82">
        <v>8446.8960000000006</v>
      </c>
    </row>
    <row r="663" spans="1:7" x14ac:dyDescent="0.25">
      <c r="A663" s="88"/>
      <c r="B663" s="161" t="s">
        <v>5046</v>
      </c>
      <c r="C663" s="149"/>
      <c r="D663" s="83"/>
      <c r="E663" s="122"/>
      <c r="F663" s="86"/>
      <c r="G663" s="82">
        <v>0</v>
      </c>
    </row>
    <row r="664" spans="1:7" ht="24" x14ac:dyDescent="0.25">
      <c r="A664" s="88" t="s">
        <v>7034</v>
      </c>
      <c r="B664" s="149" t="s">
        <v>5045</v>
      </c>
      <c r="C664" s="149"/>
      <c r="D664" s="83" t="s">
        <v>6367</v>
      </c>
      <c r="E664" s="83" t="s">
        <v>6343</v>
      </c>
      <c r="F664" s="86">
        <v>2414.8397976391234</v>
      </c>
      <c r="G664" s="82">
        <v>1546.5600000000002</v>
      </c>
    </row>
    <row r="665" spans="1:7" ht="24" x14ac:dyDescent="0.25">
      <c r="A665" s="88" t="s">
        <v>7035</v>
      </c>
      <c r="B665" s="149" t="s">
        <v>5044</v>
      </c>
      <c r="C665" s="149"/>
      <c r="D665" s="83" t="s">
        <v>6401</v>
      </c>
      <c r="E665" s="83" t="s">
        <v>6343</v>
      </c>
      <c r="F665" s="86">
        <v>5083.9797639123108</v>
      </c>
      <c r="G665" s="82">
        <v>3255.9840000000004</v>
      </c>
    </row>
    <row r="666" spans="1:7" ht="24" x14ac:dyDescent="0.25">
      <c r="A666" s="88" t="s">
        <v>7036</v>
      </c>
      <c r="B666" s="149" t="s">
        <v>5043</v>
      </c>
      <c r="C666" s="149"/>
      <c r="D666" s="83" t="s">
        <v>6367</v>
      </c>
      <c r="E666" s="83" t="s">
        <v>6343</v>
      </c>
      <c r="F666" s="86">
        <v>2414.8397976391234</v>
      </c>
      <c r="G666" s="82">
        <v>1546.5600000000002</v>
      </c>
    </row>
    <row r="667" spans="1:7" ht="24" x14ac:dyDescent="0.25">
      <c r="A667" s="88" t="s">
        <v>7037</v>
      </c>
      <c r="B667" s="149" t="s">
        <v>5042</v>
      </c>
      <c r="C667" s="149"/>
      <c r="D667" s="83" t="s">
        <v>6367</v>
      </c>
      <c r="E667" s="83" t="s">
        <v>6343</v>
      </c>
      <c r="F667" s="86">
        <v>2656.3237774030358</v>
      </c>
      <c r="G667" s="82">
        <v>1701.2160000000003</v>
      </c>
    </row>
    <row r="668" spans="1:7" s="99" customFormat="1" ht="24" x14ac:dyDescent="0.25">
      <c r="A668" s="88" t="s">
        <v>7038</v>
      </c>
      <c r="B668" s="149" t="s">
        <v>5041</v>
      </c>
      <c r="C668" s="149"/>
      <c r="D668" s="83" t="s">
        <v>6401</v>
      </c>
      <c r="E668" s="83" t="s">
        <v>6343</v>
      </c>
      <c r="F668" s="86">
        <v>6257.16694772344</v>
      </c>
      <c r="G668" s="82">
        <v>4007.3399999999997</v>
      </c>
    </row>
    <row r="669" spans="1:7" s="99" customFormat="1" ht="24" x14ac:dyDescent="0.25">
      <c r="A669" s="88" t="s">
        <v>7039</v>
      </c>
      <c r="B669" s="149" t="s">
        <v>5040</v>
      </c>
      <c r="C669" s="149"/>
      <c r="D669" s="83" t="s">
        <v>6367</v>
      </c>
      <c r="E669" s="83" t="s">
        <v>6343</v>
      </c>
      <c r="F669" s="86">
        <v>2656.3237774030358</v>
      </c>
      <c r="G669" s="82">
        <v>1701.2160000000003</v>
      </c>
    </row>
    <row r="670" spans="1:7" s="99" customFormat="1" ht="24" x14ac:dyDescent="0.25">
      <c r="A670" s="88" t="s">
        <v>7040</v>
      </c>
      <c r="B670" s="149" t="s">
        <v>5039</v>
      </c>
      <c r="C670" s="149"/>
      <c r="D670" s="83" t="s">
        <v>6367</v>
      </c>
      <c r="E670" s="83" t="s">
        <v>6343</v>
      </c>
      <c r="F670" s="86">
        <v>2414.8397976391234</v>
      </c>
      <c r="G670" s="82">
        <v>1546.5600000000002</v>
      </c>
    </row>
    <row r="671" spans="1:7" x14ac:dyDescent="0.25">
      <c r="A671" s="88"/>
      <c r="B671" s="161" t="s">
        <v>5038</v>
      </c>
      <c r="C671" s="149" t="s">
        <v>5037</v>
      </c>
      <c r="D671" s="83"/>
      <c r="E671" s="122"/>
      <c r="F671" s="86"/>
      <c r="G671" s="82">
        <v>0</v>
      </c>
    </row>
    <row r="672" spans="1:7" x14ac:dyDescent="0.25">
      <c r="A672" s="88" t="s">
        <v>7041</v>
      </c>
      <c r="B672" s="149" t="s">
        <v>5036</v>
      </c>
      <c r="C672" s="149"/>
      <c r="D672" s="83" t="s">
        <v>6367</v>
      </c>
      <c r="E672" s="83" t="s">
        <v>6343</v>
      </c>
      <c r="F672" s="86">
        <v>2535.5817875210791</v>
      </c>
      <c r="G672" s="82">
        <v>1623.8879999999999</v>
      </c>
    </row>
    <row r="673" spans="1:7" x14ac:dyDescent="0.25">
      <c r="A673" s="88" t="s">
        <v>7042</v>
      </c>
      <c r="B673" s="149" t="s">
        <v>5035</v>
      </c>
      <c r="C673" s="149"/>
      <c r="D673" s="83" t="s">
        <v>6367</v>
      </c>
      <c r="E673" s="83" t="s">
        <v>6343</v>
      </c>
      <c r="F673" s="86">
        <v>2535.5817875210791</v>
      </c>
      <c r="G673" s="82">
        <v>1623.8879999999999</v>
      </c>
    </row>
    <row r="674" spans="1:7" x14ac:dyDescent="0.25">
      <c r="A674" s="88" t="s">
        <v>7043</v>
      </c>
      <c r="B674" s="149" t="s">
        <v>5034</v>
      </c>
      <c r="C674" s="149"/>
      <c r="D674" s="83" t="s">
        <v>6367</v>
      </c>
      <c r="E674" s="83" t="s">
        <v>6343</v>
      </c>
      <c r="F674" s="86">
        <v>3005.0758853288366</v>
      </c>
      <c r="G674" s="82">
        <v>1924.5708000000002</v>
      </c>
    </row>
    <row r="675" spans="1:7" ht="24" x14ac:dyDescent="0.25">
      <c r="A675" s="88" t="s">
        <v>7044</v>
      </c>
      <c r="B675" s="149" t="s">
        <v>5033</v>
      </c>
      <c r="C675" s="149"/>
      <c r="D675" s="83" t="s">
        <v>6401</v>
      </c>
      <c r="E675" s="83" t="s">
        <v>6343</v>
      </c>
      <c r="F675" s="86">
        <v>6452.6138279932547</v>
      </c>
      <c r="G675" s="82">
        <v>4132.5120000000006</v>
      </c>
    </row>
    <row r="676" spans="1:7" ht="24" x14ac:dyDescent="0.25">
      <c r="A676" s="88" t="s">
        <v>7045</v>
      </c>
      <c r="B676" s="149" t="s">
        <v>5032</v>
      </c>
      <c r="C676" s="149"/>
      <c r="D676" s="83" t="s">
        <v>6401</v>
      </c>
      <c r="E676" s="83" t="s">
        <v>6343</v>
      </c>
      <c r="F676" s="86">
        <v>4692.7487352445196</v>
      </c>
      <c r="G676" s="82">
        <v>3005.4240000000004</v>
      </c>
    </row>
    <row r="677" spans="1:7" x14ac:dyDescent="0.25">
      <c r="A677" s="88" t="s">
        <v>7046</v>
      </c>
      <c r="B677" s="149" t="s">
        <v>5031</v>
      </c>
      <c r="C677" s="149"/>
      <c r="D677" s="83" t="s">
        <v>6401</v>
      </c>
      <c r="E677" s="83" t="s">
        <v>6343</v>
      </c>
      <c r="F677" s="86">
        <v>6245.4974704890392</v>
      </c>
      <c r="G677" s="82">
        <v>3999.8664000000003</v>
      </c>
    </row>
    <row r="678" spans="1:7" x14ac:dyDescent="0.25">
      <c r="A678" s="88" t="s">
        <v>7047</v>
      </c>
      <c r="B678" s="149" t="s">
        <v>5030</v>
      </c>
      <c r="C678" s="149"/>
      <c r="D678" s="83" t="s">
        <v>6367</v>
      </c>
      <c r="E678" s="83" t="s">
        <v>6343</v>
      </c>
      <c r="F678" s="86">
        <v>1931.8718381112985</v>
      </c>
      <c r="G678" s="82">
        <v>1237.248</v>
      </c>
    </row>
    <row r="679" spans="1:7" x14ac:dyDescent="0.25">
      <c r="A679" s="88" t="s">
        <v>7048</v>
      </c>
      <c r="B679" s="149" t="s">
        <v>5029</v>
      </c>
      <c r="C679" s="149"/>
      <c r="D679" s="83" t="s">
        <v>6401</v>
      </c>
      <c r="E679" s="83" t="s">
        <v>6343</v>
      </c>
      <c r="F679" s="86">
        <v>5083.9797639123108</v>
      </c>
      <c r="G679" s="82">
        <v>3255.9840000000004</v>
      </c>
    </row>
    <row r="680" spans="1:7" x14ac:dyDescent="0.25">
      <c r="A680" s="88" t="s">
        <v>7049</v>
      </c>
      <c r="B680" s="149" t="s">
        <v>5028</v>
      </c>
      <c r="C680" s="149" t="s">
        <v>6757</v>
      </c>
      <c r="D680" s="83" t="s">
        <v>6401</v>
      </c>
      <c r="E680" s="83" t="s">
        <v>6343</v>
      </c>
      <c r="F680" s="86">
        <v>4399.4940978077575</v>
      </c>
      <c r="G680" s="82">
        <v>2817.6120000000001</v>
      </c>
    </row>
    <row r="681" spans="1:7" ht="24" x14ac:dyDescent="0.25">
      <c r="A681" s="88" t="s">
        <v>7050</v>
      </c>
      <c r="B681" s="149" t="s">
        <v>5027</v>
      </c>
      <c r="C681" s="149"/>
      <c r="D681" s="83" t="s">
        <v>6401</v>
      </c>
      <c r="E681" s="83" t="s">
        <v>6343</v>
      </c>
      <c r="F681" s="86">
        <v>7234.7386172006745</v>
      </c>
      <c r="G681" s="82">
        <v>4633.4160000000002</v>
      </c>
    </row>
    <row r="682" spans="1:7" ht="24" x14ac:dyDescent="0.25">
      <c r="A682" s="88" t="s">
        <v>7051</v>
      </c>
      <c r="B682" s="149" t="s">
        <v>5026</v>
      </c>
      <c r="C682" s="149"/>
      <c r="D682" s="83" t="s">
        <v>6401</v>
      </c>
      <c r="E682" s="83" t="s">
        <v>6343</v>
      </c>
      <c r="F682" s="86">
        <v>4888.3642495784152</v>
      </c>
      <c r="G682" s="82">
        <v>3130.7040000000002</v>
      </c>
    </row>
    <row r="683" spans="1:7" x14ac:dyDescent="0.25">
      <c r="A683" s="88" t="s">
        <v>7052</v>
      </c>
      <c r="B683" s="149" t="s">
        <v>5025</v>
      </c>
      <c r="C683" s="149"/>
      <c r="D683" s="83" t="s">
        <v>6401</v>
      </c>
      <c r="E683" s="83" t="s">
        <v>6343</v>
      </c>
      <c r="F683" s="86">
        <v>6354.8060708263074</v>
      </c>
      <c r="G683" s="82">
        <v>4069.8720000000003</v>
      </c>
    </row>
    <row r="684" spans="1:7" x14ac:dyDescent="0.25">
      <c r="A684" s="88" t="s">
        <v>7053</v>
      </c>
      <c r="B684" s="149" t="s">
        <v>5024</v>
      </c>
      <c r="C684" s="149" t="s">
        <v>6757</v>
      </c>
      <c r="D684" s="83" t="s">
        <v>6401</v>
      </c>
      <c r="E684" s="83" t="s">
        <v>6343</v>
      </c>
      <c r="F684" s="86">
        <v>3618.8870151770661</v>
      </c>
      <c r="G684" s="82">
        <v>2317.6800000000003</v>
      </c>
    </row>
    <row r="685" spans="1:7" ht="24" x14ac:dyDescent="0.25">
      <c r="A685" s="88" t="s">
        <v>7054</v>
      </c>
      <c r="B685" s="149" t="s">
        <v>5023</v>
      </c>
      <c r="C685" s="149" t="s">
        <v>6850</v>
      </c>
      <c r="D685" s="83" t="s">
        <v>6367</v>
      </c>
      <c r="E685" s="83" t="s">
        <v>6343</v>
      </c>
      <c r="F685" s="86">
        <v>1931.8718381112985</v>
      </c>
      <c r="G685" s="82">
        <v>1237.248</v>
      </c>
    </row>
    <row r="686" spans="1:7" ht="24" x14ac:dyDescent="0.25">
      <c r="A686" s="88" t="s">
        <v>7055</v>
      </c>
      <c r="B686" s="149" t="s">
        <v>5022</v>
      </c>
      <c r="C686" s="149" t="s">
        <v>6850</v>
      </c>
      <c r="D686" s="83" t="s">
        <v>6367</v>
      </c>
      <c r="E686" s="83" t="s">
        <v>6343</v>
      </c>
      <c r="F686" s="86">
        <v>1931.8718381112985</v>
      </c>
      <c r="G686" s="82">
        <v>1237.248</v>
      </c>
    </row>
    <row r="687" spans="1:7" ht="24" x14ac:dyDescent="0.25">
      <c r="A687" s="88" t="s">
        <v>7056</v>
      </c>
      <c r="B687" s="149" t="s">
        <v>5021</v>
      </c>
      <c r="C687" s="149" t="s">
        <v>6850</v>
      </c>
      <c r="D687" s="83" t="s">
        <v>6401</v>
      </c>
      <c r="E687" s="83" t="s">
        <v>6343</v>
      </c>
      <c r="F687" s="86">
        <v>6257.16694772344</v>
      </c>
      <c r="G687" s="82">
        <v>4007.3399999999997</v>
      </c>
    </row>
    <row r="688" spans="1:7" ht="24" x14ac:dyDescent="0.25">
      <c r="A688" s="88" t="s">
        <v>7057</v>
      </c>
      <c r="B688" s="149" t="s">
        <v>5020</v>
      </c>
      <c r="C688" s="149" t="s">
        <v>6850</v>
      </c>
      <c r="D688" s="83" t="s">
        <v>6367</v>
      </c>
      <c r="E688" s="83" t="s">
        <v>6343</v>
      </c>
      <c r="F688" s="86">
        <v>2656.3237774030358</v>
      </c>
      <c r="G688" s="82">
        <v>1701.2160000000003</v>
      </c>
    </row>
    <row r="689" spans="1:7" ht="24" x14ac:dyDescent="0.25">
      <c r="A689" s="88" t="s">
        <v>7058</v>
      </c>
      <c r="B689" s="149" t="s">
        <v>5019</v>
      </c>
      <c r="C689" s="149" t="s">
        <v>6850</v>
      </c>
      <c r="D689" s="83" t="s">
        <v>6367</v>
      </c>
      <c r="E689" s="83" t="s">
        <v>6343</v>
      </c>
      <c r="F689" s="86">
        <v>2414.8397976391234</v>
      </c>
      <c r="G689" s="82">
        <v>1546.5600000000002</v>
      </c>
    </row>
    <row r="690" spans="1:7" ht="24" x14ac:dyDescent="0.25">
      <c r="A690" s="88" t="s">
        <v>7059</v>
      </c>
      <c r="B690" s="149" t="s">
        <v>5018</v>
      </c>
      <c r="C690" s="149" t="s">
        <v>6850</v>
      </c>
      <c r="D690" s="83" t="s">
        <v>6367</v>
      </c>
      <c r="E690" s="83" t="s">
        <v>6343</v>
      </c>
      <c r="F690" s="86">
        <v>2294.266441821248</v>
      </c>
      <c r="G690" s="82">
        <v>1469.3400000000001</v>
      </c>
    </row>
    <row r="691" spans="1:7" x14ac:dyDescent="0.25">
      <c r="A691" s="88"/>
      <c r="B691" s="161" t="s">
        <v>5017</v>
      </c>
      <c r="C691" s="149"/>
      <c r="D691" s="83"/>
      <c r="E691" s="122"/>
      <c r="F691" s="86"/>
      <c r="G691" s="82">
        <v>0</v>
      </c>
    </row>
    <row r="692" spans="1:7" ht="36" x14ac:dyDescent="0.25">
      <c r="A692" s="200" t="s">
        <v>7060</v>
      </c>
      <c r="B692" s="44" t="s">
        <v>5016</v>
      </c>
      <c r="C692" s="44"/>
      <c r="D692" s="143" t="s">
        <v>6401</v>
      </c>
      <c r="E692" s="143" t="s">
        <v>6343</v>
      </c>
      <c r="F692" s="54">
        <v>4600.5691399662728</v>
      </c>
      <c r="G692" s="82">
        <v>2946.3885</v>
      </c>
    </row>
    <row r="693" spans="1:7" ht="24" x14ac:dyDescent="0.25">
      <c r="A693" s="88" t="s">
        <v>7061</v>
      </c>
      <c r="B693" s="149" t="s">
        <v>5015</v>
      </c>
      <c r="C693" s="149"/>
      <c r="D693" s="83" t="s">
        <v>6401</v>
      </c>
      <c r="E693" s="83" t="s">
        <v>6343</v>
      </c>
      <c r="F693" s="86">
        <v>4888.3642495784152</v>
      </c>
      <c r="G693" s="82">
        <v>3130.7040000000002</v>
      </c>
    </row>
    <row r="694" spans="1:7" x14ac:dyDescent="0.25">
      <c r="A694" s="88" t="s">
        <v>7062</v>
      </c>
      <c r="B694" s="149" t="s">
        <v>5014</v>
      </c>
      <c r="C694" s="149"/>
      <c r="D694" s="83" t="s">
        <v>6367</v>
      </c>
      <c r="E694" s="83" t="s">
        <v>6343</v>
      </c>
      <c r="F694" s="86">
        <v>2173.5244519392918</v>
      </c>
      <c r="G694" s="82">
        <v>1392.0119999999999</v>
      </c>
    </row>
    <row r="695" spans="1:7" x14ac:dyDescent="0.25">
      <c r="A695" s="88" t="s">
        <v>7063</v>
      </c>
      <c r="B695" s="149" t="s">
        <v>5013</v>
      </c>
      <c r="C695" s="149"/>
      <c r="D695" s="83" t="s">
        <v>6401</v>
      </c>
      <c r="E695" s="83" t="s">
        <v>6343</v>
      </c>
      <c r="F695" s="86">
        <v>4692.7487352445196</v>
      </c>
      <c r="G695" s="82">
        <v>3005.4240000000004</v>
      </c>
    </row>
    <row r="696" spans="1:7" ht="24" x14ac:dyDescent="0.25">
      <c r="A696" s="88" t="s">
        <v>7064</v>
      </c>
      <c r="B696" s="149" t="s">
        <v>5012</v>
      </c>
      <c r="C696" s="149"/>
      <c r="D696" s="83" t="s">
        <v>6367</v>
      </c>
      <c r="E696" s="83" t="s">
        <v>6343</v>
      </c>
      <c r="F696" s="86">
        <v>2656.3237774030358</v>
      </c>
      <c r="G696" s="82">
        <v>1701.2160000000003</v>
      </c>
    </row>
    <row r="697" spans="1:7" x14ac:dyDescent="0.25">
      <c r="A697" s="88" t="s">
        <v>7065</v>
      </c>
      <c r="B697" s="149" t="s">
        <v>5011</v>
      </c>
      <c r="C697" s="149"/>
      <c r="D697" s="83" t="s">
        <v>6367</v>
      </c>
      <c r="E697" s="83" t="s">
        <v>6343</v>
      </c>
      <c r="F697" s="86">
        <v>2656.3237774030358</v>
      </c>
      <c r="G697" s="82">
        <v>1701.2160000000003</v>
      </c>
    </row>
    <row r="698" spans="1:7" x14ac:dyDescent="0.25">
      <c r="A698" s="88" t="s">
        <v>7066</v>
      </c>
      <c r="B698" s="149" t="s">
        <v>5010</v>
      </c>
      <c r="C698" s="149"/>
      <c r="D698" s="83" t="s">
        <v>6401</v>
      </c>
      <c r="E698" s="83" t="s">
        <v>6343</v>
      </c>
      <c r="F698" s="86">
        <v>4497.3018549747048</v>
      </c>
      <c r="G698" s="82">
        <v>2880.252</v>
      </c>
    </row>
    <row r="699" spans="1:7" x14ac:dyDescent="0.25">
      <c r="A699" s="88" t="s">
        <v>7067</v>
      </c>
      <c r="B699" s="149" t="s">
        <v>5009</v>
      </c>
      <c r="C699" s="149"/>
      <c r="D699" s="83" t="s">
        <v>6401</v>
      </c>
      <c r="E699" s="83" t="s">
        <v>6343</v>
      </c>
      <c r="F699" s="86">
        <v>4692.7487352445196</v>
      </c>
      <c r="G699" s="82">
        <v>3005.4240000000004</v>
      </c>
    </row>
    <row r="700" spans="1:7" ht="24" x14ac:dyDescent="0.25">
      <c r="A700" s="88" t="s">
        <v>7068</v>
      </c>
      <c r="B700" s="149" t="s">
        <v>5008</v>
      </c>
      <c r="C700" s="149"/>
      <c r="D700" s="83" t="s">
        <v>6401</v>
      </c>
      <c r="E700" s="83" t="s">
        <v>6343</v>
      </c>
      <c r="F700" s="86">
        <v>5083.9797639123108</v>
      </c>
      <c r="G700" s="82">
        <v>3255.9840000000004</v>
      </c>
    </row>
    <row r="701" spans="1:7" x14ac:dyDescent="0.25">
      <c r="A701" s="88" t="s">
        <v>7069</v>
      </c>
      <c r="B701" s="149" t="s">
        <v>5007</v>
      </c>
      <c r="C701" s="149"/>
      <c r="D701" s="83" t="s">
        <v>6367</v>
      </c>
      <c r="E701" s="83" t="s">
        <v>6343</v>
      </c>
      <c r="F701" s="86">
        <v>2173.5244519392918</v>
      </c>
      <c r="G701" s="82">
        <v>1392.0119999999999</v>
      </c>
    </row>
    <row r="702" spans="1:7" ht="24" x14ac:dyDescent="0.25">
      <c r="A702" s="88" t="s">
        <v>7070</v>
      </c>
      <c r="B702" s="149" t="s">
        <v>5006</v>
      </c>
      <c r="C702" s="149"/>
      <c r="D702" s="83" t="s">
        <v>6367</v>
      </c>
      <c r="E702" s="83" t="s">
        <v>6343</v>
      </c>
      <c r="F702" s="86">
        <v>2294.266441821248</v>
      </c>
      <c r="G702" s="82">
        <v>1469.3400000000001</v>
      </c>
    </row>
    <row r="703" spans="1:7" ht="24" x14ac:dyDescent="0.25">
      <c r="A703" s="88" t="s">
        <v>7071</v>
      </c>
      <c r="B703" s="149" t="s">
        <v>5005</v>
      </c>
      <c r="C703" s="149"/>
      <c r="D703" s="83" t="s">
        <v>6367</v>
      </c>
      <c r="E703" s="83" t="s">
        <v>6343</v>
      </c>
      <c r="F703" s="86">
        <v>2414.8397976391234</v>
      </c>
      <c r="G703" s="82">
        <v>1546.5600000000002</v>
      </c>
    </row>
    <row r="704" spans="1:7" ht="24" x14ac:dyDescent="0.25">
      <c r="A704" s="88" t="s">
        <v>7072</v>
      </c>
      <c r="B704" s="149" t="s">
        <v>5004</v>
      </c>
      <c r="C704" s="149"/>
      <c r="D704" s="83" t="s">
        <v>6367</v>
      </c>
      <c r="E704" s="83" t="s">
        <v>6343</v>
      </c>
      <c r="F704" s="86">
        <v>2173.5244519392918</v>
      </c>
      <c r="G704" s="82">
        <v>1392.0119999999999</v>
      </c>
    </row>
    <row r="705" spans="1:7" x14ac:dyDescent="0.25">
      <c r="A705" s="88"/>
      <c r="B705" s="161" t="s">
        <v>5003</v>
      </c>
      <c r="C705" s="149"/>
      <c r="D705" s="83"/>
      <c r="E705" s="122"/>
      <c r="F705" s="86"/>
      <c r="G705" s="82">
        <v>0</v>
      </c>
    </row>
    <row r="706" spans="1:7" x14ac:dyDescent="0.25">
      <c r="A706" s="88" t="s">
        <v>7073</v>
      </c>
      <c r="B706" s="149" t="s">
        <v>5002</v>
      </c>
      <c r="C706" s="149"/>
      <c r="D706" s="83" t="s">
        <v>6401</v>
      </c>
      <c r="E706" s="83" t="s">
        <v>6343</v>
      </c>
      <c r="F706" s="86">
        <v>4399.4940978077575</v>
      </c>
      <c r="G706" s="82">
        <v>2817.6120000000001</v>
      </c>
    </row>
    <row r="707" spans="1:7" x14ac:dyDescent="0.25">
      <c r="A707" s="88" t="s">
        <v>7074</v>
      </c>
      <c r="B707" s="149" t="s">
        <v>5000</v>
      </c>
      <c r="C707" s="149"/>
      <c r="D707" s="83" t="s">
        <v>6401</v>
      </c>
      <c r="E707" s="83" t="s">
        <v>6343</v>
      </c>
      <c r="F707" s="86">
        <v>4399.4940978077575</v>
      </c>
      <c r="G707" s="82">
        <v>2817.6120000000001</v>
      </c>
    </row>
    <row r="708" spans="1:7" x14ac:dyDescent="0.25">
      <c r="A708" s="88" t="s">
        <v>7075</v>
      </c>
      <c r="B708" s="149" t="s">
        <v>5001</v>
      </c>
      <c r="C708" s="149"/>
      <c r="D708" s="83" t="s">
        <v>6401</v>
      </c>
      <c r="E708" s="83" t="s">
        <v>6343</v>
      </c>
      <c r="F708" s="86">
        <v>4399.4940978077575</v>
      </c>
      <c r="G708" s="82">
        <v>2817.6120000000001</v>
      </c>
    </row>
    <row r="709" spans="1:7" x14ac:dyDescent="0.25">
      <c r="A709" s="88" t="s">
        <v>7076</v>
      </c>
      <c r="B709" s="149" t="s">
        <v>5000</v>
      </c>
      <c r="C709" s="149"/>
      <c r="D709" s="83" t="s">
        <v>6401</v>
      </c>
      <c r="E709" s="83" t="s">
        <v>6343</v>
      </c>
      <c r="F709" s="86">
        <v>4399.4940978077575</v>
      </c>
      <c r="G709" s="82">
        <v>2817.6120000000001</v>
      </c>
    </row>
    <row r="710" spans="1:7" x14ac:dyDescent="0.25">
      <c r="A710" s="88" t="s">
        <v>7077</v>
      </c>
      <c r="B710" s="149" t="s">
        <v>4999</v>
      </c>
      <c r="C710" s="149"/>
      <c r="D710" s="83" t="s">
        <v>6401</v>
      </c>
      <c r="E710" s="83" t="s">
        <v>6343</v>
      </c>
      <c r="F710" s="86">
        <v>4399.4940978077575</v>
      </c>
      <c r="G710" s="82">
        <v>2817.6120000000001</v>
      </c>
    </row>
    <row r="711" spans="1:7" ht="24" customHeight="1" x14ac:dyDescent="0.25">
      <c r="A711" s="88" t="s">
        <v>7078</v>
      </c>
      <c r="B711" s="149" t="s">
        <v>4998</v>
      </c>
      <c r="C711" s="149"/>
      <c r="D711" s="83" t="s">
        <v>6401</v>
      </c>
      <c r="E711" s="83" t="s">
        <v>6343</v>
      </c>
      <c r="F711" s="86">
        <v>4399.4940978077575</v>
      </c>
      <c r="G711" s="82">
        <v>2817.6120000000001</v>
      </c>
    </row>
    <row r="712" spans="1:7" ht="12" customHeight="1" x14ac:dyDescent="0.25">
      <c r="A712" s="88" t="s">
        <v>7079</v>
      </c>
      <c r="B712" s="149" t="s">
        <v>4997</v>
      </c>
      <c r="C712" s="149"/>
      <c r="D712" s="83" t="s">
        <v>6401</v>
      </c>
      <c r="E712" s="83" t="s">
        <v>6343</v>
      </c>
      <c r="F712" s="86">
        <v>4399.4940978077575</v>
      </c>
      <c r="G712" s="82">
        <v>2817.6120000000001</v>
      </c>
    </row>
    <row r="713" spans="1:7" x14ac:dyDescent="0.25">
      <c r="A713" s="88" t="s">
        <v>7080</v>
      </c>
      <c r="B713" s="149" t="s">
        <v>4996</v>
      </c>
      <c r="C713" s="149"/>
      <c r="D713" s="83" t="s">
        <v>6401</v>
      </c>
      <c r="E713" s="83" t="s">
        <v>6343</v>
      </c>
      <c r="F713" s="86">
        <v>4399.4940978077575</v>
      </c>
      <c r="G713" s="82">
        <v>2817.6120000000001</v>
      </c>
    </row>
    <row r="714" spans="1:7" ht="60" customHeight="1" x14ac:dyDescent="0.25">
      <c r="A714" s="88" t="s">
        <v>7081</v>
      </c>
      <c r="B714" s="149" t="s">
        <v>4995</v>
      </c>
      <c r="C714" s="149"/>
      <c r="D714" s="83" t="s">
        <v>6401</v>
      </c>
      <c r="E714" s="83" t="s">
        <v>6343</v>
      </c>
      <c r="F714" s="86">
        <v>4399.4940978077575</v>
      </c>
      <c r="G714" s="82">
        <v>2817.6120000000001</v>
      </c>
    </row>
    <row r="715" spans="1:7" ht="12" customHeight="1" x14ac:dyDescent="0.25">
      <c r="A715" s="88" t="s">
        <v>7082</v>
      </c>
      <c r="B715" s="149" t="s">
        <v>4994</v>
      </c>
      <c r="C715" s="149"/>
      <c r="D715" s="83" t="s">
        <v>6401</v>
      </c>
      <c r="E715" s="83" t="s">
        <v>6343</v>
      </c>
      <c r="F715" s="86">
        <v>4888.3642495784152</v>
      </c>
      <c r="G715" s="82">
        <v>3130.7040000000002</v>
      </c>
    </row>
    <row r="716" spans="1:7" ht="12" customHeight="1" x14ac:dyDescent="0.25">
      <c r="A716" s="88" t="s">
        <v>7083</v>
      </c>
      <c r="B716" s="149" t="s">
        <v>4993</v>
      </c>
      <c r="C716" s="149"/>
      <c r="D716" s="83" t="s">
        <v>6401</v>
      </c>
      <c r="E716" s="83" t="s">
        <v>6343</v>
      </c>
      <c r="F716" s="86">
        <v>5866.1045531197306</v>
      </c>
      <c r="G716" s="82">
        <v>3756.8880000000004</v>
      </c>
    </row>
    <row r="717" spans="1:7" ht="12" customHeight="1" x14ac:dyDescent="0.25">
      <c r="A717" s="88" t="s">
        <v>7084</v>
      </c>
      <c r="B717" s="149" t="s">
        <v>4992</v>
      </c>
      <c r="C717" s="149"/>
      <c r="D717" s="83" t="s">
        <v>6401</v>
      </c>
      <c r="E717" s="83" t="s">
        <v>6343</v>
      </c>
      <c r="F717" s="86">
        <v>5866.1045531197306</v>
      </c>
      <c r="G717" s="82">
        <v>3756.8880000000004</v>
      </c>
    </row>
    <row r="718" spans="1:7" ht="24" customHeight="1" x14ac:dyDescent="0.25">
      <c r="A718" s="88" t="s">
        <v>7085</v>
      </c>
      <c r="B718" s="149" t="s">
        <v>4991</v>
      </c>
      <c r="C718" s="149"/>
      <c r="D718" s="83" t="s">
        <v>6401</v>
      </c>
      <c r="E718" s="83" t="s">
        <v>6343</v>
      </c>
      <c r="F718" s="86">
        <v>5866.1045531197306</v>
      </c>
      <c r="G718" s="82">
        <v>3756.8880000000004</v>
      </c>
    </row>
    <row r="719" spans="1:7" ht="12" customHeight="1" x14ac:dyDescent="0.25">
      <c r="A719" s="88" t="s">
        <v>7086</v>
      </c>
      <c r="B719" s="149" t="s">
        <v>4990</v>
      </c>
      <c r="C719" s="149"/>
      <c r="D719" s="83" t="s">
        <v>6401</v>
      </c>
      <c r="E719" s="83" t="s">
        <v>6343</v>
      </c>
      <c r="F719" s="86">
        <v>2823.2715008431705</v>
      </c>
      <c r="G719" s="82">
        <v>1808.1360000000002</v>
      </c>
    </row>
    <row r="720" spans="1:7" ht="12" customHeight="1" x14ac:dyDescent="0.25">
      <c r="A720" s="88" t="s">
        <v>7087</v>
      </c>
      <c r="B720" s="149" t="s">
        <v>4989</v>
      </c>
      <c r="C720" s="149"/>
      <c r="D720" s="83" t="s">
        <v>6401</v>
      </c>
      <c r="E720" s="83" t="s">
        <v>6343</v>
      </c>
      <c r="F720" s="86">
        <v>4888.3642495784152</v>
      </c>
      <c r="G720" s="82">
        <v>3130.7040000000002</v>
      </c>
    </row>
    <row r="721" spans="1:7" ht="24" customHeight="1" x14ac:dyDescent="0.25">
      <c r="A721" s="88" t="s">
        <v>7088</v>
      </c>
      <c r="B721" s="149" t="s">
        <v>4988</v>
      </c>
      <c r="C721" s="149"/>
      <c r="D721" s="83" t="s">
        <v>6401</v>
      </c>
      <c r="E721" s="83" t="s">
        <v>6343</v>
      </c>
      <c r="F721" s="86">
        <v>4888.3642495784152</v>
      </c>
      <c r="G721" s="82">
        <v>3130.7040000000002</v>
      </c>
    </row>
    <row r="722" spans="1:7" ht="24" customHeight="1" x14ac:dyDescent="0.25">
      <c r="A722" s="88" t="s">
        <v>7089</v>
      </c>
      <c r="B722" s="149" t="s">
        <v>4987</v>
      </c>
      <c r="C722" s="149"/>
      <c r="D722" s="83" t="s">
        <v>6401</v>
      </c>
      <c r="E722" s="83" t="s">
        <v>6343</v>
      </c>
      <c r="F722" s="86">
        <v>5083.9797639123108</v>
      </c>
      <c r="G722" s="82">
        <v>3255.9840000000004</v>
      </c>
    </row>
    <row r="723" spans="1:7" ht="24" customHeight="1" x14ac:dyDescent="0.25">
      <c r="A723" s="88" t="s">
        <v>7090</v>
      </c>
      <c r="B723" s="149" t="s">
        <v>4986</v>
      </c>
      <c r="C723" s="149"/>
      <c r="D723" s="83" t="s">
        <v>6401</v>
      </c>
      <c r="E723" s="83" t="s">
        <v>6343</v>
      </c>
      <c r="F723" s="86">
        <v>5475.0421585160202</v>
      </c>
      <c r="G723" s="82">
        <v>3506.4360000000001</v>
      </c>
    </row>
    <row r="724" spans="1:7" ht="12" customHeight="1" x14ac:dyDescent="0.25">
      <c r="A724" s="88" t="s">
        <v>7091</v>
      </c>
      <c r="B724" s="149" t="s">
        <v>4985</v>
      </c>
      <c r="C724" s="149"/>
      <c r="D724" s="83" t="s">
        <v>6401</v>
      </c>
      <c r="E724" s="83" t="s">
        <v>6343</v>
      </c>
      <c r="F724" s="86">
        <v>5866.1045531197306</v>
      </c>
      <c r="G724" s="82">
        <v>3756.8880000000004</v>
      </c>
    </row>
    <row r="725" spans="1:7" ht="12" customHeight="1" x14ac:dyDescent="0.25">
      <c r="A725" s="88" t="s">
        <v>7092</v>
      </c>
      <c r="B725" s="149" t="s">
        <v>4984</v>
      </c>
      <c r="C725" s="149"/>
      <c r="D725" s="83" t="s">
        <v>6401</v>
      </c>
      <c r="E725" s="83" t="s">
        <v>6343</v>
      </c>
      <c r="F725" s="86">
        <v>5083.9797639123108</v>
      </c>
      <c r="G725" s="82">
        <v>3255.9840000000004</v>
      </c>
    </row>
    <row r="726" spans="1:7" ht="12" customHeight="1" x14ac:dyDescent="0.25">
      <c r="A726" s="88" t="s">
        <v>7093</v>
      </c>
      <c r="B726" s="149" t="s">
        <v>4983</v>
      </c>
      <c r="C726" s="149"/>
      <c r="D726" s="83" t="s">
        <v>6367</v>
      </c>
      <c r="E726" s="83" t="s">
        <v>6343</v>
      </c>
      <c r="F726" s="86">
        <v>2656.3237774030358</v>
      </c>
      <c r="G726" s="82">
        <v>1701.2160000000003</v>
      </c>
    </row>
    <row r="727" spans="1:7" x14ac:dyDescent="0.25">
      <c r="A727" s="88" t="s">
        <v>7094</v>
      </c>
      <c r="B727" s="149" t="s">
        <v>4982</v>
      </c>
      <c r="C727" s="149"/>
      <c r="D727" s="83" t="s">
        <v>6401</v>
      </c>
      <c r="E727" s="83" t="s">
        <v>6343</v>
      </c>
      <c r="F727" s="86">
        <v>5377.2344013490729</v>
      </c>
      <c r="G727" s="82">
        <v>3443.7960000000007</v>
      </c>
    </row>
    <row r="728" spans="1:7" x14ac:dyDescent="0.25">
      <c r="A728" s="88" t="s">
        <v>7095</v>
      </c>
      <c r="B728" s="149" t="s">
        <v>4981</v>
      </c>
      <c r="C728" s="149"/>
      <c r="D728" s="83" t="s">
        <v>6401</v>
      </c>
      <c r="E728" s="83" t="s">
        <v>6343</v>
      </c>
      <c r="F728" s="86">
        <v>4692.7487352445196</v>
      </c>
      <c r="G728" s="82">
        <v>3005.4240000000004</v>
      </c>
    </row>
    <row r="729" spans="1:7" x14ac:dyDescent="0.25">
      <c r="A729" s="88" t="s">
        <v>7096</v>
      </c>
      <c r="B729" s="149" t="s">
        <v>4980</v>
      </c>
      <c r="C729" s="149"/>
      <c r="D729" s="83" t="s">
        <v>6401</v>
      </c>
      <c r="E729" s="83" t="s">
        <v>6343</v>
      </c>
      <c r="F729" s="86">
        <v>5377.2344013490729</v>
      </c>
      <c r="G729" s="82">
        <v>3443.7960000000007</v>
      </c>
    </row>
    <row r="730" spans="1:7" ht="36" x14ac:dyDescent="0.25">
      <c r="A730" s="88" t="s">
        <v>7097</v>
      </c>
      <c r="B730" s="149" t="s">
        <v>4979</v>
      </c>
      <c r="C730" s="149"/>
      <c r="D730" s="83" t="s">
        <v>6401</v>
      </c>
      <c r="E730" s="83" t="s">
        <v>6343</v>
      </c>
      <c r="F730" s="86">
        <v>5083.9797639123108</v>
      </c>
      <c r="G730" s="82">
        <v>3255.9840000000004</v>
      </c>
    </row>
    <row r="731" spans="1:7" ht="24" x14ac:dyDescent="0.25">
      <c r="A731" s="88" t="s">
        <v>7098</v>
      </c>
      <c r="B731" s="149" t="s">
        <v>4978</v>
      </c>
      <c r="C731" s="149"/>
      <c r="D731" s="83" t="s">
        <v>6401</v>
      </c>
      <c r="E731" s="83" t="s">
        <v>6343</v>
      </c>
      <c r="F731" s="86">
        <v>4888.3642495784152</v>
      </c>
      <c r="G731" s="82">
        <v>3130.7040000000002</v>
      </c>
    </row>
    <row r="732" spans="1:7" x14ac:dyDescent="0.25">
      <c r="A732" s="88"/>
      <c r="B732" s="161" t="s">
        <v>4977</v>
      </c>
      <c r="C732" s="149"/>
      <c r="D732" s="83"/>
      <c r="E732" s="122"/>
      <c r="F732" s="86"/>
      <c r="G732" s="82">
        <v>0</v>
      </c>
    </row>
    <row r="733" spans="1:7" x14ac:dyDescent="0.25">
      <c r="A733" s="88" t="s">
        <v>7099</v>
      </c>
      <c r="B733" s="149" t="s">
        <v>4976</v>
      </c>
      <c r="C733" s="149" t="s">
        <v>4975</v>
      </c>
      <c r="D733" s="83" t="s">
        <v>6401</v>
      </c>
      <c r="E733" s="83" t="s">
        <v>6343</v>
      </c>
      <c r="F733" s="86">
        <v>4692.7487352445196</v>
      </c>
      <c r="G733" s="82">
        <v>3005.4240000000004</v>
      </c>
    </row>
    <row r="734" spans="1:7" x14ac:dyDescent="0.25">
      <c r="A734" s="88" t="s">
        <v>7100</v>
      </c>
      <c r="B734" s="149" t="s">
        <v>4974</v>
      </c>
      <c r="C734" s="149"/>
      <c r="D734" s="83" t="s">
        <v>6401</v>
      </c>
      <c r="E734" s="83" t="s">
        <v>6343</v>
      </c>
      <c r="F734" s="86">
        <v>4497.3018549747048</v>
      </c>
      <c r="G734" s="82">
        <v>2880.252</v>
      </c>
    </row>
    <row r="735" spans="1:7" ht="36" x14ac:dyDescent="0.25">
      <c r="A735" s="88" t="s">
        <v>7101</v>
      </c>
      <c r="B735" s="149" t="s">
        <v>4973</v>
      </c>
      <c r="C735" s="149"/>
      <c r="D735" s="83" t="s">
        <v>6401</v>
      </c>
      <c r="E735" s="83" t="s">
        <v>6343</v>
      </c>
      <c r="F735" s="86">
        <v>4692.7487352445196</v>
      </c>
      <c r="G735" s="82">
        <v>3005.4240000000004</v>
      </c>
    </row>
    <row r="736" spans="1:7" ht="24" x14ac:dyDescent="0.25">
      <c r="A736" s="88" t="s">
        <v>7102</v>
      </c>
      <c r="B736" s="149" t="s">
        <v>4972</v>
      </c>
      <c r="C736" s="149"/>
      <c r="D736" s="83" t="s">
        <v>6401</v>
      </c>
      <c r="E736" s="83" t="s">
        <v>6343</v>
      </c>
      <c r="F736" s="86">
        <v>4692.7487352445196</v>
      </c>
      <c r="G736" s="82">
        <v>3005.4240000000004</v>
      </c>
    </row>
    <row r="737" spans="1:7" ht="24" x14ac:dyDescent="0.25">
      <c r="A737" s="88"/>
      <c r="B737" s="161" t="s">
        <v>4971</v>
      </c>
      <c r="C737" s="149" t="s">
        <v>7103</v>
      </c>
      <c r="D737" s="83"/>
      <c r="E737" s="122"/>
      <c r="F737" s="86"/>
      <c r="G737" s="82">
        <v>0</v>
      </c>
    </row>
    <row r="738" spans="1:7" x14ac:dyDescent="0.25">
      <c r="A738" s="88" t="s">
        <v>7104</v>
      </c>
      <c r="B738" s="149" t="s">
        <v>4970</v>
      </c>
      <c r="C738" s="149"/>
      <c r="D738" s="83" t="s">
        <v>6401</v>
      </c>
      <c r="E738" s="83" t="s">
        <v>6343</v>
      </c>
      <c r="F738" s="86">
        <v>4692.7487352445196</v>
      </c>
      <c r="G738" s="82">
        <v>3005.4240000000004</v>
      </c>
    </row>
    <row r="739" spans="1:7" ht="24" x14ac:dyDescent="0.25">
      <c r="A739" s="88" t="s">
        <v>7105</v>
      </c>
      <c r="B739" s="149" t="s">
        <v>4969</v>
      </c>
      <c r="C739" s="149"/>
      <c r="D739" s="83" t="s">
        <v>6401</v>
      </c>
      <c r="E739" s="83" t="s">
        <v>6343</v>
      </c>
      <c r="F739" s="86">
        <v>4692.7487352445196</v>
      </c>
      <c r="G739" s="82">
        <v>3005.4240000000004</v>
      </c>
    </row>
    <row r="740" spans="1:7" ht="24" x14ac:dyDescent="0.25">
      <c r="A740" s="88" t="s">
        <v>7106</v>
      </c>
      <c r="B740" s="149" t="s">
        <v>4968</v>
      </c>
      <c r="C740" s="149"/>
      <c r="D740" s="83" t="s">
        <v>6401</v>
      </c>
      <c r="E740" s="83" t="s">
        <v>6343</v>
      </c>
      <c r="F740" s="86">
        <v>4692.7487352445196</v>
      </c>
      <c r="G740" s="82">
        <v>3005.4240000000004</v>
      </c>
    </row>
    <row r="741" spans="1:7" ht="24" x14ac:dyDescent="0.25">
      <c r="A741" s="88" t="s">
        <v>7107</v>
      </c>
      <c r="B741" s="149" t="s">
        <v>4967</v>
      </c>
      <c r="C741" s="149"/>
      <c r="D741" s="83" t="s">
        <v>6401</v>
      </c>
      <c r="E741" s="83" t="s">
        <v>6343</v>
      </c>
      <c r="F741" s="86">
        <v>4692.7487352445196</v>
      </c>
      <c r="G741" s="82">
        <v>3005.4240000000004</v>
      </c>
    </row>
    <row r="742" spans="1:7" ht="24" x14ac:dyDescent="0.25">
      <c r="A742" s="88" t="s">
        <v>7108</v>
      </c>
      <c r="B742" s="149" t="s">
        <v>4966</v>
      </c>
      <c r="C742" s="149"/>
      <c r="D742" s="83" t="s">
        <v>6401</v>
      </c>
      <c r="E742" s="83" t="s">
        <v>6343</v>
      </c>
      <c r="F742" s="86">
        <v>4692.7487352445196</v>
      </c>
      <c r="G742" s="82">
        <v>3005.4240000000004</v>
      </c>
    </row>
    <row r="743" spans="1:7" ht="24" x14ac:dyDescent="0.25">
      <c r="A743" s="88" t="s">
        <v>7109</v>
      </c>
      <c r="B743" s="149" t="s">
        <v>4965</v>
      </c>
      <c r="C743" s="149"/>
      <c r="D743" s="83" t="s">
        <v>6401</v>
      </c>
      <c r="E743" s="83" t="s">
        <v>6343</v>
      </c>
      <c r="F743" s="86">
        <v>5475.0421585160202</v>
      </c>
      <c r="G743" s="82">
        <v>3506.4360000000001</v>
      </c>
    </row>
    <row r="744" spans="1:7" ht="24" x14ac:dyDescent="0.25">
      <c r="A744" s="88" t="s">
        <v>7110</v>
      </c>
      <c r="B744" s="149" t="s">
        <v>4964</v>
      </c>
      <c r="C744" s="149"/>
      <c r="D744" s="83" t="s">
        <v>6401</v>
      </c>
      <c r="E744" s="83" t="s">
        <v>6343</v>
      </c>
      <c r="F744" s="86">
        <v>5475.0421585160202</v>
      </c>
      <c r="G744" s="82">
        <v>3506.4360000000001</v>
      </c>
    </row>
    <row r="745" spans="1:7" x14ac:dyDescent="0.25">
      <c r="A745" s="88" t="s">
        <v>7111</v>
      </c>
      <c r="B745" s="149" t="s">
        <v>4963</v>
      </c>
      <c r="C745" s="149"/>
      <c r="D745" s="83" t="s">
        <v>6401</v>
      </c>
      <c r="E745" s="83" t="s">
        <v>6343</v>
      </c>
      <c r="F745" s="86">
        <v>5475.0421585160202</v>
      </c>
      <c r="G745" s="82">
        <v>3506.4360000000001</v>
      </c>
    </row>
    <row r="746" spans="1:7" ht="24" x14ac:dyDescent="0.25">
      <c r="A746" s="88" t="s">
        <v>7112</v>
      </c>
      <c r="B746" s="149" t="s">
        <v>4962</v>
      </c>
      <c r="C746" s="149"/>
      <c r="D746" s="83" t="s">
        <v>6401</v>
      </c>
      <c r="E746" s="83" t="s">
        <v>6343</v>
      </c>
      <c r="F746" s="86">
        <v>4692.7487352445196</v>
      </c>
      <c r="G746" s="82">
        <v>3005.4240000000004</v>
      </c>
    </row>
    <row r="747" spans="1:7" ht="24" x14ac:dyDescent="0.25">
      <c r="A747" s="88" t="s">
        <v>7113</v>
      </c>
      <c r="B747" s="149" t="s">
        <v>4961</v>
      </c>
      <c r="C747" s="149"/>
      <c r="D747" s="83" t="s">
        <v>6401</v>
      </c>
      <c r="E747" s="83" t="s">
        <v>6343</v>
      </c>
      <c r="F747" s="86">
        <v>4692.7487352445196</v>
      </c>
      <c r="G747" s="82">
        <v>3005.4240000000004</v>
      </c>
    </row>
    <row r="748" spans="1:7" x14ac:dyDescent="0.25">
      <c r="A748" s="88" t="s">
        <v>7114</v>
      </c>
      <c r="B748" s="149" t="s">
        <v>4960</v>
      </c>
      <c r="C748" s="149"/>
      <c r="D748" s="83" t="s">
        <v>6401</v>
      </c>
      <c r="E748" s="83" t="s">
        <v>6343</v>
      </c>
      <c r="F748" s="86">
        <v>6257.16694772344</v>
      </c>
      <c r="G748" s="82">
        <v>4007.3399999999997</v>
      </c>
    </row>
    <row r="749" spans="1:7" ht="24" x14ac:dyDescent="0.25">
      <c r="A749" s="88" t="s">
        <v>7115</v>
      </c>
      <c r="B749" s="149" t="s">
        <v>4959</v>
      </c>
      <c r="C749" s="149"/>
      <c r="D749" s="83" t="s">
        <v>6401</v>
      </c>
      <c r="E749" s="83" t="s">
        <v>6343</v>
      </c>
      <c r="F749" s="86">
        <v>6257.16694772344</v>
      </c>
      <c r="G749" s="82">
        <v>4007.3399999999997</v>
      </c>
    </row>
    <row r="750" spans="1:7" ht="24" x14ac:dyDescent="0.25">
      <c r="A750" s="88" t="s">
        <v>7116</v>
      </c>
      <c r="B750" s="149" t="s">
        <v>4958</v>
      </c>
      <c r="C750" s="149"/>
      <c r="D750" s="83" t="s">
        <v>6401</v>
      </c>
      <c r="E750" s="83" t="s">
        <v>6343</v>
      </c>
      <c r="F750" s="86">
        <v>6257.16694772344</v>
      </c>
      <c r="G750" s="82">
        <v>4007.3399999999997</v>
      </c>
    </row>
    <row r="751" spans="1:7" ht="24" x14ac:dyDescent="0.25">
      <c r="A751" s="88" t="s">
        <v>7117</v>
      </c>
      <c r="B751" s="149" t="s">
        <v>4957</v>
      </c>
      <c r="C751" s="149"/>
      <c r="D751" s="83" t="s">
        <v>6401</v>
      </c>
      <c r="E751" s="83" t="s">
        <v>6343</v>
      </c>
      <c r="F751" s="86">
        <v>6843.8448566610459</v>
      </c>
      <c r="G751" s="82">
        <v>4383.0720000000001</v>
      </c>
    </row>
    <row r="752" spans="1:7" ht="24" x14ac:dyDescent="0.25">
      <c r="A752" s="88" t="s">
        <v>7118</v>
      </c>
      <c r="B752" s="149" t="s">
        <v>4956</v>
      </c>
      <c r="C752" s="149"/>
      <c r="D752" s="83" t="s">
        <v>6367</v>
      </c>
      <c r="E752" s="83" t="s">
        <v>6343</v>
      </c>
      <c r="F752" s="86">
        <v>2656.3237774030358</v>
      </c>
      <c r="G752" s="82">
        <v>1701.2160000000003</v>
      </c>
    </row>
    <row r="753" spans="1:7" ht="24" x14ac:dyDescent="0.25">
      <c r="A753" s="88" t="s">
        <v>7119</v>
      </c>
      <c r="B753" s="149" t="s">
        <v>4955</v>
      </c>
      <c r="C753" s="149"/>
      <c r="D753" s="83" t="s">
        <v>6401</v>
      </c>
      <c r="E753" s="83" t="s">
        <v>6343</v>
      </c>
      <c r="F753" s="86">
        <v>6354.8060708263074</v>
      </c>
      <c r="G753" s="82">
        <v>4069.8720000000003</v>
      </c>
    </row>
    <row r="754" spans="1:7" ht="24" x14ac:dyDescent="0.25">
      <c r="A754" s="88" t="s">
        <v>7120</v>
      </c>
      <c r="B754" s="149" t="s">
        <v>4954</v>
      </c>
      <c r="C754" s="149"/>
      <c r="D754" s="83" t="s">
        <v>6401</v>
      </c>
      <c r="E754" s="83" t="s">
        <v>6343</v>
      </c>
      <c r="F754" s="86">
        <v>5475.0421585160202</v>
      </c>
      <c r="G754" s="82">
        <v>3506.4360000000001</v>
      </c>
    </row>
    <row r="755" spans="1:7" ht="24" x14ac:dyDescent="0.25">
      <c r="A755" s="88" t="s">
        <v>7121</v>
      </c>
      <c r="B755" s="149" t="s">
        <v>4953</v>
      </c>
      <c r="C755" s="149"/>
      <c r="D755" s="83" t="s">
        <v>6401</v>
      </c>
      <c r="E755" s="83" t="s">
        <v>6343</v>
      </c>
      <c r="F755" s="86">
        <v>4888.3642495784152</v>
      </c>
      <c r="G755" s="82">
        <v>3130.7040000000002</v>
      </c>
    </row>
    <row r="756" spans="1:7" ht="24" x14ac:dyDescent="0.25">
      <c r="A756" s="88" t="s">
        <v>7122</v>
      </c>
      <c r="B756" s="149" t="s">
        <v>4952</v>
      </c>
      <c r="C756" s="149"/>
      <c r="D756" s="83" t="s">
        <v>6367</v>
      </c>
      <c r="E756" s="83" t="s">
        <v>6343</v>
      </c>
      <c r="F756" s="86">
        <v>2414.8397976391234</v>
      </c>
      <c r="G756" s="82">
        <v>1546.5600000000002</v>
      </c>
    </row>
    <row r="757" spans="1:7" x14ac:dyDescent="0.25">
      <c r="A757" s="88" t="s">
        <v>7123</v>
      </c>
      <c r="B757" s="149" t="s">
        <v>4951</v>
      </c>
      <c r="C757" s="149"/>
      <c r="D757" s="83" t="s">
        <v>6401</v>
      </c>
      <c r="E757" s="83" t="s">
        <v>6343</v>
      </c>
      <c r="F757" s="86">
        <v>4692.7487352445196</v>
      </c>
      <c r="G757" s="82">
        <v>3005.4240000000004</v>
      </c>
    </row>
    <row r="758" spans="1:7" ht="24" x14ac:dyDescent="0.25">
      <c r="A758" s="88" t="s">
        <v>7124</v>
      </c>
      <c r="B758" s="149" t="s">
        <v>4950</v>
      </c>
      <c r="C758" s="149"/>
      <c r="D758" s="83" t="s">
        <v>6401</v>
      </c>
      <c r="E758" s="83" t="s">
        <v>6343</v>
      </c>
      <c r="F758" s="86">
        <v>4692.7487352445196</v>
      </c>
      <c r="G758" s="82">
        <v>3005.4240000000004</v>
      </c>
    </row>
    <row r="759" spans="1:7" ht="36" x14ac:dyDescent="0.25">
      <c r="A759" s="88" t="s">
        <v>7125</v>
      </c>
      <c r="B759" s="149" t="s">
        <v>4949</v>
      </c>
      <c r="C759" s="149"/>
      <c r="D759" s="83" t="s">
        <v>6401</v>
      </c>
      <c r="E759" s="83" t="s">
        <v>6343</v>
      </c>
      <c r="F759" s="86">
        <v>5083.9797639123108</v>
      </c>
      <c r="G759" s="82">
        <v>3255.9840000000004</v>
      </c>
    </row>
    <row r="760" spans="1:7" ht="24" x14ac:dyDescent="0.25">
      <c r="A760" s="88" t="s">
        <v>7126</v>
      </c>
      <c r="B760" s="149" t="s">
        <v>4948</v>
      </c>
      <c r="C760" s="149"/>
      <c r="D760" s="83" t="s">
        <v>6401</v>
      </c>
      <c r="E760" s="83" t="s">
        <v>6343</v>
      </c>
      <c r="F760" s="86">
        <v>4692.7487352445196</v>
      </c>
      <c r="G760" s="82">
        <v>3005.4240000000004</v>
      </c>
    </row>
    <row r="761" spans="1:7" x14ac:dyDescent="0.25">
      <c r="A761" s="88" t="s">
        <v>7127</v>
      </c>
      <c r="B761" s="149" t="s">
        <v>4947</v>
      </c>
      <c r="C761" s="149"/>
      <c r="D761" s="83" t="s">
        <v>6401</v>
      </c>
      <c r="E761" s="83" t="s">
        <v>6343</v>
      </c>
      <c r="F761" s="86">
        <v>4692.7487352445196</v>
      </c>
      <c r="G761" s="82">
        <v>3005.4240000000004</v>
      </c>
    </row>
    <row r="762" spans="1:7" x14ac:dyDescent="0.25">
      <c r="A762" s="88"/>
      <c r="B762" s="161" t="s">
        <v>4946</v>
      </c>
      <c r="C762" s="149"/>
      <c r="D762" s="83"/>
      <c r="E762" s="122"/>
      <c r="F762" s="86"/>
      <c r="G762" s="82">
        <v>0</v>
      </c>
    </row>
    <row r="763" spans="1:7" ht="24" x14ac:dyDescent="0.25">
      <c r="A763" s="88" t="s">
        <v>7128</v>
      </c>
      <c r="B763" s="149" t="s">
        <v>4945</v>
      </c>
      <c r="C763" s="149"/>
      <c r="D763" s="83" t="s">
        <v>6345</v>
      </c>
      <c r="E763" s="83" t="s">
        <v>6343</v>
      </c>
      <c r="F763" s="86">
        <v>653.96290050590221</v>
      </c>
      <c r="G763" s="82">
        <v>418.82400000000001</v>
      </c>
    </row>
    <row r="764" spans="1:7" ht="24" x14ac:dyDescent="0.25">
      <c r="A764" s="88" t="s">
        <v>7129</v>
      </c>
      <c r="B764" s="149" t="s">
        <v>4944</v>
      </c>
      <c r="C764" s="149"/>
      <c r="D764" s="83" t="s">
        <v>6345</v>
      </c>
      <c r="E764" s="83" t="s">
        <v>6343</v>
      </c>
      <c r="F764" s="86">
        <v>452.78246205733558</v>
      </c>
      <c r="G764" s="82">
        <v>289.98</v>
      </c>
    </row>
    <row r="765" spans="1:7" ht="24" x14ac:dyDescent="0.25">
      <c r="A765" s="88" t="s">
        <v>7130</v>
      </c>
      <c r="B765" s="149" t="s">
        <v>4943</v>
      </c>
      <c r="C765" s="149"/>
      <c r="D765" s="83" t="s">
        <v>6345</v>
      </c>
      <c r="E765" s="83" t="s">
        <v>6343</v>
      </c>
      <c r="F765" s="86">
        <v>452.78246205733558</v>
      </c>
      <c r="G765" s="82">
        <v>289.98</v>
      </c>
    </row>
    <row r="766" spans="1:7" ht="24" x14ac:dyDescent="0.25">
      <c r="A766" s="88" t="s">
        <v>7131</v>
      </c>
      <c r="B766" s="149" t="s">
        <v>4942</v>
      </c>
      <c r="C766" s="149"/>
      <c r="D766" s="83" t="s">
        <v>6345</v>
      </c>
      <c r="E766" s="83" t="s">
        <v>6343</v>
      </c>
      <c r="F766" s="86">
        <v>452.78246205733558</v>
      </c>
      <c r="G766" s="82">
        <v>289.98</v>
      </c>
    </row>
    <row r="767" spans="1:7" ht="24" x14ac:dyDescent="0.25">
      <c r="A767" s="88" t="s">
        <v>7132</v>
      </c>
      <c r="B767" s="149" t="s">
        <v>4941</v>
      </c>
      <c r="C767" s="149"/>
      <c r="D767" s="83" t="s">
        <v>6345</v>
      </c>
      <c r="E767" s="83" t="s">
        <v>6343</v>
      </c>
      <c r="F767" s="86">
        <v>553.45699831365937</v>
      </c>
      <c r="G767" s="82">
        <v>354.45600000000002</v>
      </c>
    </row>
    <row r="768" spans="1:7" x14ac:dyDescent="0.25">
      <c r="A768" s="88"/>
      <c r="B768" s="161" t="s">
        <v>4940</v>
      </c>
      <c r="C768" s="149" t="s">
        <v>4939</v>
      </c>
      <c r="D768" s="83"/>
      <c r="E768" s="122"/>
      <c r="F768" s="86"/>
      <c r="G768" s="82">
        <v>0</v>
      </c>
    </row>
    <row r="769" spans="1:7" ht="24" x14ac:dyDescent="0.25">
      <c r="A769" s="88" t="s">
        <v>7133</v>
      </c>
      <c r="B769" s="149" t="s">
        <v>4938</v>
      </c>
      <c r="C769" s="149"/>
      <c r="D769" s="83" t="s">
        <v>6367</v>
      </c>
      <c r="E769" s="83" t="s">
        <v>6343</v>
      </c>
      <c r="F769" s="86">
        <v>1569.6458684654301</v>
      </c>
      <c r="G769" s="82">
        <v>1005.2640000000001</v>
      </c>
    </row>
    <row r="770" spans="1:7" x14ac:dyDescent="0.25">
      <c r="A770" s="88" t="s">
        <v>7134</v>
      </c>
      <c r="B770" s="149" t="s">
        <v>4937</v>
      </c>
      <c r="C770" s="149"/>
      <c r="D770" s="83" t="s">
        <v>6367</v>
      </c>
      <c r="E770" s="83" t="s">
        <v>6343</v>
      </c>
      <c r="F770" s="86">
        <v>1811.1298482293423</v>
      </c>
      <c r="G770" s="82">
        <v>1159.92</v>
      </c>
    </row>
    <row r="771" spans="1:7" x14ac:dyDescent="0.25">
      <c r="A771" s="88" t="s">
        <v>7135</v>
      </c>
      <c r="B771" s="149" t="s">
        <v>4936</v>
      </c>
      <c r="C771" s="149"/>
      <c r="D771" s="83" t="s">
        <v>6370</v>
      </c>
      <c r="E771" s="83" t="s">
        <v>6343</v>
      </c>
      <c r="F771" s="86">
        <v>804.89038785834748</v>
      </c>
      <c r="G771" s="82">
        <v>515.48400000000004</v>
      </c>
    </row>
    <row r="772" spans="1:7" ht="24" x14ac:dyDescent="0.25">
      <c r="A772" s="88" t="s">
        <v>7136</v>
      </c>
      <c r="B772" s="149" t="s">
        <v>4935</v>
      </c>
      <c r="C772" s="149"/>
      <c r="D772" s="83" t="s">
        <v>6401</v>
      </c>
      <c r="E772" s="83" t="s">
        <v>6343</v>
      </c>
      <c r="F772" s="86">
        <v>4888.3642495784152</v>
      </c>
      <c r="G772" s="82">
        <v>3130.7040000000002</v>
      </c>
    </row>
    <row r="773" spans="1:7" ht="48" x14ac:dyDescent="0.25">
      <c r="A773" s="88" t="s">
        <v>7137</v>
      </c>
      <c r="B773" s="149" t="s">
        <v>4934</v>
      </c>
      <c r="C773" s="149"/>
      <c r="D773" s="83" t="s">
        <v>6401</v>
      </c>
      <c r="E773" s="83" t="s">
        <v>6343</v>
      </c>
      <c r="F773" s="86">
        <v>5083.9797639123108</v>
      </c>
      <c r="G773" s="82">
        <v>3255.9840000000004</v>
      </c>
    </row>
    <row r="774" spans="1:7" ht="36" x14ac:dyDescent="0.25">
      <c r="A774" s="88" t="s">
        <v>7138</v>
      </c>
      <c r="B774" s="149" t="s">
        <v>4933</v>
      </c>
      <c r="C774" s="149"/>
      <c r="D774" s="83" t="s">
        <v>6401</v>
      </c>
      <c r="E774" s="83" t="s">
        <v>6343</v>
      </c>
      <c r="F774" s="86">
        <v>4692.7487352445196</v>
      </c>
      <c r="G774" s="82">
        <v>3005.4240000000004</v>
      </c>
    </row>
    <row r="775" spans="1:7" x14ac:dyDescent="0.25">
      <c r="A775" s="88" t="s">
        <v>7139</v>
      </c>
      <c r="B775" s="149" t="s">
        <v>4932</v>
      </c>
      <c r="C775" s="149"/>
      <c r="D775" s="83" t="s">
        <v>6401</v>
      </c>
      <c r="E775" s="83" t="s">
        <v>6343</v>
      </c>
      <c r="F775" s="86">
        <v>6843.8448566610459</v>
      </c>
      <c r="G775" s="82">
        <v>4383.0720000000001</v>
      </c>
    </row>
    <row r="776" spans="1:7" x14ac:dyDescent="0.25">
      <c r="A776" s="88" t="s">
        <v>7140</v>
      </c>
      <c r="B776" s="149" t="s">
        <v>4931</v>
      </c>
      <c r="C776" s="149"/>
      <c r="D776" s="83" t="s">
        <v>6367</v>
      </c>
      <c r="E776" s="83" t="s">
        <v>6343</v>
      </c>
      <c r="F776" s="86">
        <v>1811.1298482293423</v>
      </c>
      <c r="G776" s="82">
        <v>1159.92</v>
      </c>
    </row>
    <row r="777" spans="1:7" x14ac:dyDescent="0.25">
      <c r="A777" s="88" t="s">
        <v>7141</v>
      </c>
      <c r="B777" s="149" t="s">
        <v>4930</v>
      </c>
      <c r="C777" s="149"/>
      <c r="D777" s="83" t="s">
        <v>6370</v>
      </c>
      <c r="E777" s="83" t="s">
        <v>6343</v>
      </c>
      <c r="F777" s="86">
        <v>1006.2394603709951</v>
      </c>
      <c r="G777" s="82">
        <v>644.43600000000004</v>
      </c>
    </row>
    <row r="778" spans="1:7" x14ac:dyDescent="0.25">
      <c r="A778" s="88" t="s">
        <v>7142</v>
      </c>
      <c r="B778" s="149" t="s">
        <v>4929</v>
      </c>
      <c r="C778" s="149"/>
      <c r="D778" s="83" t="s">
        <v>6370</v>
      </c>
      <c r="E778" s="83" t="s">
        <v>6343</v>
      </c>
      <c r="F778" s="86">
        <v>905.56492411467116</v>
      </c>
      <c r="G778" s="82">
        <v>579.96</v>
      </c>
    </row>
    <row r="779" spans="1:7" x14ac:dyDescent="0.25">
      <c r="A779" s="88" t="s">
        <v>7143</v>
      </c>
      <c r="B779" s="149" t="s">
        <v>4928</v>
      </c>
      <c r="C779" s="149"/>
      <c r="D779" s="83" t="s">
        <v>6367</v>
      </c>
      <c r="E779" s="83" t="s">
        <v>6343</v>
      </c>
      <c r="F779" s="86">
        <v>2414.8397976391234</v>
      </c>
      <c r="G779" s="82">
        <v>1546.5600000000002</v>
      </c>
    </row>
    <row r="780" spans="1:7" ht="24" x14ac:dyDescent="0.25">
      <c r="A780" s="88"/>
      <c r="B780" s="161" t="s">
        <v>4927</v>
      </c>
      <c r="C780" s="149"/>
      <c r="D780" s="83"/>
      <c r="E780" s="122"/>
      <c r="F780" s="86"/>
      <c r="G780" s="82">
        <v>0</v>
      </c>
    </row>
    <row r="781" spans="1:7" x14ac:dyDescent="0.25">
      <c r="A781" s="88" t="s">
        <v>7144</v>
      </c>
      <c r="B781" s="149" t="s">
        <v>4926</v>
      </c>
      <c r="C781" s="149"/>
      <c r="D781" s="83" t="s">
        <v>6367</v>
      </c>
      <c r="E781" s="83" t="s">
        <v>6343</v>
      </c>
      <c r="F781" s="86">
        <v>2535.5817875210791</v>
      </c>
      <c r="G781" s="82">
        <v>1623.8879999999999</v>
      </c>
    </row>
    <row r="782" spans="1:7" ht="36" x14ac:dyDescent="0.25">
      <c r="A782" s="88" t="s">
        <v>7145</v>
      </c>
      <c r="B782" s="149" t="s">
        <v>4925</v>
      </c>
      <c r="C782" s="149"/>
      <c r="D782" s="83" t="s">
        <v>6367</v>
      </c>
      <c r="E782" s="83" t="s">
        <v>6343</v>
      </c>
      <c r="F782" s="86">
        <v>1690.3878583473863</v>
      </c>
      <c r="G782" s="82">
        <v>1082.5920000000001</v>
      </c>
    </row>
    <row r="783" spans="1:7" ht="24" x14ac:dyDescent="0.25">
      <c r="A783" s="88" t="s">
        <v>7146</v>
      </c>
      <c r="B783" s="149" t="s">
        <v>4924</v>
      </c>
      <c r="C783" s="149" t="s">
        <v>6850</v>
      </c>
      <c r="D783" s="83" t="s">
        <v>6370</v>
      </c>
      <c r="E783" s="83" t="s">
        <v>6343</v>
      </c>
      <c r="F783" s="86">
        <v>880.43844856661053</v>
      </c>
      <c r="G783" s="82">
        <v>563.86800000000005</v>
      </c>
    </row>
    <row r="784" spans="1:7" ht="36" x14ac:dyDescent="0.25">
      <c r="A784" s="31" t="s">
        <v>7148</v>
      </c>
      <c r="B784" s="47" t="s">
        <v>9298</v>
      </c>
      <c r="C784" s="47" t="s">
        <v>9134</v>
      </c>
      <c r="D784" s="31" t="s">
        <v>6370</v>
      </c>
      <c r="E784" s="31" t="s">
        <v>6343</v>
      </c>
      <c r="F784" s="61">
        <v>1000</v>
      </c>
      <c r="G784" s="82">
        <v>640.44000000000005</v>
      </c>
    </row>
    <row r="785" spans="1:7" ht="24" x14ac:dyDescent="0.25">
      <c r="A785" s="91"/>
      <c r="B785" s="194" t="s">
        <v>4923</v>
      </c>
      <c r="C785" s="203"/>
      <c r="D785" s="92"/>
      <c r="E785" s="193"/>
      <c r="F785" s="93"/>
      <c r="G785" s="82">
        <v>0</v>
      </c>
    </row>
    <row r="786" spans="1:7" x14ac:dyDescent="0.25">
      <c r="A786" s="88" t="s">
        <v>7149</v>
      </c>
      <c r="B786" s="149" t="s">
        <v>4922</v>
      </c>
      <c r="C786" s="149"/>
      <c r="D786" s="83" t="s">
        <v>6370</v>
      </c>
      <c r="E786" s="83"/>
      <c r="F786" s="86">
        <v>337.26812816188874</v>
      </c>
      <c r="G786" s="82">
        <v>216</v>
      </c>
    </row>
    <row r="787" spans="1:7" ht="24" x14ac:dyDescent="0.25">
      <c r="A787" s="88" t="s">
        <v>7150</v>
      </c>
      <c r="B787" s="149" t="s">
        <v>4921</v>
      </c>
      <c r="C787" s="149"/>
      <c r="D787" s="83" t="s">
        <v>6370</v>
      </c>
      <c r="E787" s="83"/>
      <c r="F787" s="86">
        <v>505.90219224283305</v>
      </c>
      <c r="G787" s="82">
        <v>324</v>
      </c>
    </row>
    <row r="788" spans="1:7" ht="24" x14ac:dyDescent="0.25">
      <c r="A788" s="88" t="s">
        <v>7151</v>
      </c>
      <c r="B788" s="149" t="s">
        <v>4920</v>
      </c>
      <c r="C788" s="149" t="s">
        <v>4919</v>
      </c>
      <c r="D788" s="83" t="s">
        <v>6370</v>
      </c>
      <c r="E788" s="83"/>
      <c r="F788" s="86">
        <v>421.5851602023609</v>
      </c>
      <c r="G788" s="82">
        <v>270</v>
      </c>
    </row>
    <row r="789" spans="1:7" x14ac:dyDescent="0.25">
      <c r="A789" s="88"/>
      <c r="B789" s="161" t="s">
        <v>4918</v>
      </c>
      <c r="C789" s="149"/>
      <c r="D789" s="83"/>
      <c r="E789" s="83"/>
      <c r="F789" s="86"/>
      <c r="G789" s="82">
        <v>0</v>
      </c>
    </row>
    <row r="790" spans="1:7" x14ac:dyDescent="0.25">
      <c r="A790" s="88" t="s">
        <v>7152</v>
      </c>
      <c r="B790" s="149" t="s">
        <v>4916</v>
      </c>
      <c r="C790" s="149"/>
      <c r="D790" s="83" t="s">
        <v>6370</v>
      </c>
      <c r="E790" s="83"/>
      <c r="F790" s="86">
        <v>505.90219224283305</v>
      </c>
      <c r="G790" s="82">
        <v>324</v>
      </c>
    </row>
    <row r="791" spans="1:7" ht="36" x14ac:dyDescent="0.25">
      <c r="A791" s="88" t="s">
        <v>7153</v>
      </c>
      <c r="B791" s="149" t="s">
        <v>4915</v>
      </c>
      <c r="C791" s="149"/>
      <c r="D791" s="83" t="s">
        <v>6367</v>
      </c>
      <c r="E791" s="83"/>
      <c r="F791" s="86">
        <v>1811.1298482293423</v>
      </c>
      <c r="G791" s="82">
        <v>1159.92</v>
      </c>
    </row>
    <row r="792" spans="1:7" ht="24" x14ac:dyDescent="0.25">
      <c r="A792" s="88" t="s">
        <v>7154</v>
      </c>
      <c r="B792" s="149" t="s">
        <v>4914</v>
      </c>
      <c r="C792" s="149"/>
      <c r="D792" s="83" t="s">
        <v>6345</v>
      </c>
      <c r="E792" s="83"/>
      <c r="F792" s="86">
        <v>704.38448566610452</v>
      </c>
      <c r="G792" s="82">
        <v>451.11600000000004</v>
      </c>
    </row>
    <row r="793" spans="1:7" ht="24" x14ac:dyDescent="0.25">
      <c r="A793" s="88" t="s">
        <v>7155</v>
      </c>
      <c r="B793" s="149" t="s">
        <v>4913</v>
      </c>
      <c r="C793" s="149"/>
      <c r="D793" s="83" t="s">
        <v>6370</v>
      </c>
      <c r="E793" s="83"/>
      <c r="F793" s="86">
        <v>1006.2394603709951</v>
      </c>
      <c r="G793" s="82">
        <v>644.43600000000004</v>
      </c>
    </row>
    <row r="794" spans="1:7" x14ac:dyDescent="0.25">
      <c r="A794" s="88" t="s">
        <v>7156</v>
      </c>
      <c r="B794" s="149" t="s">
        <v>4912</v>
      </c>
      <c r="C794" s="149"/>
      <c r="D794" s="83" t="s">
        <v>6380</v>
      </c>
      <c r="E794" s="83"/>
      <c r="F794" s="86">
        <v>101.18043844856662</v>
      </c>
      <c r="G794" s="82">
        <v>64.800000000000011</v>
      </c>
    </row>
    <row r="795" spans="1:7" x14ac:dyDescent="0.25">
      <c r="A795" s="88" t="s">
        <v>7157</v>
      </c>
      <c r="B795" s="149" t="s">
        <v>4911</v>
      </c>
      <c r="C795" s="149"/>
      <c r="D795" s="83" t="s">
        <v>6401</v>
      </c>
      <c r="E795" s="83"/>
      <c r="F795" s="86">
        <v>4399.4940978077575</v>
      </c>
      <c r="G795" s="82">
        <v>2817.6120000000001</v>
      </c>
    </row>
    <row r="796" spans="1:7" x14ac:dyDescent="0.25">
      <c r="A796" s="88" t="s">
        <v>7158</v>
      </c>
      <c r="B796" s="149" t="s">
        <v>4910</v>
      </c>
      <c r="C796" s="149"/>
      <c r="D796" s="83" t="s">
        <v>6380</v>
      </c>
      <c r="E796" s="83"/>
      <c r="F796" s="86">
        <v>278.24620573355821</v>
      </c>
      <c r="G796" s="82">
        <v>178.20000000000002</v>
      </c>
    </row>
    <row r="797" spans="1:7" x14ac:dyDescent="0.25">
      <c r="A797" s="88" t="s">
        <v>7159</v>
      </c>
      <c r="B797" s="149" t="s">
        <v>4909</v>
      </c>
      <c r="C797" s="149"/>
      <c r="D797" s="83" t="s">
        <v>6370</v>
      </c>
      <c r="E797" s="83"/>
      <c r="F797" s="86">
        <v>754.637436762226</v>
      </c>
      <c r="G797" s="82">
        <v>483.3</v>
      </c>
    </row>
    <row r="798" spans="1:7" ht="24" x14ac:dyDescent="0.25">
      <c r="A798" s="88" t="s">
        <v>7160</v>
      </c>
      <c r="B798" s="149" t="s">
        <v>4908</v>
      </c>
      <c r="C798" s="149" t="s">
        <v>4907</v>
      </c>
      <c r="D798" s="83" t="s">
        <v>6370</v>
      </c>
      <c r="E798" s="83"/>
      <c r="F798" s="86">
        <v>1006.2394603709951</v>
      </c>
      <c r="G798" s="82">
        <v>644.43600000000004</v>
      </c>
    </row>
    <row r="799" spans="1:7" ht="24" x14ac:dyDescent="0.25">
      <c r="A799" s="88" t="s">
        <v>7161</v>
      </c>
      <c r="B799" s="149" t="s">
        <v>4906</v>
      </c>
      <c r="C799" s="149"/>
      <c r="D799" s="83" t="s">
        <v>6370</v>
      </c>
      <c r="E799" s="83"/>
      <c r="F799" s="86">
        <v>804.89038785834748</v>
      </c>
      <c r="G799" s="82">
        <v>515.48400000000004</v>
      </c>
    </row>
    <row r="800" spans="1:7" x14ac:dyDescent="0.25">
      <c r="A800" s="88" t="s">
        <v>7162</v>
      </c>
      <c r="B800" s="149" t="s">
        <v>4905</v>
      </c>
      <c r="C800" s="149"/>
      <c r="D800" s="83" t="s">
        <v>6367</v>
      </c>
      <c r="E800" s="83"/>
      <c r="F800" s="86">
        <v>1811.1298482293423</v>
      </c>
      <c r="G800" s="82">
        <v>1159.92</v>
      </c>
    </row>
    <row r="801" spans="1:7" x14ac:dyDescent="0.25">
      <c r="A801" s="88" t="s">
        <v>7163</v>
      </c>
      <c r="B801" s="149" t="s">
        <v>4904</v>
      </c>
      <c r="C801" s="149"/>
      <c r="D801" s="83" t="s">
        <v>6370</v>
      </c>
      <c r="E801" s="83"/>
      <c r="F801" s="86">
        <v>804.89038785834748</v>
      </c>
      <c r="G801" s="82">
        <v>515.48400000000004</v>
      </c>
    </row>
    <row r="802" spans="1:7" x14ac:dyDescent="0.25">
      <c r="A802" s="88" t="s">
        <v>7164</v>
      </c>
      <c r="B802" s="149" t="s">
        <v>4903</v>
      </c>
      <c r="C802" s="149"/>
      <c r="D802" s="83" t="s">
        <v>6370</v>
      </c>
      <c r="E802" s="83"/>
      <c r="F802" s="86">
        <v>1006.2394603709951</v>
      </c>
      <c r="G802" s="82">
        <v>644.43600000000004</v>
      </c>
    </row>
    <row r="803" spans="1:7" x14ac:dyDescent="0.25">
      <c r="A803" s="88" t="s">
        <v>7165</v>
      </c>
      <c r="B803" s="149" t="s">
        <v>4902</v>
      </c>
      <c r="C803" s="149"/>
      <c r="D803" s="83" t="s">
        <v>6370</v>
      </c>
      <c r="E803" s="83"/>
      <c r="F803" s="86">
        <v>1006.2394603709951</v>
      </c>
      <c r="G803" s="82">
        <v>644.43600000000004</v>
      </c>
    </row>
    <row r="804" spans="1:7" ht="24" x14ac:dyDescent="0.25">
      <c r="A804" s="89" t="s">
        <v>7166</v>
      </c>
      <c r="B804" s="149" t="s">
        <v>4901</v>
      </c>
      <c r="C804" s="149"/>
      <c r="D804" s="90" t="s">
        <v>6367</v>
      </c>
      <c r="E804" s="90"/>
      <c r="F804" s="86">
        <v>2414.8397976391234</v>
      </c>
      <c r="G804" s="82">
        <v>1546.5600000000002</v>
      </c>
    </row>
    <row r="805" spans="1:7" ht="24" x14ac:dyDescent="0.25">
      <c r="A805" s="89" t="s">
        <v>7167</v>
      </c>
      <c r="B805" s="149" t="s">
        <v>4900</v>
      </c>
      <c r="C805" s="149" t="s">
        <v>4899</v>
      </c>
      <c r="D805" s="90" t="s">
        <v>6367</v>
      </c>
      <c r="E805" s="90" t="s">
        <v>6343</v>
      </c>
      <c r="F805" s="86">
        <v>300</v>
      </c>
      <c r="G805" s="82">
        <v>192.13199999999998</v>
      </c>
    </row>
    <row r="806" spans="1:7" ht="24" x14ac:dyDescent="0.25">
      <c r="A806" s="88" t="s">
        <v>7168</v>
      </c>
      <c r="B806" s="149" t="s">
        <v>4898</v>
      </c>
      <c r="C806" s="149"/>
      <c r="D806" s="83" t="s">
        <v>6380</v>
      </c>
      <c r="E806" s="83"/>
      <c r="F806" s="86">
        <v>231.8718381112985</v>
      </c>
      <c r="G806" s="82">
        <v>148.5</v>
      </c>
    </row>
    <row r="807" spans="1:7" ht="36" x14ac:dyDescent="0.25">
      <c r="A807" s="88" t="s">
        <v>7169</v>
      </c>
      <c r="B807" s="149" t="s">
        <v>4897</v>
      </c>
      <c r="C807" s="149"/>
      <c r="D807" s="83" t="s">
        <v>6345</v>
      </c>
      <c r="E807" s="83"/>
      <c r="F807" s="86">
        <v>402.52951096121416</v>
      </c>
      <c r="G807" s="82">
        <v>257.79599999999999</v>
      </c>
    </row>
    <row r="808" spans="1:7" ht="24" x14ac:dyDescent="0.25">
      <c r="A808" s="88" t="s">
        <v>7170</v>
      </c>
      <c r="B808" s="149" t="s">
        <v>4896</v>
      </c>
      <c r="C808" s="149"/>
      <c r="D808" s="83" t="s">
        <v>6370</v>
      </c>
      <c r="E808" s="83"/>
      <c r="F808" s="86">
        <v>1006.2394603709951</v>
      </c>
      <c r="G808" s="82">
        <v>644.43600000000004</v>
      </c>
    </row>
    <row r="809" spans="1:7" ht="24" x14ac:dyDescent="0.25">
      <c r="A809" s="200" t="s">
        <v>7171</v>
      </c>
      <c r="B809" s="44" t="s">
        <v>33</v>
      </c>
      <c r="C809" s="44" t="s">
        <v>7172</v>
      </c>
      <c r="D809" s="143" t="s">
        <v>6380</v>
      </c>
      <c r="E809" s="143" t="s">
        <v>6343</v>
      </c>
      <c r="F809" s="54">
        <v>252.95</v>
      </c>
      <c r="G809" s="82">
        <v>161.99929800000001</v>
      </c>
    </row>
    <row r="810" spans="1:7" ht="24" x14ac:dyDescent="0.25">
      <c r="A810" s="200" t="s">
        <v>7173</v>
      </c>
      <c r="B810" s="44" t="s">
        <v>4894</v>
      </c>
      <c r="C810" s="44" t="s">
        <v>7174</v>
      </c>
      <c r="D810" s="143" t="s">
        <v>6380</v>
      </c>
      <c r="E810" s="143"/>
      <c r="F810" s="54">
        <v>50.59021922428331</v>
      </c>
      <c r="G810" s="82">
        <v>32.400000000000006</v>
      </c>
    </row>
    <row r="811" spans="1:7" ht="24" x14ac:dyDescent="0.25">
      <c r="A811" s="88" t="s">
        <v>7175</v>
      </c>
      <c r="B811" s="149" t="s">
        <v>4892</v>
      </c>
      <c r="C811" s="149"/>
      <c r="D811" s="83" t="s">
        <v>6370</v>
      </c>
      <c r="E811" s="83"/>
      <c r="F811" s="86">
        <v>754.637436762226</v>
      </c>
      <c r="G811" s="82">
        <v>483.3</v>
      </c>
    </row>
    <row r="812" spans="1:7" ht="24" x14ac:dyDescent="0.25">
      <c r="A812" s="41" t="s">
        <v>9299</v>
      </c>
      <c r="B812" s="223" t="s">
        <v>9135</v>
      </c>
      <c r="C812" s="224" t="s">
        <v>7176</v>
      </c>
      <c r="D812" s="41" t="s">
        <v>6370</v>
      </c>
      <c r="E812" s="41" t="s">
        <v>6343</v>
      </c>
      <c r="F812" s="61">
        <v>2000</v>
      </c>
      <c r="G812" s="82">
        <v>1280.8800000000001</v>
      </c>
    </row>
    <row r="813" spans="1:7" ht="24" x14ac:dyDescent="0.25">
      <c r="A813" s="41" t="s">
        <v>9300</v>
      </c>
      <c r="B813" s="223" t="s">
        <v>9136</v>
      </c>
      <c r="C813" s="224" t="s">
        <v>7176</v>
      </c>
      <c r="D813" s="41" t="s">
        <v>6370</v>
      </c>
      <c r="E813" s="41" t="s">
        <v>6343</v>
      </c>
      <c r="F813" s="61">
        <v>2000</v>
      </c>
      <c r="G813" s="82">
        <v>1280.8800000000001</v>
      </c>
    </row>
    <row r="814" spans="1:7" ht="24" x14ac:dyDescent="0.25">
      <c r="A814" s="41" t="s">
        <v>9301</v>
      </c>
      <c r="B814" s="223" t="s">
        <v>9137</v>
      </c>
      <c r="C814" s="224" t="s">
        <v>7176</v>
      </c>
      <c r="D814" s="41" t="s">
        <v>6370</v>
      </c>
      <c r="E814" s="41" t="s">
        <v>6343</v>
      </c>
      <c r="F814" s="61">
        <v>2000</v>
      </c>
      <c r="G814" s="82">
        <v>1280.8800000000001</v>
      </c>
    </row>
    <row r="815" spans="1:7" ht="72" x14ac:dyDescent="0.25">
      <c r="A815" s="91" t="s">
        <v>7177</v>
      </c>
      <c r="B815" s="203" t="s">
        <v>4891</v>
      </c>
      <c r="C815" s="203"/>
      <c r="D815" s="92" t="s">
        <v>6367</v>
      </c>
      <c r="E815" s="92"/>
      <c r="F815" s="93">
        <v>2112.9848229342329</v>
      </c>
      <c r="G815" s="82">
        <v>1353.24</v>
      </c>
    </row>
    <row r="816" spans="1:7" ht="24" x14ac:dyDescent="0.25">
      <c r="A816" s="88" t="s">
        <v>7178</v>
      </c>
      <c r="B816" s="149" t="s">
        <v>4890</v>
      </c>
      <c r="C816" s="149" t="s">
        <v>4889</v>
      </c>
      <c r="D816" s="83" t="s">
        <v>6380</v>
      </c>
      <c r="E816" s="83"/>
      <c r="F816" s="86">
        <v>370.99494097807758</v>
      </c>
      <c r="G816" s="82">
        <v>237.60000000000002</v>
      </c>
    </row>
    <row r="817" spans="1:7" x14ac:dyDescent="0.25">
      <c r="A817" s="88"/>
      <c r="B817" s="161" t="s">
        <v>4888</v>
      </c>
      <c r="C817" s="149"/>
      <c r="D817" s="83"/>
      <c r="E817" s="83"/>
      <c r="F817" s="86"/>
      <c r="G817" s="82">
        <v>0</v>
      </c>
    </row>
    <row r="818" spans="1:7" x14ac:dyDescent="0.25">
      <c r="A818" s="88"/>
      <c r="B818" s="161" t="s">
        <v>4887</v>
      </c>
      <c r="C818" s="149"/>
      <c r="D818" s="83"/>
      <c r="E818" s="83"/>
      <c r="F818" s="86"/>
      <c r="G818" s="82">
        <v>0</v>
      </c>
    </row>
    <row r="819" spans="1:7" x14ac:dyDescent="0.25">
      <c r="A819" s="88" t="s">
        <v>7179</v>
      </c>
      <c r="B819" s="149" t="s">
        <v>4886</v>
      </c>
      <c r="C819" s="149" t="s">
        <v>7180</v>
      </c>
      <c r="D819" s="83" t="s">
        <v>6367</v>
      </c>
      <c r="E819" s="83"/>
      <c r="F819" s="86">
        <v>2172.3440134907255</v>
      </c>
      <c r="G819" s="82">
        <v>1391.2560000000003</v>
      </c>
    </row>
    <row r="820" spans="1:7" x14ac:dyDescent="0.25">
      <c r="A820" s="88" t="s">
        <v>7181</v>
      </c>
      <c r="B820" s="149" t="s">
        <v>4884</v>
      </c>
      <c r="C820" s="149" t="s">
        <v>7182</v>
      </c>
      <c r="D820" s="83" t="s">
        <v>6367</v>
      </c>
      <c r="E820" s="83"/>
      <c r="F820" s="86">
        <v>2624.9241146711634</v>
      </c>
      <c r="G820" s="82">
        <v>1681.1063999999999</v>
      </c>
    </row>
    <row r="821" spans="1:7" x14ac:dyDescent="0.25">
      <c r="A821" s="88" t="s">
        <v>7183</v>
      </c>
      <c r="B821" s="149" t="s">
        <v>4882</v>
      </c>
      <c r="C821" s="149" t="s">
        <v>7176</v>
      </c>
      <c r="D821" s="83" t="s">
        <v>6367</v>
      </c>
      <c r="E821" s="83" t="s">
        <v>6343</v>
      </c>
      <c r="F821" s="86">
        <v>3794.266441821248</v>
      </c>
      <c r="G821" s="82">
        <v>2430</v>
      </c>
    </row>
    <row r="822" spans="1:7" x14ac:dyDescent="0.25">
      <c r="A822" s="88" t="s">
        <v>7184</v>
      </c>
      <c r="B822" s="149" t="s">
        <v>4881</v>
      </c>
      <c r="C822" s="149" t="s">
        <v>7185</v>
      </c>
      <c r="D822" s="83" t="s">
        <v>6367</v>
      </c>
      <c r="E822" s="83"/>
      <c r="F822" s="86">
        <v>1821.2478920741992</v>
      </c>
      <c r="G822" s="82">
        <v>1166.4000000000001</v>
      </c>
    </row>
    <row r="823" spans="1:7" x14ac:dyDescent="0.25">
      <c r="A823" s="88" t="s">
        <v>7186</v>
      </c>
      <c r="B823" s="149" t="s">
        <v>4879</v>
      </c>
      <c r="C823" s="149" t="s">
        <v>7176</v>
      </c>
      <c r="D823" s="83" t="s">
        <v>6367</v>
      </c>
      <c r="E823" s="83" t="s">
        <v>6343</v>
      </c>
      <c r="F823" s="86">
        <v>3372.6812816188872</v>
      </c>
      <c r="G823" s="82">
        <v>2160</v>
      </c>
    </row>
    <row r="824" spans="1:7" ht="24" x14ac:dyDescent="0.25">
      <c r="A824" s="88"/>
      <c r="B824" s="161" t="s">
        <v>4878</v>
      </c>
      <c r="C824" s="149"/>
      <c r="D824" s="83"/>
      <c r="E824" s="83"/>
      <c r="F824" s="86"/>
      <c r="G824" s="82">
        <v>0</v>
      </c>
    </row>
    <row r="825" spans="1:7" x14ac:dyDescent="0.25">
      <c r="A825" s="88"/>
      <c r="B825" s="161" t="s">
        <v>4877</v>
      </c>
      <c r="C825" s="149"/>
      <c r="D825" s="83"/>
      <c r="E825" s="83"/>
      <c r="F825" s="86"/>
      <c r="G825" s="82">
        <v>0</v>
      </c>
    </row>
    <row r="826" spans="1:7" x14ac:dyDescent="0.25">
      <c r="A826" s="88" t="s">
        <v>7187</v>
      </c>
      <c r="B826" s="149" t="s">
        <v>4876</v>
      </c>
      <c r="C826" s="149"/>
      <c r="D826" s="83" t="s">
        <v>6367</v>
      </c>
      <c r="E826" s="83"/>
      <c r="F826" s="86">
        <v>3349.038785834739</v>
      </c>
      <c r="G826" s="82">
        <v>2144.8584000000001</v>
      </c>
    </row>
    <row r="827" spans="1:7" x14ac:dyDescent="0.25">
      <c r="A827" s="88" t="s">
        <v>7188</v>
      </c>
      <c r="B827" s="149" t="s">
        <v>4875</v>
      </c>
      <c r="C827" s="149"/>
      <c r="D827" s="83" t="s">
        <v>6367</v>
      </c>
      <c r="E827" s="83"/>
      <c r="F827" s="86">
        <v>1516.3575042158518</v>
      </c>
      <c r="G827" s="82">
        <v>971.13600000000008</v>
      </c>
    </row>
    <row r="828" spans="1:7" x14ac:dyDescent="0.25">
      <c r="A828" s="88" t="s">
        <v>7189</v>
      </c>
      <c r="B828" s="149" t="s">
        <v>4874</v>
      </c>
      <c r="C828" s="149"/>
      <c r="D828" s="83" t="s">
        <v>6370</v>
      </c>
      <c r="E828" s="83"/>
      <c r="F828" s="86">
        <v>921.24789207419894</v>
      </c>
      <c r="G828" s="82">
        <v>590.00400000000002</v>
      </c>
    </row>
    <row r="829" spans="1:7" ht="24" x14ac:dyDescent="0.25">
      <c r="A829" s="88" t="s">
        <v>7190</v>
      </c>
      <c r="B829" s="149" t="s">
        <v>4871</v>
      </c>
      <c r="C829" s="149"/>
      <c r="D829" s="83" t="s">
        <v>6345</v>
      </c>
      <c r="E829" s="83"/>
      <c r="F829" s="86">
        <v>705.90219224283317</v>
      </c>
      <c r="G829" s="82">
        <v>452.08800000000008</v>
      </c>
    </row>
    <row r="830" spans="1:7" x14ac:dyDescent="0.25">
      <c r="A830" s="88" t="s">
        <v>7191</v>
      </c>
      <c r="B830" s="149" t="s">
        <v>4870</v>
      </c>
      <c r="C830" s="149"/>
      <c r="D830" s="83" t="s">
        <v>6401</v>
      </c>
      <c r="E830" s="83"/>
      <c r="F830" s="86">
        <v>3079.932546374368</v>
      </c>
      <c r="G830" s="82">
        <v>1972.5120000000002</v>
      </c>
    </row>
    <row r="831" spans="1:7" x14ac:dyDescent="0.25">
      <c r="A831" s="88" t="s">
        <v>7192</v>
      </c>
      <c r="B831" s="149" t="s">
        <v>4869</v>
      </c>
      <c r="C831" s="149"/>
      <c r="D831" s="83" t="s">
        <v>6345</v>
      </c>
      <c r="E831" s="83"/>
      <c r="F831" s="86">
        <v>705.90219224283317</v>
      </c>
      <c r="G831" s="82">
        <v>452.08800000000008</v>
      </c>
    </row>
    <row r="832" spans="1:7" ht="24" x14ac:dyDescent="0.25">
      <c r="A832" s="88" t="s">
        <v>7193</v>
      </c>
      <c r="B832" s="149" t="s">
        <v>4868</v>
      </c>
      <c r="C832" s="149"/>
      <c r="D832" s="83" t="s">
        <v>6367</v>
      </c>
      <c r="E832" s="83"/>
      <c r="F832" s="86">
        <v>1698.3136593591908</v>
      </c>
      <c r="G832" s="82">
        <v>1087.6680000000001</v>
      </c>
    </row>
    <row r="833" spans="1:7" ht="24" x14ac:dyDescent="0.25">
      <c r="A833" s="88" t="s">
        <v>7194</v>
      </c>
      <c r="B833" s="149" t="s">
        <v>4867</v>
      </c>
      <c r="C833" s="149"/>
      <c r="D833" s="83" t="s">
        <v>6345</v>
      </c>
      <c r="E833" s="83"/>
      <c r="F833" s="86">
        <v>705.90219224283317</v>
      </c>
      <c r="G833" s="82">
        <v>452.08800000000008</v>
      </c>
    </row>
    <row r="834" spans="1:7" ht="24" x14ac:dyDescent="0.25">
      <c r="A834" s="88" t="s">
        <v>7195</v>
      </c>
      <c r="B834" s="149" t="s">
        <v>4866</v>
      </c>
      <c r="C834" s="149"/>
      <c r="D834" s="83" t="s">
        <v>6367</v>
      </c>
      <c r="E834" s="83"/>
      <c r="F834" s="86">
        <v>1698.3136593591908</v>
      </c>
      <c r="G834" s="82">
        <v>1087.6680000000001</v>
      </c>
    </row>
    <row r="835" spans="1:7" x14ac:dyDescent="0.25">
      <c r="A835" s="88"/>
      <c r="B835" s="161" t="s">
        <v>4865</v>
      </c>
      <c r="C835" s="149"/>
      <c r="D835" s="83"/>
      <c r="E835" s="83"/>
      <c r="F835" s="86"/>
      <c r="G835" s="82">
        <v>0</v>
      </c>
    </row>
    <row r="836" spans="1:7" x14ac:dyDescent="0.25">
      <c r="A836" s="88" t="s">
        <v>7196</v>
      </c>
      <c r="B836" s="149" t="s">
        <v>4864</v>
      </c>
      <c r="C836" s="149"/>
      <c r="D836" s="83" t="s">
        <v>6345</v>
      </c>
      <c r="E836" s="83"/>
      <c r="F836" s="86">
        <v>847.04890387858359</v>
      </c>
      <c r="G836" s="82">
        <v>542.48400000000015</v>
      </c>
    </row>
    <row r="837" spans="1:7" ht="24" x14ac:dyDescent="0.25">
      <c r="A837" s="88" t="s">
        <v>7197</v>
      </c>
      <c r="B837" s="149" t="s">
        <v>4863</v>
      </c>
      <c r="C837" s="149"/>
      <c r="D837" s="83" t="s">
        <v>6370</v>
      </c>
      <c r="E837" s="83"/>
      <c r="F837" s="86">
        <v>1228.3305227655987</v>
      </c>
      <c r="G837" s="82">
        <v>786.67200000000003</v>
      </c>
    </row>
    <row r="838" spans="1:7" x14ac:dyDescent="0.25">
      <c r="A838" s="89" t="s">
        <v>7198</v>
      </c>
      <c r="B838" s="149" t="s">
        <v>4862</v>
      </c>
      <c r="C838" s="149" t="s">
        <v>4861</v>
      </c>
      <c r="D838" s="90" t="s">
        <v>6345</v>
      </c>
      <c r="E838" s="90"/>
      <c r="F838" s="86">
        <v>1149.5278246205733</v>
      </c>
      <c r="G838" s="82">
        <v>736.20360000000005</v>
      </c>
    </row>
    <row r="839" spans="1:7" x14ac:dyDescent="0.25">
      <c r="A839" s="89" t="s">
        <v>7199</v>
      </c>
      <c r="B839" s="149" t="s">
        <v>4860</v>
      </c>
      <c r="C839" s="149"/>
      <c r="D839" s="90" t="s">
        <v>6370</v>
      </c>
      <c r="E839" s="90"/>
      <c r="F839" s="86">
        <v>1583.9966273187183</v>
      </c>
      <c r="G839" s="82">
        <v>1014.4548</v>
      </c>
    </row>
    <row r="840" spans="1:7" ht="24" x14ac:dyDescent="0.25">
      <c r="A840" s="88" t="s">
        <v>7200</v>
      </c>
      <c r="B840" s="149" t="s">
        <v>4859</v>
      </c>
      <c r="C840" s="149"/>
      <c r="D840" s="83" t="s">
        <v>6345</v>
      </c>
      <c r="E840" s="83"/>
      <c r="F840" s="86">
        <v>529.34232715008432</v>
      </c>
      <c r="G840" s="82">
        <v>339.012</v>
      </c>
    </row>
    <row r="841" spans="1:7" ht="24" x14ac:dyDescent="0.25">
      <c r="A841" s="88" t="s">
        <v>7201</v>
      </c>
      <c r="B841" s="149" t="s">
        <v>4858</v>
      </c>
      <c r="C841" s="149" t="s">
        <v>7202</v>
      </c>
      <c r="D841" s="83" t="s">
        <v>6345</v>
      </c>
      <c r="E841" s="83"/>
      <c r="F841" s="86">
        <v>970.6576728499158</v>
      </c>
      <c r="G841" s="82">
        <v>621.64800000000002</v>
      </c>
    </row>
    <row r="842" spans="1:7" ht="36" x14ac:dyDescent="0.25">
      <c r="A842" s="88" t="s">
        <v>7203</v>
      </c>
      <c r="B842" s="149" t="s">
        <v>4856</v>
      </c>
      <c r="C842" s="149"/>
      <c r="D842" s="83" t="s">
        <v>6345</v>
      </c>
      <c r="E842" s="83"/>
      <c r="F842" s="86">
        <v>705.90219224283317</v>
      </c>
      <c r="G842" s="82">
        <v>452.08800000000008</v>
      </c>
    </row>
    <row r="843" spans="1:7" x14ac:dyDescent="0.25">
      <c r="A843" s="88" t="s">
        <v>7204</v>
      </c>
      <c r="B843" s="149" t="s">
        <v>4855</v>
      </c>
      <c r="C843" s="149"/>
      <c r="D843" s="83" t="s">
        <v>6345</v>
      </c>
      <c r="E843" s="83"/>
      <c r="F843" s="86">
        <v>286.67790893760542</v>
      </c>
      <c r="G843" s="82">
        <v>183.60000000000002</v>
      </c>
    </row>
    <row r="844" spans="1:7" ht="24" x14ac:dyDescent="0.25">
      <c r="A844" s="88"/>
      <c r="B844" s="161" t="s">
        <v>4854</v>
      </c>
      <c r="C844" s="149"/>
      <c r="D844" s="83"/>
      <c r="E844" s="83"/>
      <c r="F844" s="86"/>
      <c r="G844" s="82">
        <v>0</v>
      </c>
    </row>
    <row r="845" spans="1:7" ht="24" x14ac:dyDescent="0.25">
      <c r="A845" s="88" t="s">
        <v>7205</v>
      </c>
      <c r="B845" s="149" t="s">
        <v>4853</v>
      </c>
      <c r="C845" s="149"/>
      <c r="D845" s="83" t="s">
        <v>6367</v>
      </c>
      <c r="E845" s="83"/>
      <c r="F845" s="86">
        <v>1516.3575042158518</v>
      </c>
      <c r="G845" s="82">
        <v>971.13600000000008</v>
      </c>
    </row>
    <row r="846" spans="1:7" ht="24" x14ac:dyDescent="0.25">
      <c r="A846" s="88" t="s">
        <v>7206</v>
      </c>
      <c r="B846" s="149" t="s">
        <v>4852</v>
      </c>
      <c r="C846" s="149"/>
      <c r="D846" s="83" t="s">
        <v>6367</v>
      </c>
      <c r="E846" s="83"/>
      <c r="F846" s="86">
        <v>1819.5615514333897</v>
      </c>
      <c r="G846" s="82">
        <v>1165.3200000000002</v>
      </c>
    </row>
    <row r="847" spans="1:7" ht="24" x14ac:dyDescent="0.25">
      <c r="A847" s="88" t="s">
        <v>7207</v>
      </c>
      <c r="B847" s="149" t="s">
        <v>4851</v>
      </c>
      <c r="C847" s="149"/>
      <c r="D847" s="83" t="s">
        <v>6401</v>
      </c>
      <c r="E847" s="83"/>
      <c r="F847" s="86">
        <v>3000.8431703204051</v>
      </c>
      <c r="G847" s="82">
        <v>1921.8600000000004</v>
      </c>
    </row>
    <row r="848" spans="1:7" ht="24" x14ac:dyDescent="0.25">
      <c r="A848" s="88" t="s">
        <v>7208</v>
      </c>
      <c r="B848" s="149" t="s">
        <v>4850</v>
      </c>
      <c r="C848" s="149"/>
      <c r="D848" s="83" t="s">
        <v>6370</v>
      </c>
      <c r="E848" s="83"/>
      <c r="F848" s="86">
        <v>979.42664418212473</v>
      </c>
      <c r="G848" s="82">
        <v>627.26400000000001</v>
      </c>
    </row>
    <row r="849" spans="1:7" x14ac:dyDescent="0.25">
      <c r="A849" s="88" t="s">
        <v>7209</v>
      </c>
      <c r="B849" s="149" t="s">
        <v>4849</v>
      </c>
      <c r="C849" s="149"/>
      <c r="D849" s="83" t="s">
        <v>6367</v>
      </c>
      <c r="E849" s="83"/>
      <c r="F849" s="86">
        <v>1693.9291736930861</v>
      </c>
      <c r="G849" s="82">
        <v>1084.8600000000001</v>
      </c>
    </row>
    <row r="850" spans="1:7" ht="24" x14ac:dyDescent="0.25">
      <c r="A850" s="88" t="s">
        <v>7210</v>
      </c>
      <c r="B850" s="149" t="s">
        <v>4848</v>
      </c>
      <c r="C850" s="149"/>
      <c r="D850" s="83" t="s">
        <v>6367</v>
      </c>
      <c r="E850" s="83"/>
      <c r="F850" s="86">
        <v>1693.9291736930861</v>
      </c>
      <c r="G850" s="82">
        <v>1084.8600000000001</v>
      </c>
    </row>
    <row r="851" spans="1:7" ht="24" x14ac:dyDescent="0.25">
      <c r="A851" s="88" t="s">
        <v>7211</v>
      </c>
      <c r="B851" s="149" t="s">
        <v>4847</v>
      </c>
      <c r="C851" s="149"/>
      <c r="D851" s="83" t="s">
        <v>6401</v>
      </c>
      <c r="E851" s="83"/>
      <c r="F851" s="86">
        <v>2250.5902192242834</v>
      </c>
      <c r="G851" s="82">
        <v>1441.3679999999999</v>
      </c>
    </row>
    <row r="852" spans="1:7" x14ac:dyDescent="0.25">
      <c r="A852" s="88" t="s">
        <v>7212</v>
      </c>
      <c r="B852" s="149" t="s">
        <v>4846</v>
      </c>
      <c r="C852" s="149"/>
      <c r="D852" s="83" t="s">
        <v>6367</v>
      </c>
      <c r="E852" s="83"/>
      <c r="F852" s="86">
        <v>2117.5379426644186</v>
      </c>
      <c r="G852" s="82">
        <v>1356.1560000000002</v>
      </c>
    </row>
    <row r="853" spans="1:7" x14ac:dyDescent="0.25">
      <c r="A853" s="88"/>
      <c r="B853" s="161" t="s">
        <v>4845</v>
      </c>
      <c r="C853" s="149"/>
      <c r="D853" s="83"/>
      <c r="E853" s="83"/>
      <c r="F853" s="86"/>
      <c r="G853" s="82">
        <v>0</v>
      </c>
    </row>
    <row r="854" spans="1:7" x14ac:dyDescent="0.25">
      <c r="A854" s="88" t="s">
        <v>7213</v>
      </c>
      <c r="B854" s="149" t="s">
        <v>4844</v>
      </c>
      <c r="C854" s="149"/>
      <c r="D854" s="83" t="s">
        <v>6367</v>
      </c>
      <c r="E854" s="83"/>
      <c r="F854" s="86">
        <v>2301.8549747048905</v>
      </c>
      <c r="G854" s="82">
        <v>1474.2</v>
      </c>
    </row>
    <row r="855" spans="1:7" ht="24" x14ac:dyDescent="0.25">
      <c r="A855" s="88" t="s">
        <v>7214</v>
      </c>
      <c r="B855" s="149" t="s">
        <v>4843</v>
      </c>
      <c r="C855" s="149"/>
      <c r="D855" s="83" t="s">
        <v>6367</v>
      </c>
      <c r="E855" s="83"/>
      <c r="F855" s="86">
        <v>3988.1956155143339</v>
      </c>
      <c r="G855" s="82">
        <v>2554.2000000000003</v>
      </c>
    </row>
    <row r="856" spans="1:7" x14ac:dyDescent="0.25">
      <c r="A856" s="88"/>
      <c r="B856" s="161" t="s">
        <v>4842</v>
      </c>
      <c r="C856" s="149"/>
      <c r="D856" s="83"/>
      <c r="E856" s="83"/>
      <c r="F856" s="86"/>
      <c r="G856" s="82">
        <v>0</v>
      </c>
    </row>
    <row r="857" spans="1:7" x14ac:dyDescent="0.25">
      <c r="A857" s="88"/>
      <c r="B857" s="161" t="s">
        <v>4841</v>
      </c>
      <c r="C857" s="149"/>
      <c r="D857" s="83"/>
      <c r="E857" s="83"/>
      <c r="F857" s="86"/>
      <c r="G857" s="82">
        <v>0</v>
      </c>
    </row>
    <row r="858" spans="1:7" x14ac:dyDescent="0.25">
      <c r="A858" s="88" t="s">
        <v>7215</v>
      </c>
      <c r="B858" s="149" t="s">
        <v>4840</v>
      </c>
      <c r="C858" s="149"/>
      <c r="D858" s="83" t="s">
        <v>6401</v>
      </c>
      <c r="E858" s="83"/>
      <c r="F858" s="86">
        <v>5490.7251264755487</v>
      </c>
      <c r="G858" s="82">
        <v>3516.48</v>
      </c>
    </row>
    <row r="859" spans="1:7" ht="24" x14ac:dyDescent="0.25">
      <c r="A859" s="88" t="s">
        <v>7216</v>
      </c>
      <c r="B859" s="149" t="s">
        <v>4839</v>
      </c>
      <c r="C859" s="149" t="s">
        <v>6850</v>
      </c>
      <c r="D859" s="83" t="s">
        <v>6401</v>
      </c>
      <c r="E859" s="83"/>
      <c r="F859" s="86">
        <v>4392.5801011804388</v>
      </c>
      <c r="G859" s="82">
        <v>2813.1840000000002</v>
      </c>
    </row>
    <row r="860" spans="1:7" x14ac:dyDescent="0.25">
      <c r="A860" s="88" t="s">
        <v>7217</v>
      </c>
      <c r="B860" s="149" t="s">
        <v>4838</v>
      </c>
      <c r="C860" s="149"/>
      <c r="D860" s="83" t="s">
        <v>6401</v>
      </c>
      <c r="E860" s="83"/>
      <c r="F860" s="86">
        <v>3660.3709949409781</v>
      </c>
      <c r="G860" s="82">
        <v>2344.248</v>
      </c>
    </row>
    <row r="861" spans="1:7" x14ac:dyDescent="0.25">
      <c r="A861" s="88" t="s">
        <v>7218</v>
      </c>
      <c r="B861" s="149" t="s">
        <v>4837</v>
      </c>
      <c r="C861" s="149" t="s">
        <v>7219</v>
      </c>
      <c r="D861" s="83" t="s">
        <v>6370</v>
      </c>
      <c r="E861" s="83"/>
      <c r="F861" s="86">
        <v>1145.8684654300168</v>
      </c>
      <c r="G861" s="82">
        <v>733.86</v>
      </c>
    </row>
    <row r="862" spans="1:7" ht="24" x14ac:dyDescent="0.25">
      <c r="A862" s="88" t="s">
        <v>7220</v>
      </c>
      <c r="B862" s="149" t="s">
        <v>4835</v>
      </c>
      <c r="C862" s="149" t="s">
        <v>4834</v>
      </c>
      <c r="D862" s="83" t="s">
        <v>6345</v>
      </c>
      <c r="E862" s="83"/>
      <c r="F862" s="86">
        <v>572.849915682968</v>
      </c>
      <c r="G862" s="82">
        <v>366.87600000000003</v>
      </c>
    </row>
    <row r="863" spans="1:7" ht="24" x14ac:dyDescent="0.25">
      <c r="A863" s="88" t="s">
        <v>7221</v>
      </c>
      <c r="B863" s="149" t="s">
        <v>4833</v>
      </c>
      <c r="C863" s="149"/>
      <c r="D863" s="83" t="s">
        <v>6345</v>
      </c>
      <c r="E863" s="83"/>
      <c r="F863" s="86">
        <v>954.80607082630706</v>
      </c>
      <c r="G863" s="82">
        <v>611.49600000000009</v>
      </c>
    </row>
    <row r="864" spans="1:7" ht="24" x14ac:dyDescent="0.25">
      <c r="A864" s="88" t="s">
        <v>7222</v>
      </c>
      <c r="B864" s="149" t="s">
        <v>4832</v>
      </c>
      <c r="C864" s="149" t="s">
        <v>7223</v>
      </c>
      <c r="D864" s="83" t="s">
        <v>6367</v>
      </c>
      <c r="E864" s="83"/>
      <c r="F864" s="86">
        <v>1619.5615514333897</v>
      </c>
      <c r="G864" s="82">
        <v>1037.2320000000002</v>
      </c>
    </row>
    <row r="865" spans="1:7" ht="24" x14ac:dyDescent="0.25">
      <c r="A865" s="88" t="s">
        <v>7224</v>
      </c>
      <c r="B865" s="149" t="s">
        <v>4830</v>
      </c>
      <c r="C865" s="149"/>
      <c r="D865" s="83" t="s">
        <v>6367</v>
      </c>
      <c r="E865" s="83"/>
      <c r="F865" s="86">
        <v>1943.338954468803</v>
      </c>
      <c r="G865" s="82">
        <v>1244.5920000000001</v>
      </c>
    </row>
    <row r="866" spans="1:7" ht="24" x14ac:dyDescent="0.25">
      <c r="A866" s="88" t="s">
        <v>7225</v>
      </c>
      <c r="B866" s="149" t="s">
        <v>4829</v>
      </c>
      <c r="C866" s="149" t="s">
        <v>7226</v>
      </c>
      <c r="D866" s="83" t="s">
        <v>6370</v>
      </c>
      <c r="E866" s="83"/>
      <c r="F866" s="86">
        <v>1527.655986509275</v>
      </c>
      <c r="G866" s="82">
        <v>978.37200000000007</v>
      </c>
    </row>
    <row r="867" spans="1:7" ht="24" x14ac:dyDescent="0.25">
      <c r="A867" s="88" t="s">
        <v>7227</v>
      </c>
      <c r="B867" s="149" t="s">
        <v>4828</v>
      </c>
      <c r="C867" s="149"/>
      <c r="D867" s="83" t="s">
        <v>6345</v>
      </c>
      <c r="E867" s="83"/>
      <c r="F867" s="86">
        <v>954.80607082630706</v>
      </c>
      <c r="G867" s="82">
        <v>611.49600000000009</v>
      </c>
    </row>
    <row r="868" spans="1:7" ht="24" x14ac:dyDescent="0.25">
      <c r="A868" s="88" t="s">
        <v>7228</v>
      </c>
      <c r="B868" s="149" t="s">
        <v>4827</v>
      </c>
      <c r="C868" s="149"/>
      <c r="D868" s="83" t="s">
        <v>6345</v>
      </c>
      <c r="E868" s="83" t="s">
        <v>6343</v>
      </c>
      <c r="F868" s="86">
        <v>643.17032040472179</v>
      </c>
      <c r="G868" s="82">
        <v>411.91199999999998</v>
      </c>
    </row>
    <row r="869" spans="1:7" ht="24" x14ac:dyDescent="0.25">
      <c r="A869" s="88" t="s">
        <v>7229</v>
      </c>
      <c r="B869" s="149" t="s">
        <v>4822</v>
      </c>
      <c r="C869" s="149"/>
      <c r="D869" s="83" t="s">
        <v>6345</v>
      </c>
      <c r="E869" s="83"/>
      <c r="F869" s="86">
        <v>763.74367622259695</v>
      </c>
      <c r="G869" s="82">
        <v>489.13200000000001</v>
      </c>
    </row>
    <row r="870" spans="1:7" ht="24" x14ac:dyDescent="0.25">
      <c r="A870" s="88" t="s">
        <v>7230</v>
      </c>
      <c r="B870" s="149" t="s">
        <v>4821</v>
      </c>
      <c r="C870" s="149"/>
      <c r="D870" s="83" t="s">
        <v>6380</v>
      </c>
      <c r="E870" s="83"/>
      <c r="F870" s="86">
        <v>458.17875210792579</v>
      </c>
      <c r="G870" s="82">
        <v>293.43599999999998</v>
      </c>
    </row>
    <row r="871" spans="1:7" x14ac:dyDescent="0.25">
      <c r="A871" s="88" t="s">
        <v>7231</v>
      </c>
      <c r="B871" s="149" t="s">
        <v>4820</v>
      </c>
      <c r="C871" s="149"/>
      <c r="D871" s="83" t="s">
        <v>6401</v>
      </c>
      <c r="E871" s="83"/>
      <c r="F871" s="86">
        <v>5536.6357504215857</v>
      </c>
      <c r="G871" s="82">
        <v>3545.8830000000007</v>
      </c>
    </row>
    <row r="872" spans="1:7" x14ac:dyDescent="0.25">
      <c r="A872" s="88" t="s">
        <v>7232</v>
      </c>
      <c r="B872" s="149" t="s">
        <v>4819</v>
      </c>
      <c r="C872" s="149"/>
      <c r="D872" s="83" t="s">
        <v>6418</v>
      </c>
      <c r="E872" s="83"/>
      <c r="F872" s="86">
        <v>9641.2310286677912</v>
      </c>
      <c r="G872" s="82">
        <v>6174.63</v>
      </c>
    </row>
    <row r="873" spans="1:7" x14ac:dyDescent="0.25">
      <c r="A873" s="88" t="s">
        <v>7233</v>
      </c>
      <c r="B873" s="149" t="s">
        <v>4818</v>
      </c>
      <c r="C873" s="149" t="s">
        <v>4817</v>
      </c>
      <c r="D873" s="83" t="s">
        <v>6380</v>
      </c>
      <c r="E873" s="83"/>
      <c r="F873" s="86">
        <v>381.95615514333895</v>
      </c>
      <c r="G873" s="82">
        <v>244.61999999999998</v>
      </c>
    </row>
    <row r="874" spans="1:7" ht="24" x14ac:dyDescent="0.25">
      <c r="A874" s="88" t="s">
        <v>7234</v>
      </c>
      <c r="B874" s="149" t="s">
        <v>4816</v>
      </c>
      <c r="C874" s="149"/>
      <c r="D874" s="83" t="s">
        <v>6401</v>
      </c>
      <c r="E874" s="83"/>
      <c r="F874" s="86">
        <v>4392.5801011804388</v>
      </c>
      <c r="G874" s="82">
        <v>2813.1840000000002</v>
      </c>
    </row>
    <row r="875" spans="1:7" ht="24" x14ac:dyDescent="0.25">
      <c r="A875" s="88" t="s">
        <v>7235</v>
      </c>
      <c r="B875" s="149" t="s">
        <v>4815</v>
      </c>
      <c r="C875" s="149"/>
      <c r="D875" s="83" t="s">
        <v>6401</v>
      </c>
      <c r="E875" s="83"/>
      <c r="F875" s="86">
        <v>5124.6205733558181</v>
      </c>
      <c r="G875" s="82">
        <v>3282.0120000000002</v>
      </c>
    </row>
    <row r="876" spans="1:7" ht="24" x14ac:dyDescent="0.25">
      <c r="A876" s="31" t="s">
        <v>7236</v>
      </c>
      <c r="B876" s="32" t="s">
        <v>4814</v>
      </c>
      <c r="C876" s="50"/>
      <c r="D876" s="31" t="s">
        <v>6401</v>
      </c>
      <c r="E876" s="50"/>
      <c r="F876" s="61">
        <v>4392.58</v>
      </c>
      <c r="G876" s="82">
        <v>2813.1839352000002</v>
      </c>
    </row>
    <row r="877" spans="1:7" ht="24" x14ac:dyDescent="0.25">
      <c r="A877" s="91" t="s">
        <v>7237</v>
      </c>
      <c r="B877" s="203" t="s">
        <v>4813</v>
      </c>
      <c r="C877" s="203"/>
      <c r="D877" s="92" t="s">
        <v>6401</v>
      </c>
      <c r="E877" s="92"/>
      <c r="F877" s="93">
        <v>7046.3532883642501</v>
      </c>
      <c r="G877" s="82">
        <v>4512.7665000000006</v>
      </c>
    </row>
    <row r="878" spans="1:7" x14ac:dyDescent="0.25">
      <c r="A878" s="88" t="s">
        <v>7238</v>
      </c>
      <c r="B878" s="149" t="s">
        <v>4812</v>
      </c>
      <c r="C878" s="149"/>
      <c r="D878" s="83" t="s">
        <v>6401</v>
      </c>
      <c r="E878" s="83"/>
      <c r="F878" s="86">
        <v>4392.5801011804388</v>
      </c>
      <c r="G878" s="82">
        <v>2813.1840000000002</v>
      </c>
    </row>
    <row r="879" spans="1:7" x14ac:dyDescent="0.25">
      <c r="A879" s="88" t="s">
        <v>7239</v>
      </c>
      <c r="B879" s="149" t="s">
        <v>4811</v>
      </c>
      <c r="C879" s="149"/>
      <c r="D879" s="83" t="s">
        <v>6401</v>
      </c>
      <c r="E879" s="83"/>
      <c r="F879" s="86">
        <v>4392.5801011804388</v>
      </c>
      <c r="G879" s="82">
        <v>2813.1840000000002</v>
      </c>
    </row>
    <row r="880" spans="1:7" x14ac:dyDescent="0.25">
      <c r="A880" s="88" t="s">
        <v>7240</v>
      </c>
      <c r="B880" s="149" t="s">
        <v>4810</v>
      </c>
      <c r="C880" s="149"/>
      <c r="D880" s="83" t="s">
        <v>6345</v>
      </c>
      <c r="E880" s="83"/>
      <c r="F880" s="86">
        <v>665.43001686340642</v>
      </c>
      <c r="G880" s="82">
        <v>426.16800000000001</v>
      </c>
    </row>
    <row r="881" spans="1:7" x14ac:dyDescent="0.25">
      <c r="A881" s="88" t="s">
        <v>7241</v>
      </c>
      <c r="B881" s="149" t="s">
        <v>4809</v>
      </c>
      <c r="C881" s="149"/>
      <c r="D881" s="83" t="s">
        <v>6345</v>
      </c>
      <c r="E881" s="83"/>
      <c r="F881" s="86">
        <v>832.04047217537948</v>
      </c>
      <c r="G881" s="82">
        <v>532.87200000000007</v>
      </c>
    </row>
    <row r="882" spans="1:7" x14ac:dyDescent="0.25">
      <c r="A882" s="88" t="s">
        <v>7242</v>
      </c>
      <c r="B882" s="149" t="s">
        <v>4808</v>
      </c>
      <c r="C882" s="149"/>
      <c r="D882" s="83" t="s">
        <v>6345</v>
      </c>
      <c r="E882" s="83"/>
      <c r="F882" s="86">
        <v>665.43001686340642</v>
      </c>
      <c r="G882" s="82">
        <v>426.16800000000001</v>
      </c>
    </row>
    <row r="883" spans="1:7" x14ac:dyDescent="0.25">
      <c r="A883" s="88"/>
      <c r="B883" s="161" t="s">
        <v>4807</v>
      </c>
      <c r="C883" s="149"/>
      <c r="D883" s="83"/>
      <c r="E883" s="83"/>
      <c r="F883" s="86"/>
      <c r="G883" s="82">
        <v>0</v>
      </c>
    </row>
    <row r="884" spans="1:7" ht="24" x14ac:dyDescent="0.25">
      <c r="A884" s="88" t="s">
        <v>7243</v>
      </c>
      <c r="B884" s="149" t="s">
        <v>4806</v>
      </c>
      <c r="C884" s="149"/>
      <c r="D884" s="83" t="s">
        <v>6401</v>
      </c>
      <c r="E884" s="83"/>
      <c r="F884" s="86">
        <v>5490.7251264755487</v>
      </c>
      <c r="G884" s="82">
        <v>3516.48</v>
      </c>
    </row>
    <row r="885" spans="1:7" ht="24" x14ac:dyDescent="0.25">
      <c r="A885" s="200" t="s">
        <v>7244</v>
      </c>
      <c r="B885" s="44" t="s">
        <v>4805</v>
      </c>
      <c r="C885" s="44"/>
      <c r="D885" s="143" t="s">
        <v>6401</v>
      </c>
      <c r="E885" s="143"/>
      <c r="F885" s="62">
        <v>9261.1119308600319</v>
      </c>
      <c r="G885" s="82">
        <v>5931.1865249999992</v>
      </c>
    </row>
    <row r="886" spans="1:7" ht="36" x14ac:dyDescent="0.25">
      <c r="A886" s="88" t="s">
        <v>7245</v>
      </c>
      <c r="B886" s="149" t="s">
        <v>4804</v>
      </c>
      <c r="C886" s="149"/>
      <c r="D886" s="83" t="s">
        <v>6401</v>
      </c>
      <c r="E886" s="83"/>
      <c r="F886" s="86">
        <v>9504.0134907251268</v>
      </c>
      <c r="G886" s="82">
        <v>6086.7504000000008</v>
      </c>
    </row>
    <row r="887" spans="1:7" x14ac:dyDescent="0.25">
      <c r="A887" s="200" t="s">
        <v>7246</v>
      </c>
      <c r="B887" s="44" t="s">
        <v>4803</v>
      </c>
      <c r="C887" s="56"/>
      <c r="D887" s="143" t="s">
        <v>6982</v>
      </c>
      <c r="E887" s="143" t="s">
        <v>6343</v>
      </c>
      <c r="F887" s="199">
        <v>155817.87521079258</v>
      </c>
      <c r="G887" s="82">
        <v>99792</v>
      </c>
    </row>
    <row r="888" spans="1:7" ht="24" x14ac:dyDescent="0.25">
      <c r="A888" s="88" t="s">
        <v>7247</v>
      </c>
      <c r="B888" s="149" t="s">
        <v>4802</v>
      </c>
      <c r="C888" s="149"/>
      <c r="D888" s="83" t="s">
        <v>6401</v>
      </c>
      <c r="E888" s="83"/>
      <c r="F888" s="86">
        <v>5033.0101180438451</v>
      </c>
      <c r="G888" s="82">
        <v>3223.3409999999999</v>
      </c>
    </row>
    <row r="889" spans="1:7" ht="24" x14ac:dyDescent="0.25">
      <c r="A889" s="88" t="s">
        <v>7248</v>
      </c>
      <c r="B889" s="149" t="s">
        <v>4801</v>
      </c>
      <c r="C889" s="160" t="s">
        <v>7249</v>
      </c>
      <c r="D889" s="83" t="s">
        <v>6401</v>
      </c>
      <c r="E889" s="83"/>
      <c r="F889" s="86">
        <v>5856.8296795952783</v>
      </c>
      <c r="G889" s="82">
        <v>3750.9480000000003</v>
      </c>
    </row>
    <row r="890" spans="1:7" x14ac:dyDescent="0.25">
      <c r="A890" s="88" t="s">
        <v>7250</v>
      </c>
      <c r="B890" s="149" t="s">
        <v>4799</v>
      </c>
      <c r="C890" s="149" t="s">
        <v>7251</v>
      </c>
      <c r="D890" s="83" t="s">
        <v>6418</v>
      </c>
      <c r="E890" s="83"/>
      <c r="F890" s="86">
        <v>9641.2310286677912</v>
      </c>
      <c r="G890" s="82">
        <v>6174.63</v>
      </c>
    </row>
    <row r="891" spans="1:7" x14ac:dyDescent="0.25">
      <c r="A891" s="88" t="s">
        <v>7252</v>
      </c>
      <c r="B891" s="149" t="s">
        <v>4798</v>
      </c>
      <c r="C891" s="149"/>
      <c r="D891" s="83" t="s">
        <v>6367</v>
      </c>
      <c r="E891" s="83"/>
      <c r="F891" s="86">
        <v>2267.2849915682968</v>
      </c>
      <c r="G891" s="82">
        <v>1452.0600000000002</v>
      </c>
    </row>
    <row r="892" spans="1:7" x14ac:dyDescent="0.25">
      <c r="A892" s="88" t="s">
        <v>7253</v>
      </c>
      <c r="B892" s="149" t="s">
        <v>4797</v>
      </c>
      <c r="C892" s="149"/>
      <c r="D892" s="83" t="s">
        <v>6401</v>
      </c>
      <c r="E892" s="83"/>
      <c r="F892" s="86">
        <v>5033.0101180438451</v>
      </c>
      <c r="G892" s="82">
        <v>3223.3409999999999</v>
      </c>
    </row>
    <row r="893" spans="1:7" x14ac:dyDescent="0.25">
      <c r="A893" s="88" t="s">
        <v>7254</v>
      </c>
      <c r="B893" s="149" t="s">
        <v>4796</v>
      </c>
      <c r="C893" s="149" t="s">
        <v>4795</v>
      </c>
      <c r="D893" s="83" t="s">
        <v>6401</v>
      </c>
      <c r="E893" s="83"/>
      <c r="F893" s="86">
        <v>9059.6964586846534</v>
      </c>
      <c r="G893" s="82">
        <v>5802.192</v>
      </c>
    </row>
    <row r="894" spans="1:7" x14ac:dyDescent="0.25">
      <c r="A894" s="88" t="s">
        <v>7255</v>
      </c>
      <c r="B894" s="149" t="s">
        <v>4794</v>
      </c>
      <c r="C894" s="149"/>
      <c r="D894" s="83" t="s">
        <v>6370</v>
      </c>
      <c r="E894" s="83"/>
      <c r="F894" s="86">
        <v>1145.8684654300168</v>
      </c>
      <c r="G894" s="82">
        <v>733.86</v>
      </c>
    </row>
    <row r="895" spans="1:7" x14ac:dyDescent="0.25">
      <c r="A895" s="88" t="s">
        <v>7256</v>
      </c>
      <c r="B895" s="149" t="s">
        <v>4793</v>
      </c>
      <c r="C895" s="149"/>
      <c r="D895" s="83" t="s">
        <v>6345</v>
      </c>
      <c r="E895" s="83"/>
      <c r="F895" s="86">
        <v>572.849915682968</v>
      </c>
      <c r="G895" s="82">
        <v>366.87600000000003</v>
      </c>
    </row>
    <row r="896" spans="1:7" ht="24" x14ac:dyDescent="0.25">
      <c r="A896" s="88" t="s">
        <v>7257</v>
      </c>
      <c r="B896" s="149" t="s">
        <v>4792</v>
      </c>
      <c r="C896" s="149"/>
      <c r="D896" s="83" t="s">
        <v>6380</v>
      </c>
      <c r="E896" s="83"/>
      <c r="F896" s="86">
        <v>381.95615514333895</v>
      </c>
      <c r="G896" s="82">
        <v>244.61999999999998</v>
      </c>
    </row>
    <row r="897" spans="1:7" x14ac:dyDescent="0.25">
      <c r="A897" s="88" t="s">
        <v>7258</v>
      </c>
      <c r="B897" s="149" t="s">
        <v>4791</v>
      </c>
      <c r="C897" s="149"/>
      <c r="D897" s="83" t="s">
        <v>6367</v>
      </c>
      <c r="E897" s="83"/>
      <c r="F897" s="86">
        <v>2672.849915682968</v>
      </c>
      <c r="G897" s="82">
        <v>1711.8000000000002</v>
      </c>
    </row>
    <row r="898" spans="1:7" ht="24" x14ac:dyDescent="0.25">
      <c r="A898" s="88" t="s">
        <v>7259</v>
      </c>
      <c r="B898" s="149" t="s">
        <v>4790</v>
      </c>
      <c r="C898" s="149"/>
      <c r="D898" s="83" t="s">
        <v>6401</v>
      </c>
      <c r="E898" s="83"/>
      <c r="F898" s="86">
        <v>5490.7251264755487</v>
      </c>
      <c r="G898" s="82">
        <v>3516.48</v>
      </c>
    </row>
    <row r="899" spans="1:7" ht="24" x14ac:dyDescent="0.25">
      <c r="A899" s="88" t="s">
        <v>7260</v>
      </c>
      <c r="B899" s="149" t="s">
        <v>4789</v>
      </c>
      <c r="C899" s="149"/>
      <c r="D899" s="83" t="s">
        <v>6401</v>
      </c>
      <c r="E899" s="83"/>
      <c r="F899" s="86">
        <v>4724.8566610455318</v>
      </c>
      <c r="G899" s="82">
        <v>3025.9872000000005</v>
      </c>
    </row>
    <row r="900" spans="1:7" ht="24" x14ac:dyDescent="0.25">
      <c r="A900" s="88" t="s">
        <v>7261</v>
      </c>
      <c r="B900" s="149" t="s">
        <v>4788</v>
      </c>
      <c r="C900" s="149"/>
      <c r="D900" s="83" t="s">
        <v>6401</v>
      </c>
      <c r="E900" s="83"/>
      <c r="F900" s="86">
        <v>5973.9460370994948</v>
      </c>
      <c r="G900" s="82">
        <v>3825.9540000000006</v>
      </c>
    </row>
    <row r="901" spans="1:7" x14ac:dyDescent="0.25">
      <c r="A901" s="88" t="s">
        <v>7262</v>
      </c>
      <c r="B901" s="149" t="s">
        <v>4787</v>
      </c>
      <c r="C901" s="149"/>
      <c r="D901" s="83" t="s">
        <v>6401</v>
      </c>
      <c r="E901" s="83"/>
      <c r="F901" s="86">
        <v>5611.888701517707</v>
      </c>
      <c r="G901" s="82">
        <v>3594.078</v>
      </c>
    </row>
    <row r="902" spans="1:7" ht="24" x14ac:dyDescent="0.25">
      <c r="A902" s="88" t="s">
        <v>7263</v>
      </c>
      <c r="B902" s="149" t="s">
        <v>4786</v>
      </c>
      <c r="C902" s="149"/>
      <c r="D902" s="83" t="s">
        <v>6401</v>
      </c>
      <c r="E902" s="83"/>
      <c r="F902" s="86">
        <v>6039.7976391231041</v>
      </c>
      <c r="G902" s="82">
        <v>3868.1280000000006</v>
      </c>
    </row>
    <row r="903" spans="1:7" ht="24" customHeight="1" x14ac:dyDescent="0.25">
      <c r="A903" s="88" t="s">
        <v>7264</v>
      </c>
      <c r="B903" s="149" t="s">
        <v>4785</v>
      </c>
      <c r="C903" s="149"/>
      <c r="D903" s="83" t="s">
        <v>6401</v>
      </c>
      <c r="E903" s="83"/>
      <c r="F903" s="86">
        <v>6588.8701517706577</v>
      </c>
      <c r="G903" s="82">
        <v>4219.7759999999998</v>
      </c>
    </row>
    <row r="904" spans="1:7" x14ac:dyDescent="0.25">
      <c r="A904" s="88" t="s">
        <v>7265</v>
      </c>
      <c r="B904" s="149" t="s">
        <v>4784</v>
      </c>
      <c r="C904" s="149"/>
      <c r="D904" s="83" t="s">
        <v>6401</v>
      </c>
      <c r="E904" s="83"/>
      <c r="F904" s="86">
        <v>8327.3187183811133</v>
      </c>
      <c r="G904" s="82">
        <v>5333.148000000001</v>
      </c>
    </row>
    <row r="905" spans="1:7" x14ac:dyDescent="0.25">
      <c r="A905" s="88" t="s">
        <v>7266</v>
      </c>
      <c r="B905" s="149" t="s">
        <v>4783</v>
      </c>
      <c r="C905" s="149"/>
      <c r="D905" s="83" t="s">
        <v>6401</v>
      </c>
      <c r="E905" s="83"/>
      <c r="F905" s="86">
        <v>6222.765598650928</v>
      </c>
      <c r="G905" s="82">
        <v>3985.3080000000004</v>
      </c>
    </row>
    <row r="906" spans="1:7" x14ac:dyDescent="0.25">
      <c r="A906" s="88" t="s">
        <v>7267</v>
      </c>
      <c r="B906" s="149" t="s">
        <v>4782</v>
      </c>
      <c r="C906" s="149" t="s">
        <v>4781</v>
      </c>
      <c r="D906" s="83" t="s">
        <v>6982</v>
      </c>
      <c r="E906" s="83" t="s">
        <v>6343</v>
      </c>
      <c r="F906" s="86">
        <v>23280.286677908938</v>
      </c>
      <c r="G906" s="82">
        <v>14909.6268</v>
      </c>
    </row>
    <row r="907" spans="1:7" ht="24" x14ac:dyDescent="0.25">
      <c r="A907" s="88" t="s">
        <v>7268</v>
      </c>
      <c r="B907" s="149" t="s">
        <v>4780</v>
      </c>
      <c r="C907" s="149"/>
      <c r="D907" s="83" t="s">
        <v>6367</v>
      </c>
      <c r="E907" s="83"/>
      <c r="F907" s="86">
        <v>2267.2849915682968</v>
      </c>
      <c r="G907" s="82">
        <v>1452.0600000000002</v>
      </c>
    </row>
    <row r="908" spans="1:7" x14ac:dyDescent="0.25">
      <c r="A908" s="88" t="s">
        <v>7269</v>
      </c>
      <c r="B908" s="149" t="s">
        <v>4779</v>
      </c>
      <c r="C908" s="149" t="s">
        <v>7251</v>
      </c>
      <c r="D908" s="83" t="s">
        <v>6418</v>
      </c>
      <c r="E908" s="83"/>
      <c r="F908" s="86">
        <v>12051.538785834739</v>
      </c>
      <c r="G908" s="82">
        <v>7718.2875000000004</v>
      </c>
    </row>
    <row r="909" spans="1:7" ht="24" x14ac:dyDescent="0.25">
      <c r="A909" s="88" t="s">
        <v>7270</v>
      </c>
      <c r="B909" s="149" t="s">
        <v>4777</v>
      </c>
      <c r="C909" s="149"/>
      <c r="D909" s="83" t="s">
        <v>6345</v>
      </c>
      <c r="E909" s="83"/>
      <c r="F909" s="86">
        <v>954.80607082630706</v>
      </c>
      <c r="G909" s="82">
        <v>611.49600000000009</v>
      </c>
    </row>
    <row r="910" spans="1:7" ht="24" x14ac:dyDescent="0.25">
      <c r="A910" s="88" t="s">
        <v>7271</v>
      </c>
      <c r="B910" s="149" t="s">
        <v>4776</v>
      </c>
      <c r="C910" s="149" t="s">
        <v>4775</v>
      </c>
      <c r="D910" s="83" t="s">
        <v>6367</v>
      </c>
      <c r="E910" s="83"/>
      <c r="F910" s="86">
        <v>2591.2310286677907</v>
      </c>
      <c r="G910" s="82">
        <v>1659.528</v>
      </c>
    </row>
    <row r="911" spans="1:7" s="99" customFormat="1" x14ac:dyDescent="0.25">
      <c r="A911" s="88" t="s">
        <v>7272</v>
      </c>
      <c r="B911" s="149" t="s">
        <v>4774</v>
      </c>
      <c r="C911" s="149"/>
      <c r="D911" s="83" t="s">
        <v>6367</v>
      </c>
      <c r="E911" s="83"/>
      <c r="F911" s="86">
        <v>2267.2849915682968</v>
      </c>
      <c r="G911" s="82">
        <v>1452.0600000000002</v>
      </c>
    </row>
    <row r="912" spans="1:7" ht="24" x14ac:dyDescent="0.25">
      <c r="A912" s="88" t="s">
        <v>7273</v>
      </c>
      <c r="B912" s="149" t="s">
        <v>4773</v>
      </c>
      <c r="C912" s="149"/>
      <c r="D912" s="83" t="s">
        <v>6367</v>
      </c>
      <c r="E912" s="83"/>
      <c r="F912" s="86">
        <v>3059.3929173693086</v>
      </c>
      <c r="G912" s="82">
        <v>1959.3576</v>
      </c>
    </row>
    <row r="913" spans="1:7" ht="24" x14ac:dyDescent="0.25">
      <c r="A913" s="88" t="s">
        <v>7274</v>
      </c>
      <c r="B913" s="149" t="s">
        <v>4772</v>
      </c>
      <c r="C913" s="149"/>
      <c r="D913" s="83" t="s">
        <v>6367</v>
      </c>
      <c r="E913" s="83"/>
      <c r="F913" s="86">
        <v>2624.9241146711634</v>
      </c>
      <c r="G913" s="82">
        <v>1681.1063999999999</v>
      </c>
    </row>
    <row r="914" spans="1:7" x14ac:dyDescent="0.25">
      <c r="A914" s="88" t="s">
        <v>7275</v>
      </c>
      <c r="B914" s="149" t="s">
        <v>4771</v>
      </c>
      <c r="C914" s="149"/>
      <c r="D914" s="83" t="s">
        <v>6367</v>
      </c>
      <c r="E914" s="83"/>
      <c r="F914" s="86">
        <v>3059.3929173693086</v>
      </c>
      <c r="G914" s="82">
        <v>1959.3576</v>
      </c>
    </row>
    <row r="915" spans="1:7" ht="24" x14ac:dyDescent="0.25">
      <c r="A915" s="88" t="s">
        <v>7276</v>
      </c>
      <c r="B915" s="149" t="s">
        <v>4770</v>
      </c>
      <c r="C915" s="149"/>
      <c r="D915" s="83" t="s">
        <v>6367</v>
      </c>
      <c r="E915" s="83"/>
      <c r="F915" s="86">
        <v>1943.338954468803</v>
      </c>
      <c r="G915" s="82">
        <v>1244.5920000000001</v>
      </c>
    </row>
    <row r="916" spans="1:7" ht="24" x14ac:dyDescent="0.25">
      <c r="A916" s="88" t="s">
        <v>7277</v>
      </c>
      <c r="B916" s="149" t="s">
        <v>4769</v>
      </c>
      <c r="C916" s="149"/>
      <c r="D916" s="83" t="s">
        <v>6367</v>
      </c>
      <c r="E916" s="83"/>
      <c r="F916" s="86">
        <v>1943.338954468803</v>
      </c>
      <c r="G916" s="82">
        <v>1244.5920000000001</v>
      </c>
    </row>
    <row r="917" spans="1:7" ht="24" x14ac:dyDescent="0.25">
      <c r="A917" s="89" t="s">
        <v>7278</v>
      </c>
      <c r="B917" s="149" t="s">
        <v>4768</v>
      </c>
      <c r="C917" s="149" t="s">
        <v>7279</v>
      </c>
      <c r="D917" s="83" t="s">
        <v>6367</v>
      </c>
      <c r="E917" s="83"/>
      <c r="F917" s="86">
        <v>1619.5615514333897</v>
      </c>
      <c r="G917" s="82">
        <v>1037.2320000000002</v>
      </c>
    </row>
    <row r="918" spans="1:7" ht="24" x14ac:dyDescent="0.25">
      <c r="A918" s="88" t="s">
        <v>7280</v>
      </c>
      <c r="B918" s="149" t="s">
        <v>4766</v>
      </c>
      <c r="C918" s="149"/>
      <c r="D918" s="83" t="s">
        <v>6401</v>
      </c>
      <c r="E918" s="83"/>
      <c r="F918" s="86">
        <v>6039.7976391231041</v>
      </c>
      <c r="G918" s="82">
        <v>3868.1280000000006</v>
      </c>
    </row>
    <row r="919" spans="1:7" x14ac:dyDescent="0.25">
      <c r="A919" s="88" t="s">
        <v>7281</v>
      </c>
      <c r="B919" s="149" t="s">
        <v>4761</v>
      </c>
      <c r="C919" s="149"/>
      <c r="D919" s="83" t="s">
        <v>6367</v>
      </c>
      <c r="E919" s="83"/>
      <c r="F919" s="86">
        <v>2267.2849915682968</v>
      </c>
      <c r="G919" s="82">
        <v>1452.0600000000002</v>
      </c>
    </row>
    <row r="920" spans="1:7" ht="24" x14ac:dyDescent="0.25">
      <c r="A920" s="88" t="s">
        <v>7282</v>
      </c>
      <c r="B920" s="149" t="s">
        <v>4760</v>
      </c>
      <c r="C920" s="149" t="s">
        <v>4759</v>
      </c>
      <c r="D920" s="83" t="s">
        <v>6367</v>
      </c>
      <c r="E920" s="83"/>
      <c r="F920" s="86">
        <v>1619.5615514333897</v>
      </c>
      <c r="G920" s="82">
        <v>1037.2320000000002</v>
      </c>
    </row>
    <row r="921" spans="1:7" x14ac:dyDescent="0.25">
      <c r="A921" s="88" t="s">
        <v>7283</v>
      </c>
      <c r="B921" s="149" t="s">
        <v>4758</v>
      </c>
      <c r="C921" s="149"/>
      <c r="D921" s="83" t="s">
        <v>6401</v>
      </c>
      <c r="E921" s="83"/>
      <c r="F921" s="86">
        <v>5124.6205733558181</v>
      </c>
      <c r="G921" s="82">
        <v>3282.0120000000002</v>
      </c>
    </row>
    <row r="922" spans="1:7" x14ac:dyDescent="0.25">
      <c r="A922" s="88" t="s">
        <v>7284</v>
      </c>
      <c r="B922" s="149" t="s">
        <v>4757</v>
      </c>
      <c r="C922" s="149"/>
      <c r="D922" s="83" t="s">
        <v>6401</v>
      </c>
      <c r="E922" s="83"/>
      <c r="F922" s="86">
        <v>5856.8296795952783</v>
      </c>
      <c r="G922" s="82">
        <v>3750.9480000000003</v>
      </c>
    </row>
    <row r="923" spans="1:7" ht="24" x14ac:dyDescent="0.25">
      <c r="A923" s="213" t="s">
        <v>7285</v>
      </c>
      <c r="B923" s="44" t="s">
        <v>4756</v>
      </c>
      <c r="C923" s="44" t="s">
        <v>9302</v>
      </c>
      <c r="D923" s="143" t="s">
        <v>6367</v>
      </c>
      <c r="E923" s="143"/>
      <c r="F923" s="54">
        <v>2495.7800000000002</v>
      </c>
      <c r="G923" s="82">
        <v>1598.3973432000003</v>
      </c>
    </row>
    <row r="924" spans="1:7" x14ac:dyDescent="0.25">
      <c r="A924" s="88" t="s">
        <v>7286</v>
      </c>
      <c r="B924" s="149" t="s">
        <v>4755</v>
      </c>
      <c r="C924" s="149"/>
      <c r="D924" s="83" t="s">
        <v>6401</v>
      </c>
      <c r="E924" s="83"/>
      <c r="F924" s="86">
        <v>3294.4350758853288</v>
      </c>
      <c r="G924" s="82">
        <v>2109.8879999999999</v>
      </c>
    </row>
    <row r="925" spans="1:7" ht="24" x14ac:dyDescent="0.25">
      <c r="A925" s="213" t="s">
        <v>7287</v>
      </c>
      <c r="B925" s="44" t="s">
        <v>4754</v>
      </c>
      <c r="C925" s="44" t="s">
        <v>7288</v>
      </c>
      <c r="D925" s="143" t="s">
        <v>6367</v>
      </c>
      <c r="E925" s="143"/>
      <c r="F925" s="54">
        <v>2429.3423271500842</v>
      </c>
      <c r="G925" s="82">
        <v>1555.848</v>
      </c>
    </row>
    <row r="926" spans="1:7" x14ac:dyDescent="0.25">
      <c r="A926" s="88"/>
      <c r="B926" s="161" t="s">
        <v>4749</v>
      </c>
      <c r="C926" s="149"/>
      <c r="D926" s="83"/>
      <c r="E926" s="83"/>
      <c r="F926" s="86"/>
      <c r="G926" s="82">
        <v>0</v>
      </c>
    </row>
    <row r="927" spans="1:7" x14ac:dyDescent="0.25">
      <c r="A927" s="88"/>
      <c r="B927" s="161" t="s">
        <v>4748</v>
      </c>
      <c r="C927" s="149"/>
      <c r="D927" s="83"/>
      <c r="E927" s="83"/>
      <c r="F927" s="86"/>
      <c r="G927" s="82">
        <v>0</v>
      </c>
    </row>
    <row r="928" spans="1:7" ht="24" x14ac:dyDescent="0.25">
      <c r="A928" s="88" t="s">
        <v>7289</v>
      </c>
      <c r="B928" s="149" t="s">
        <v>4747</v>
      </c>
      <c r="C928" s="149"/>
      <c r="D928" s="83" t="s">
        <v>6370</v>
      </c>
      <c r="E928" s="83"/>
      <c r="F928" s="86">
        <v>921.24789207419894</v>
      </c>
      <c r="G928" s="82">
        <v>590.00400000000002</v>
      </c>
    </row>
    <row r="929" spans="1:7" x14ac:dyDescent="0.25">
      <c r="A929" s="88" t="s">
        <v>7290</v>
      </c>
      <c r="B929" s="149" t="s">
        <v>4746</v>
      </c>
      <c r="C929" s="149"/>
      <c r="D929" s="83" t="s">
        <v>6367</v>
      </c>
      <c r="E929" s="83"/>
      <c r="F929" s="86">
        <v>3042.1585160202362</v>
      </c>
      <c r="G929" s="82">
        <v>1948.3200000000002</v>
      </c>
    </row>
    <row r="930" spans="1:7" x14ac:dyDescent="0.25">
      <c r="A930" s="88" t="s">
        <v>7291</v>
      </c>
      <c r="B930" s="149" t="s">
        <v>4745</v>
      </c>
      <c r="C930" s="149"/>
      <c r="D930" s="83" t="s">
        <v>6401</v>
      </c>
      <c r="E930" s="83"/>
      <c r="F930" s="86">
        <v>4411.3617200674535</v>
      </c>
      <c r="G930" s="82">
        <v>2825.2125000000001</v>
      </c>
    </row>
    <row r="931" spans="1:7" ht="36" x14ac:dyDescent="0.25">
      <c r="A931" s="88" t="s">
        <v>7292</v>
      </c>
      <c r="B931" s="149" t="s">
        <v>4744</v>
      </c>
      <c r="C931" s="149"/>
      <c r="D931" s="83" t="s">
        <v>6367</v>
      </c>
      <c r="E931" s="83"/>
      <c r="F931" s="86">
        <v>2426.1382799325465</v>
      </c>
      <c r="G931" s="82">
        <v>1553.796</v>
      </c>
    </row>
    <row r="932" spans="1:7" ht="24" x14ac:dyDescent="0.25">
      <c r="A932" s="88" t="s">
        <v>7293</v>
      </c>
      <c r="B932" s="149" t="s">
        <v>4743</v>
      </c>
      <c r="C932" s="149"/>
      <c r="D932" s="83" t="s">
        <v>6370</v>
      </c>
      <c r="E932" s="83"/>
      <c r="F932" s="86">
        <v>1228.3305227655987</v>
      </c>
      <c r="G932" s="82">
        <v>786.67200000000003</v>
      </c>
    </row>
    <row r="933" spans="1:7" x14ac:dyDescent="0.25">
      <c r="A933" s="88" t="s">
        <v>7294</v>
      </c>
      <c r="B933" s="149" t="s">
        <v>4742</v>
      </c>
      <c r="C933" s="149"/>
      <c r="D933" s="83" t="s">
        <v>6370</v>
      </c>
      <c r="E933" s="83"/>
      <c r="F933" s="86">
        <v>1381.9561551433389</v>
      </c>
      <c r="G933" s="82">
        <v>885.06000000000006</v>
      </c>
    </row>
    <row r="934" spans="1:7" x14ac:dyDescent="0.25">
      <c r="A934" s="88" t="s">
        <v>7295</v>
      </c>
      <c r="B934" s="149" t="s">
        <v>4741</v>
      </c>
      <c r="C934" s="149"/>
      <c r="D934" s="83" t="s">
        <v>6367</v>
      </c>
      <c r="E934" s="83"/>
      <c r="F934" s="86">
        <v>1516.3575042158518</v>
      </c>
      <c r="G934" s="82">
        <v>971.13600000000008</v>
      </c>
    </row>
    <row r="935" spans="1:7" ht="24" x14ac:dyDescent="0.25">
      <c r="A935" s="88" t="s">
        <v>7296</v>
      </c>
      <c r="B935" s="149" t="s">
        <v>4740</v>
      </c>
      <c r="C935" s="149" t="s">
        <v>4739</v>
      </c>
      <c r="D935" s="83" t="s">
        <v>6367</v>
      </c>
      <c r="E935" s="83"/>
      <c r="F935" s="86">
        <v>1819.5615514333897</v>
      </c>
      <c r="G935" s="82">
        <v>1165.3200000000002</v>
      </c>
    </row>
    <row r="936" spans="1:7" ht="24" x14ac:dyDescent="0.25">
      <c r="A936" s="89" t="s">
        <v>7297</v>
      </c>
      <c r="B936" s="149" t="s">
        <v>4738</v>
      </c>
      <c r="C936" s="149"/>
      <c r="D936" s="90" t="s">
        <v>6367</v>
      </c>
      <c r="E936" s="90" t="s">
        <v>6343</v>
      </c>
      <c r="F936" s="86">
        <v>1819</v>
      </c>
      <c r="G936" s="82">
        <v>1164.96036</v>
      </c>
    </row>
    <row r="937" spans="1:7" x14ac:dyDescent="0.25">
      <c r="A937" s="89" t="s">
        <v>7298</v>
      </c>
      <c r="B937" s="149" t="s">
        <v>4737</v>
      </c>
      <c r="C937" s="149"/>
      <c r="D937" s="90" t="s">
        <v>6367</v>
      </c>
      <c r="E937" s="90" t="s">
        <v>6343</v>
      </c>
      <c r="F937" s="86">
        <v>1819</v>
      </c>
      <c r="G937" s="82">
        <v>1164.96036</v>
      </c>
    </row>
    <row r="938" spans="1:7" ht="24" x14ac:dyDescent="0.25">
      <c r="A938" s="88" t="s">
        <v>7299</v>
      </c>
      <c r="B938" s="149" t="s">
        <v>4736</v>
      </c>
      <c r="C938" s="149"/>
      <c r="D938" s="83" t="s">
        <v>6367</v>
      </c>
      <c r="E938" s="83"/>
      <c r="F938" s="86">
        <v>2274.5362563237773</v>
      </c>
      <c r="G938" s="82">
        <v>1456.704</v>
      </c>
    </row>
    <row r="939" spans="1:7" ht="24" x14ac:dyDescent="0.25">
      <c r="A939" s="200" t="s">
        <v>7300</v>
      </c>
      <c r="B939" s="44" t="s">
        <v>4735</v>
      </c>
      <c r="C939" s="44" t="s">
        <v>7301</v>
      </c>
      <c r="D939" s="143" t="s">
        <v>6401</v>
      </c>
      <c r="E939" s="143"/>
      <c r="F939" s="62">
        <v>4788.2082630691393</v>
      </c>
      <c r="G939" s="82">
        <v>3066.5600999999997</v>
      </c>
    </row>
    <row r="940" spans="1:7" ht="36" x14ac:dyDescent="0.25">
      <c r="A940" s="200" t="s">
        <v>7302</v>
      </c>
      <c r="B940" s="44" t="s">
        <v>7303</v>
      </c>
      <c r="C940" s="44" t="s">
        <v>7304</v>
      </c>
      <c r="D940" s="143" t="s">
        <v>6401</v>
      </c>
      <c r="E940" s="143" t="s">
        <v>6343</v>
      </c>
      <c r="F940" s="54">
        <v>3794.266441821248</v>
      </c>
      <c r="G940" s="82">
        <v>2430</v>
      </c>
    </row>
    <row r="941" spans="1:7" x14ac:dyDescent="0.25">
      <c r="A941" s="88" t="s">
        <v>7305</v>
      </c>
      <c r="B941" s="149" t="s">
        <v>4731</v>
      </c>
      <c r="C941" s="149" t="s">
        <v>4730</v>
      </c>
      <c r="D941" s="83" t="s">
        <v>6982</v>
      </c>
      <c r="E941" s="83" t="s">
        <v>6343</v>
      </c>
      <c r="F941" s="86">
        <v>129848.22934232716</v>
      </c>
      <c r="G941" s="82">
        <v>83160</v>
      </c>
    </row>
    <row r="942" spans="1:7" ht="24" x14ac:dyDescent="0.25">
      <c r="A942" s="88" t="s">
        <v>7306</v>
      </c>
      <c r="B942" s="149" t="s">
        <v>4729</v>
      </c>
      <c r="C942" s="149" t="s">
        <v>155</v>
      </c>
      <c r="D942" s="83" t="s">
        <v>6370</v>
      </c>
      <c r="E942" s="83"/>
      <c r="F942" s="86">
        <v>1074.8735244519394</v>
      </c>
      <c r="G942" s="82">
        <v>688.39200000000005</v>
      </c>
    </row>
    <row r="943" spans="1:7" ht="36" x14ac:dyDescent="0.25">
      <c r="A943" s="88" t="s">
        <v>7307</v>
      </c>
      <c r="B943" s="149" t="s">
        <v>4728</v>
      </c>
      <c r="C943" s="149"/>
      <c r="D943" s="83" t="s">
        <v>6367</v>
      </c>
      <c r="E943" s="83"/>
      <c r="F943" s="86">
        <v>2274.5362563237773</v>
      </c>
      <c r="G943" s="82">
        <v>1456.704</v>
      </c>
    </row>
    <row r="944" spans="1:7" x14ac:dyDescent="0.25">
      <c r="A944" s="88" t="s">
        <v>7308</v>
      </c>
      <c r="B944" s="149" t="s">
        <v>4726</v>
      </c>
      <c r="C944" s="149"/>
      <c r="D944" s="83" t="s">
        <v>6418</v>
      </c>
      <c r="E944" s="83"/>
      <c r="F944" s="86">
        <v>6370.2150084317045</v>
      </c>
      <c r="G944" s="82">
        <v>4079.7405000000012</v>
      </c>
    </row>
    <row r="945" spans="1:7" ht="24" x14ac:dyDescent="0.25">
      <c r="A945" s="88" t="s">
        <v>7309</v>
      </c>
      <c r="B945" s="149" t="s">
        <v>4725</v>
      </c>
      <c r="C945" s="149" t="s">
        <v>7310</v>
      </c>
      <c r="D945" s="83" t="s">
        <v>6418</v>
      </c>
      <c r="E945" s="83" t="s">
        <v>6343</v>
      </c>
      <c r="F945" s="86">
        <v>8010.1180438448573</v>
      </c>
      <c r="G945" s="82">
        <v>5130</v>
      </c>
    </row>
    <row r="946" spans="1:7" x14ac:dyDescent="0.25">
      <c r="A946" s="200" t="s">
        <v>7311</v>
      </c>
      <c r="B946" s="44" t="s">
        <v>4724</v>
      </c>
      <c r="C946" s="44" t="s">
        <v>4722</v>
      </c>
      <c r="D946" s="143" t="s">
        <v>6370</v>
      </c>
      <c r="E946" s="143"/>
      <c r="F946" s="62">
        <v>1412.5801011804385</v>
      </c>
      <c r="G946" s="82">
        <v>904.67280000000005</v>
      </c>
    </row>
    <row r="947" spans="1:7" ht="24" x14ac:dyDescent="0.25">
      <c r="A947" s="89" t="s">
        <v>7312</v>
      </c>
      <c r="B947" s="149" t="s">
        <v>4723</v>
      </c>
      <c r="C947" s="149" t="s">
        <v>4722</v>
      </c>
      <c r="D947" s="90" t="s">
        <v>6370</v>
      </c>
      <c r="E947" s="90" t="s">
        <v>6343</v>
      </c>
      <c r="F947" s="86">
        <v>1228</v>
      </c>
      <c r="G947" s="82">
        <v>786.46032000000002</v>
      </c>
    </row>
    <row r="948" spans="1:7" x14ac:dyDescent="0.25">
      <c r="A948" s="88" t="s">
        <v>7313</v>
      </c>
      <c r="B948" s="149" t="s">
        <v>4720</v>
      </c>
      <c r="C948" s="149"/>
      <c r="D948" s="83" t="s">
        <v>6401</v>
      </c>
      <c r="E948" s="83"/>
      <c r="F948" s="86">
        <v>3849.9156829679596</v>
      </c>
      <c r="G948" s="82">
        <v>2465.6400000000003</v>
      </c>
    </row>
    <row r="949" spans="1:7" x14ac:dyDescent="0.25">
      <c r="A949" s="88"/>
      <c r="B949" s="161" t="s">
        <v>4719</v>
      </c>
      <c r="C949" s="149"/>
      <c r="D949" s="83"/>
      <c r="E949" s="83"/>
      <c r="F949" s="86"/>
      <c r="G949" s="82">
        <v>0</v>
      </c>
    </row>
    <row r="950" spans="1:7" x14ac:dyDescent="0.25">
      <c r="A950" s="88" t="s">
        <v>7314</v>
      </c>
      <c r="B950" s="149" t="s">
        <v>4717</v>
      </c>
      <c r="C950" s="149"/>
      <c r="D950" s="83" t="s">
        <v>6345</v>
      </c>
      <c r="E950" s="83"/>
      <c r="F950" s="86">
        <v>529.34232715008432</v>
      </c>
      <c r="G950" s="82">
        <v>339.012</v>
      </c>
    </row>
    <row r="951" spans="1:7" x14ac:dyDescent="0.25">
      <c r="A951" s="88" t="s">
        <v>7315</v>
      </c>
      <c r="B951" s="149" t="s">
        <v>4714</v>
      </c>
      <c r="C951" s="149"/>
      <c r="D951" s="83" t="s">
        <v>6367</v>
      </c>
      <c r="E951" s="83"/>
      <c r="F951" s="86">
        <v>2274.5362563237773</v>
      </c>
      <c r="G951" s="82">
        <v>1456.704</v>
      </c>
    </row>
    <row r="952" spans="1:7" x14ac:dyDescent="0.25">
      <c r="A952" s="88" t="s">
        <v>7316</v>
      </c>
      <c r="B952" s="149" t="s">
        <v>4713</v>
      </c>
      <c r="C952" s="149"/>
      <c r="D952" s="83" t="s">
        <v>6401</v>
      </c>
      <c r="E952" s="83"/>
      <c r="F952" s="86">
        <v>5293.6340640809449</v>
      </c>
      <c r="G952" s="82">
        <v>3390.2550000000001</v>
      </c>
    </row>
    <row r="953" spans="1:7" ht="24" x14ac:dyDescent="0.25">
      <c r="A953" s="89" t="s">
        <v>7317</v>
      </c>
      <c r="B953" s="149" t="s">
        <v>4712</v>
      </c>
      <c r="C953" s="149"/>
      <c r="D953" s="90" t="s">
        <v>6401</v>
      </c>
      <c r="E953" s="90" t="s">
        <v>6343</v>
      </c>
      <c r="F953" s="86">
        <v>5293</v>
      </c>
      <c r="G953" s="82">
        <v>3389.8489199999999</v>
      </c>
    </row>
    <row r="954" spans="1:7" x14ac:dyDescent="0.25">
      <c r="A954" s="88" t="s">
        <v>7318</v>
      </c>
      <c r="B954" s="149" t="s">
        <v>4711</v>
      </c>
      <c r="C954" s="149"/>
      <c r="D954" s="83" t="s">
        <v>6367</v>
      </c>
      <c r="E954" s="83"/>
      <c r="F954" s="86">
        <v>2274.5362563237773</v>
      </c>
      <c r="G954" s="82">
        <v>1456.704</v>
      </c>
    </row>
    <row r="955" spans="1:7" ht="24" x14ac:dyDescent="0.25">
      <c r="A955" s="88" t="s">
        <v>7319</v>
      </c>
      <c r="B955" s="149" t="s">
        <v>4710</v>
      </c>
      <c r="C955" s="149"/>
      <c r="D955" s="83" t="s">
        <v>6367</v>
      </c>
      <c r="E955" s="83"/>
      <c r="F955" s="86">
        <v>2426.1382799325465</v>
      </c>
      <c r="G955" s="82">
        <v>1553.796</v>
      </c>
    </row>
    <row r="956" spans="1:7" x14ac:dyDescent="0.25">
      <c r="A956" s="88" t="s">
        <v>7320</v>
      </c>
      <c r="B956" s="149" t="s">
        <v>4709</v>
      </c>
      <c r="C956" s="149"/>
      <c r="D956" s="83" t="s">
        <v>6367</v>
      </c>
      <c r="E956" s="83"/>
      <c r="F956" s="86">
        <v>1819.5615514333897</v>
      </c>
      <c r="G956" s="82">
        <v>1165.3200000000002</v>
      </c>
    </row>
    <row r="957" spans="1:7" x14ac:dyDescent="0.25">
      <c r="A957" s="88" t="s">
        <v>7321</v>
      </c>
      <c r="B957" s="149" t="s">
        <v>4708</v>
      </c>
      <c r="C957" s="149"/>
      <c r="D957" s="83" t="s">
        <v>6367</v>
      </c>
      <c r="E957" s="83" t="s">
        <v>6343</v>
      </c>
      <c r="F957" s="86">
        <v>1214.1652613827994</v>
      </c>
      <c r="G957" s="82">
        <v>777.6</v>
      </c>
    </row>
    <row r="958" spans="1:7" x14ac:dyDescent="0.25">
      <c r="A958" s="88" t="s">
        <v>7322</v>
      </c>
      <c r="B958" s="149" t="s">
        <v>4707</v>
      </c>
      <c r="C958" s="149"/>
      <c r="D958" s="83" t="s">
        <v>6367</v>
      </c>
      <c r="E958" s="83" t="s">
        <v>6343</v>
      </c>
      <c r="F958" s="86">
        <v>1602.0236087689714</v>
      </c>
      <c r="G958" s="82">
        <v>1026</v>
      </c>
    </row>
    <row r="959" spans="1:7" x14ac:dyDescent="0.25">
      <c r="A959" s="88" t="s">
        <v>7323</v>
      </c>
      <c r="B959" s="149" t="s">
        <v>4706</v>
      </c>
      <c r="C959" s="149"/>
      <c r="D959" s="83" t="s">
        <v>6370</v>
      </c>
      <c r="E959" s="83"/>
      <c r="F959" s="86">
        <v>1228.3305227655987</v>
      </c>
      <c r="G959" s="82">
        <v>786.67200000000003</v>
      </c>
    </row>
    <row r="960" spans="1:7" x14ac:dyDescent="0.25">
      <c r="A960" s="88" t="s">
        <v>7324</v>
      </c>
      <c r="B960" s="149" t="s">
        <v>4705</v>
      </c>
      <c r="C960" s="149"/>
      <c r="D960" s="83" t="s">
        <v>6370</v>
      </c>
      <c r="E960" s="83"/>
      <c r="F960" s="86">
        <v>1074.8735244519394</v>
      </c>
      <c r="G960" s="82">
        <v>688.39200000000005</v>
      </c>
    </row>
    <row r="961" spans="1:7" x14ac:dyDescent="0.25">
      <c r="A961" s="88" t="s">
        <v>7325</v>
      </c>
      <c r="B961" s="149" t="s">
        <v>4704</v>
      </c>
      <c r="C961" s="149"/>
      <c r="D961" s="83" t="s">
        <v>6367</v>
      </c>
      <c r="E961" s="83"/>
      <c r="F961" s="86">
        <v>2274.5362563237773</v>
      </c>
      <c r="G961" s="82">
        <v>1456.704</v>
      </c>
    </row>
    <row r="962" spans="1:7" x14ac:dyDescent="0.25">
      <c r="A962" s="88" t="s">
        <v>7326</v>
      </c>
      <c r="B962" s="149" t="s">
        <v>4703</v>
      </c>
      <c r="C962" s="149"/>
      <c r="D962" s="83" t="s">
        <v>6401</v>
      </c>
      <c r="E962" s="83"/>
      <c r="F962" s="86">
        <v>3529.089376053963</v>
      </c>
      <c r="G962" s="82">
        <v>2260.17</v>
      </c>
    </row>
    <row r="963" spans="1:7" ht="24" x14ac:dyDescent="0.25">
      <c r="A963" s="88" t="s">
        <v>7327</v>
      </c>
      <c r="B963" s="149" t="s">
        <v>4702</v>
      </c>
      <c r="C963" s="149"/>
      <c r="D963" s="83" t="s">
        <v>6367</v>
      </c>
      <c r="E963" s="83"/>
      <c r="F963" s="86">
        <v>2274.5362563237773</v>
      </c>
      <c r="G963" s="82">
        <v>1456.704</v>
      </c>
    </row>
    <row r="964" spans="1:7" x14ac:dyDescent="0.25">
      <c r="A964" s="88"/>
      <c r="B964" s="161" t="s">
        <v>4701</v>
      </c>
      <c r="C964" s="149"/>
      <c r="D964" s="83"/>
      <c r="E964" s="83"/>
      <c r="F964" s="86"/>
      <c r="G964" s="82">
        <v>0</v>
      </c>
    </row>
    <row r="965" spans="1:7" x14ac:dyDescent="0.25">
      <c r="A965" s="88" t="s">
        <v>7328</v>
      </c>
      <c r="B965" s="149" t="s">
        <v>4700</v>
      </c>
      <c r="C965" s="149"/>
      <c r="D965" s="83" t="s">
        <v>6367</v>
      </c>
      <c r="E965" s="83"/>
      <c r="F965" s="86">
        <v>2426.1382799325465</v>
      </c>
      <c r="G965" s="82">
        <v>1553.796</v>
      </c>
    </row>
    <row r="966" spans="1:7" x14ac:dyDescent="0.25">
      <c r="A966" s="88" t="s">
        <v>7329</v>
      </c>
      <c r="B966" s="149" t="s">
        <v>4699</v>
      </c>
      <c r="C966" s="149"/>
      <c r="D966" s="83" t="s">
        <v>6401</v>
      </c>
      <c r="E966" s="83"/>
      <c r="F966" s="86">
        <v>3499.1568296795954</v>
      </c>
      <c r="G966" s="82">
        <v>2241</v>
      </c>
    </row>
    <row r="967" spans="1:7" x14ac:dyDescent="0.25">
      <c r="A967" s="88" t="s">
        <v>7330</v>
      </c>
      <c r="B967" s="149" t="s">
        <v>4698</v>
      </c>
      <c r="C967" s="149"/>
      <c r="D967" s="83" t="s">
        <v>6367</v>
      </c>
      <c r="E967" s="83"/>
      <c r="F967" s="86">
        <v>1819.5615514333897</v>
      </c>
      <c r="G967" s="82">
        <v>1165.3200000000002</v>
      </c>
    </row>
    <row r="968" spans="1:7" x14ac:dyDescent="0.25">
      <c r="A968" s="88" t="s">
        <v>7331</v>
      </c>
      <c r="B968" s="149" t="s">
        <v>4697</v>
      </c>
      <c r="C968" s="149"/>
      <c r="D968" s="83" t="s">
        <v>6367</v>
      </c>
      <c r="E968" s="83"/>
      <c r="F968" s="86">
        <v>2679.2242833052278</v>
      </c>
      <c r="G968" s="82">
        <v>1715.8824000000002</v>
      </c>
    </row>
    <row r="969" spans="1:7" x14ac:dyDescent="0.25">
      <c r="A969" s="88" t="s">
        <v>7332</v>
      </c>
      <c r="B969" s="149" t="s">
        <v>4696</v>
      </c>
      <c r="C969" s="149"/>
      <c r="D969" s="83" t="s">
        <v>6367</v>
      </c>
      <c r="E969" s="83"/>
      <c r="F969" s="86">
        <v>2274.5362563237773</v>
      </c>
      <c r="G969" s="82">
        <v>1456.704</v>
      </c>
    </row>
    <row r="970" spans="1:7" x14ac:dyDescent="0.25">
      <c r="A970" s="89" t="s">
        <v>7333</v>
      </c>
      <c r="B970" s="149" t="s">
        <v>4695</v>
      </c>
      <c r="C970" s="149"/>
      <c r="D970" s="83" t="s">
        <v>6401</v>
      </c>
      <c r="E970" s="83"/>
      <c r="F970" s="86">
        <v>2309.9494097807756</v>
      </c>
      <c r="G970" s="82">
        <v>1479.384</v>
      </c>
    </row>
    <row r="971" spans="1:7" ht="24" x14ac:dyDescent="0.25">
      <c r="A971" s="89" t="s">
        <v>7334</v>
      </c>
      <c r="B971" s="149" t="s">
        <v>4694</v>
      </c>
      <c r="C971" s="149"/>
      <c r="D971" s="90" t="s">
        <v>6401</v>
      </c>
      <c r="E971" s="90" t="s">
        <v>6343</v>
      </c>
      <c r="F971" s="86">
        <v>2309</v>
      </c>
      <c r="G971" s="82">
        <v>1478.7759599999999</v>
      </c>
    </row>
    <row r="972" spans="1:7" x14ac:dyDescent="0.25">
      <c r="A972" s="88" t="s">
        <v>7335</v>
      </c>
      <c r="B972" s="149" t="s">
        <v>4693</v>
      </c>
      <c r="C972" s="149"/>
      <c r="D972" s="83" t="s">
        <v>6401</v>
      </c>
      <c r="E972" s="83"/>
      <c r="F972" s="86">
        <v>2566.6104553119731</v>
      </c>
      <c r="G972" s="82">
        <v>1643.7600000000002</v>
      </c>
    </row>
    <row r="973" spans="1:7" x14ac:dyDescent="0.25">
      <c r="A973" s="88" t="s">
        <v>7336</v>
      </c>
      <c r="B973" s="149" t="s">
        <v>4692</v>
      </c>
      <c r="C973" s="149"/>
      <c r="D973" s="83" t="s">
        <v>6370</v>
      </c>
      <c r="E973" s="83"/>
      <c r="F973" s="86">
        <v>1381.9561551433389</v>
      </c>
      <c r="G973" s="82">
        <v>885.06000000000006</v>
      </c>
    </row>
    <row r="974" spans="1:7" x14ac:dyDescent="0.25">
      <c r="A974" s="88" t="s">
        <v>7337</v>
      </c>
      <c r="B974" s="149" t="s">
        <v>4691</v>
      </c>
      <c r="C974" s="149"/>
      <c r="D974" s="83" t="s">
        <v>6367</v>
      </c>
      <c r="E974" s="83"/>
      <c r="F974" s="86">
        <v>1819.5615514333897</v>
      </c>
      <c r="G974" s="82">
        <v>1165.3200000000002</v>
      </c>
    </row>
    <row r="975" spans="1:7" x14ac:dyDescent="0.25">
      <c r="A975" s="88" t="s">
        <v>7338</v>
      </c>
      <c r="B975" s="149" t="s">
        <v>4690</v>
      </c>
      <c r="C975" s="149"/>
      <c r="D975" s="83" t="s">
        <v>6367</v>
      </c>
      <c r="E975" s="83"/>
      <c r="F975" s="86">
        <v>2274.5362563237773</v>
      </c>
      <c r="G975" s="82">
        <v>1456.704</v>
      </c>
    </row>
    <row r="976" spans="1:7" x14ac:dyDescent="0.25">
      <c r="A976" s="88" t="s">
        <v>7339</v>
      </c>
      <c r="B976" s="149" t="s">
        <v>4689</v>
      </c>
      <c r="C976" s="149" t="s">
        <v>4680</v>
      </c>
      <c r="D976" s="83" t="s">
        <v>6418</v>
      </c>
      <c r="E976" s="83" t="s">
        <v>6343</v>
      </c>
      <c r="F976" s="86">
        <v>23709.949409780776</v>
      </c>
      <c r="G976" s="82">
        <v>15184.800000000001</v>
      </c>
    </row>
    <row r="977" spans="1:7" x14ac:dyDescent="0.25">
      <c r="A977" s="88" t="s">
        <v>7340</v>
      </c>
      <c r="B977" s="149" t="s">
        <v>4688</v>
      </c>
      <c r="C977" s="149"/>
      <c r="D977" s="83" t="s">
        <v>6367</v>
      </c>
      <c r="E977" s="83"/>
      <c r="F977" s="86">
        <v>1819.5615514333897</v>
      </c>
      <c r="G977" s="82">
        <v>1165.3200000000002</v>
      </c>
    </row>
    <row r="978" spans="1:7" ht="24" x14ac:dyDescent="0.25">
      <c r="A978" s="88" t="s">
        <v>7341</v>
      </c>
      <c r="B978" s="149" t="s">
        <v>4687</v>
      </c>
      <c r="C978" s="149"/>
      <c r="D978" s="83" t="s">
        <v>6401</v>
      </c>
      <c r="E978" s="83"/>
      <c r="F978" s="86">
        <v>3032.2259696458686</v>
      </c>
      <c r="G978" s="82">
        <v>1941.9588000000003</v>
      </c>
    </row>
    <row r="979" spans="1:7" ht="24" x14ac:dyDescent="0.25">
      <c r="A979" s="88" t="s">
        <v>7342</v>
      </c>
      <c r="B979" s="149" t="s">
        <v>4686</v>
      </c>
      <c r="C979" s="149"/>
      <c r="D979" s="83" t="s">
        <v>6401</v>
      </c>
      <c r="E979" s="83"/>
      <c r="F979" s="86">
        <v>3208.2630691399663</v>
      </c>
      <c r="G979" s="82">
        <v>2054.7000000000003</v>
      </c>
    </row>
    <row r="980" spans="1:7" ht="24" x14ac:dyDescent="0.25">
      <c r="A980" s="88" t="s">
        <v>7343</v>
      </c>
      <c r="B980" s="149" t="s">
        <v>4685</v>
      </c>
      <c r="C980" s="149"/>
      <c r="D980" s="83" t="s">
        <v>6401</v>
      </c>
      <c r="E980" s="83"/>
      <c r="F980" s="86">
        <v>2566.6104553119731</v>
      </c>
      <c r="G980" s="82">
        <v>1643.7600000000002</v>
      </c>
    </row>
    <row r="981" spans="1:7" x14ac:dyDescent="0.25">
      <c r="A981" s="88" t="s">
        <v>7344</v>
      </c>
      <c r="B981" s="149" t="s">
        <v>4684</v>
      </c>
      <c r="C981" s="149"/>
      <c r="D981" s="83" t="s">
        <v>6401</v>
      </c>
      <c r="E981" s="83"/>
      <c r="F981" s="86">
        <v>6263.5750421585162</v>
      </c>
      <c r="G981" s="82">
        <v>4011.444</v>
      </c>
    </row>
    <row r="982" spans="1:7" ht="24" x14ac:dyDescent="0.25">
      <c r="A982" s="88" t="s">
        <v>7345</v>
      </c>
      <c r="B982" s="149" t="s">
        <v>4683</v>
      </c>
      <c r="C982" s="149"/>
      <c r="D982" s="83" t="s">
        <v>6401</v>
      </c>
      <c r="E982" s="83"/>
      <c r="F982" s="86">
        <v>7295.4637436762232</v>
      </c>
      <c r="G982" s="82">
        <v>4672.3068000000003</v>
      </c>
    </row>
    <row r="983" spans="1:7" ht="24" x14ac:dyDescent="0.25">
      <c r="A983" s="88" t="s">
        <v>7346</v>
      </c>
      <c r="B983" s="149" t="s">
        <v>4682</v>
      </c>
      <c r="C983" s="149" t="s">
        <v>7310</v>
      </c>
      <c r="D983" s="83" t="s">
        <v>6401</v>
      </c>
      <c r="E983" s="83" t="s">
        <v>6343</v>
      </c>
      <c r="F983" s="86">
        <v>8010.1180438448573</v>
      </c>
      <c r="G983" s="82">
        <v>5130</v>
      </c>
    </row>
    <row r="984" spans="1:7" x14ac:dyDescent="0.25">
      <c r="A984" s="200" t="s">
        <v>7347</v>
      </c>
      <c r="B984" s="44" t="s">
        <v>4681</v>
      </c>
      <c r="C984" s="44" t="s">
        <v>4680</v>
      </c>
      <c r="D984" s="143" t="s">
        <v>6418</v>
      </c>
      <c r="E984" s="143"/>
      <c r="F984" s="62">
        <v>8327.3187183811133</v>
      </c>
      <c r="G984" s="82">
        <v>5333.148000000001</v>
      </c>
    </row>
    <row r="985" spans="1:7" x14ac:dyDescent="0.25">
      <c r="A985" s="88"/>
      <c r="B985" s="161" t="s">
        <v>4679</v>
      </c>
      <c r="C985" s="149"/>
      <c r="D985" s="83"/>
      <c r="E985" s="83"/>
      <c r="F985" s="86"/>
      <c r="G985" s="82">
        <v>0</v>
      </c>
    </row>
    <row r="986" spans="1:7" x14ac:dyDescent="0.25">
      <c r="A986" s="88" t="s">
        <v>7348</v>
      </c>
      <c r="B986" s="149" t="s">
        <v>4678</v>
      </c>
      <c r="C986" s="149"/>
      <c r="D986" s="83" t="s">
        <v>6367</v>
      </c>
      <c r="E986" s="83"/>
      <c r="F986" s="86">
        <v>1819.5615514333897</v>
      </c>
      <c r="G986" s="82">
        <v>1165.3200000000002</v>
      </c>
    </row>
    <row r="987" spans="1:7" ht="36" x14ac:dyDescent="0.25">
      <c r="A987" s="200" t="s">
        <v>7349</v>
      </c>
      <c r="B987" s="44" t="s">
        <v>4677</v>
      </c>
      <c r="C987" s="44"/>
      <c r="D987" s="143" t="s">
        <v>6401</v>
      </c>
      <c r="E987" s="143"/>
      <c r="F987" s="62">
        <v>7806.8709949409777</v>
      </c>
      <c r="G987" s="82">
        <v>4999.8324599999996</v>
      </c>
    </row>
    <row r="988" spans="1:7" x14ac:dyDescent="0.25">
      <c r="A988" s="88" t="s">
        <v>7350</v>
      </c>
      <c r="B988" s="149" t="s">
        <v>4676</v>
      </c>
      <c r="C988" s="149"/>
      <c r="D988" s="83" t="s">
        <v>6401</v>
      </c>
      <c r="E988" s="83"/>
      <c r="F988" s="86">
        <v>6064.4688026981457</v>
      </c>
      <c r="G988" s="82">
        <v>3883.9284000000007</v>
      </c>
    </row>
    <row r="989" spans="1:7" x14ac:dyDescent="0.25">
      <c r="A989" s="88" t="s">
        <v>7351</v>
      </c>
      <c r="B989" s="149" t="s">
        <v>4675</v>
      </c>
      <c r="C989" s="149" t="s">
        <v>7310</v>
      </c>
      <c r="D989" s="83" t="s">
        <v>6401</v>
      </c>
      <c r="E989" s="83" t="s">
        <v>6343</v>
      </c>
      <c r="F989" s="86">
        <v>9696.4586846543007</v>
      </c>
      <c r="G989" s="82">
        <v>6210</v>
      </c>
    </row>
    <row r="990" spans="1:7" ht="24" x14ac:dyDescent="0.25">
      <c r="A990" s="88" t="s">
        <v>7352</v>
      </c>
      <c r="B990" s="149" t="s">
        <v>4674</v>
      </c>
      <c r="C990" s="149" t="s">
        <v>7353</v>
      </c>
      <c r="D990" s="83" t="s">
        <v>6345</v>
      </c>
      <c r="E990" s="83"/>
      <c r="F990" s="86">
        <v>669.81450252951095</v>
      </c>
      <c r="G990" s="82">
        <v>428.976</v>
      </c>
    </row>
    <row r="991" spans="1:7" ht="24" x14ac:dyDescent="0.25">
      <c r="A991" s="88" t="s">
        <v>7354</v>
      </c>
      <c r="B991" s="149" t="s">
        <v>4673</v>
      </c>
      <c r="C991" s="149"/>
      <c r="D991" s="83" t="s">
        <v>6401</v>
      </c>
      <c r="E991" s="83"/>
      <c r="F991" s="86">
        <v>2566.6104553119731</v>
      </c>
      <c r="G991" s="82">
        <v>1643.7600000000002</v>
      </c>
    </row>
    <row r="992" spans="1:7" ht="24" x14ac:dyDescent="0.25">
      <c r="A992" s="88" t="s">
        <v>7355</v>
      </c>
      <c r="B992" s="149" t="s">
        <v>4672</v>
      </c>
      <c r="C992" s="149" t="s">
        <v>4670</v>
      </c>
      <c r="D992" s="83" t="s">
        <v>6367</v>
      </c>
      <c r="E992" s="83"/>
      <c r="F992" s="86">
        <v>2733.5413153456998</v>
      </c>
      <c r="G992" s="82">
        <v>1750.6692</v>
      </c>
    </row>
    <row r="993" spans="1:7" ht="24" x14ac:dyDescent="0.25">
      <c r="A993" s="89" t="s">
        <v>7356</v>
      </c>
      <c r="B993" s="149" t="s">
        <v>4671</v>
      </c>
      <c r="C993" s="149" t="s">
        <v>4670</v>
      </c>
      <c r="D993" s="90" t="s">
        <v>6367</v>
      </c>
      <c r="E993" s="90" t="s">
        <v>6343</v>
      </c>
      <c r="F993" s="86">
        <v>2733</v>
      </c>
      <c r="G993" s="82">
        <v>1750.3225199999999</v>
      </c>
    </row>
    <row r="994" spans="1:7" x14ac:dyDescent="0.25">
      <c r="A994" s="88" t="s">
        <v>7357</v>
      </c>
      <c r="B994" s="149" t="s">
        <v>4669</v>
      </c>
      <c r="C994" s="149"/>
      <c r="D994" s="83" t="s">
        <v>6401</v>
      </c>
      <c r="E994" s="83"/>
      <c r="F994" s="86">
        <v>2566.6104553119731</v>
      </c>
      <c r="G994" s="82">
        <v>1643.7600000000002</v>
      </c>
    </row>
    <row r="995" spans="1:7" x14ac:dyDescent="0.25">
      <c r="A995" s="88" t="s">
        <v>7358</v>
      </c>
      <c r="B995" s="149" t="s">
        <v>4668</v>
      </c>
      <c r="C995" s="149"/>
      <c r="D995" s="83" t="s">
        <v>6401</v>
      </c>
      <c r="E995" s="83"/>
      <c r="F995" s="86">
        <v>4996.6273187183815</v>
      </c>
      <c r="G995" s="82">
        <v>3200.0400000000004</v>
      </c>
    </row>
    <row r="996" spans="1:7" x14ac:dyDescent="0.25">
      <c r="A996" s="88" t="s">
        <v>7359</v>
      </c>
      <c r="B996" s="149" t="s">
        <v>4667</v>
      </c>
      <c r="C996" s="149"/>
      <c r="D996" s="83" t="s">
        <v>6401</v>
      </c>
      <c r="E996" s="83"/>
      <c r="F996" s="86">
        <v>4940.7251264755487</v>
      </c>
      <c r="G996" s="82">
        <v>3164.2380000000007</v>
      </c>
    </row>
    <row r="997" spans="1:7" x14ac:dyDescent="0.25">
      <c r="A997" s="89" t="s">
        <v>7360</v>
      </c>
      <c r="B997" s="149" t="s">
        <v>4666</v>
      </c>
      <c r="C997" s="149"/>
      <c r="D997" s="90" t="s">
        <v>6401</v>
      </c>
      <c r="E997" s="90" t="s">
        <v>6343</v>
      </c>
      <c r="F997" s="86">
        <v>2122</v>
      </c>
      <c r="G997" s="82">
        <v>1359.01368</v>
      </c>
    </row>
    <row r="998" spans="1:7" x14ac:dyDescent="0.25">
      <c r="A998" s="88" t="s">
        <v>7361</v>
      </c>
      <c r="B998" s="149" t="s">
        <v>4665</v>
      </c>
      <c r="C998" s="149"/>
      <c r="D998" s="83" t="s">
        <v>6401</v>
      </c>
      <c r="E998" s="83"/>
      <c r="F998" s="86">
        <v>4234.9072512647563</v>
      </c>
      <c r="G998" s="82">
        <v>2712.2040000000002</v>
      </c>
    </row>
    <row r="999" spans="1:7" x14ac:dyDescent="0.25">
      <c r="A999" s="88" t="s">
        <v>7362</v>
      </c>
      <c r="B999" s="149" t="s">
        <v>4664</v>
      </c>
      <c r="C999" s="149"/>
      <c r="D999" s="83" t="s">
        <v>6367</v>
      </c>
      <c r="E999" s="83"/>
      <c r="F999" s="86">
        <v>2122.9342327150089</v>
      </c>
      <c r="G999" s="82">
        <v>1359.6120000000001</v>
      </c>
    </row>
    <row r="1000" spans="1:7" x14ac:dyDescent="0.25">
      <c r="A1000" s="88" t="s">
        <v>7363</v>
      </c>
      <c r="B1000" s="149" t="s">
        <v>4663</v>
      </c>
      <c r="C1000" s="149"/>
      <c r="D1000" s="83" t="s">
        <v>6401</v>
      </c>
      <c r="E1000" s="83"/>
      <c r="F1000" s="86">
        <v>3294.4350758853288</v>
      </c>
      <c r="G1000" s="82">
        <v>2109.8879999999999</v>
      </c>
    </row>
    <row r="1001" spans="1:7" x14ac:dyDescent="0.25">
      <c r="A1001" s="88" t="s">
        <v>7364</v>
      </c>
      <c r="B1001" s="149" t="s">
        <v>4662</v>
      </c>
      <c r="C1001" s="149"/>
      <c r="D1001" s="83" t="s">
        <v>6401</v>
      </c>
      <c r="E1001" s="83"/>
      <c r="F1001" s="86">
        <v>6039.7976391231041</v>
      </c>
      <c r="G1001" s="82">
        <v>3868.1280000000006</v>
      </c>
    </row>
    <row r="1002" spans="1:7" ht="24" x14ac:dyDescent="0.25">
      <c r="A1002" s="88" t="s">
        <v>7365</v>
      </c>
      <c r="B1002" s="149" t="s">
        <v>4661</v>
      </c>
      <c r="C1002" s="149"/>
      <c r="D1002" s="83" t="s">
        <v>6401</v>
      </c>
      <c r="E1002" s="83"/>
      <c r="F1002" s="86">
        <v>4392.5801011804388</v>
      </c>
      <c r="G1002" s="82">
        <v>2813.1840000000002</v>
      </c>
    </row>
    <row r="1003" spans="1:7" ht="24" x14ac:dyDescent="0.25">
      <c r="A1003" s="88" t="s">
        <v>7366</v>
      </c>
      <c r="B1003" s="149" t="s">
        <v>4660</v>
      </c>
      <c r="C1003" s="149"/>
      <c r="D1003" s="83" t="s">
        <v>6418</v>
      </c>
      <c r="E1003" s="83"/>
      <c r="F1003" s="86">
        <v>9431.6020236087679</v>
      </c>
      <c r="G1003" s="82">
        <v>6040.3751999999986</v>
      </c>
    </row>
    <row r="1004" spans="1:7" ht="24" x14ac:dyDescent="0.25">
      <c r="A1004" s="88" t="s">
        <v>7367</v>
      </c>
      <c r="B1004" s="149" t="s">
        <v>4659</v>
      </c>
      <c r="C1004" s="149" t="s">
        <v>7368</v>
      </c>
      <c r="D1004" s="83" t="s">
        <v>6367</v>
      </c>
      <c r="E1004" s="83"/>
      <c r="F1004" s="86">
        <v>1819.5615514333897</v>
      </c>
      <c r="G1004" s="82">
        <v>1165.3200000000002</v>
      </c>
    </row>
    <row r="1005" spans="1:7" x14ac:dyDescent="0.25">
      <c r="A1005" s="88" t="s">
        <v>7369</v>
      </c>
      <c r="B1005" s="149" t="s">
        <v>4658</v>
      </c>
      <c r="C1005" s="149"/>
      <c r="D1005" s="83" t="s">
        <v>6401</v>
      </c>
      <c r="E1005" s="83"/>
      <c r="F1005" s="86">
        <v>2566.6104553119731</v>
      </c>
      <c r="G1005" s="82">
        <v>1643.7600000000002</v>
      </c>
    </row>
    <row r="1006" spans="1:7" x14ac:dyDescent="0.25">
      <c r="A1006" s="88" t="s">
        <v>7370</v>
      </c>
      <c r="B1006" s="149" t="s">
        <v>4657</v>
      </c>
      <c r="C1006" s="149"/>
      <c r="D1006" s="83" t="s">
        <v>6401</v>
      </c>
      <c r="E1006" s="83"/>
      <c r="F1006" s="86">
        <v>4543.0016863406408</v>
      </c>
      <c r="G1006" s="82">
        <v>2909.52</v>
      </c>
    </row>
    <row r="1007" spans="1:7" x14ac:dyDescent="0.25">
      <c r="A1007" s="88" t="s">
        <v>7371</v>
      </c>
      <c r="B1007" s="149" t="s">
        <v>4656</v>
      </c>
      <c r="C1007" s="149" t="s">
        <v>4655</v>
      </c>
      <c r="D1007" s="83" t="s">
        <v>6401</v>
      </c>
      <c r="E1007" s="83"/>
      <c r="F1007" s="86">
        <v>7241.1467116357508</v>
      </c>
      <c r="G1007" s="82">
        <v>4637.5200000000004</v>
      </c>
    </row>
    <row r="1008" spans="1:7" ht="24" x14ac:dyDescent="0.25">
      <c r="A1008" s="88" t="s">
        <v>7372</v>
      </c>
      <c r="B1008" s="149" t="s">
        <v>4654</v>
      </c>
      <c r="C1008" s="149"/>
      <c r="D1008" s="83" t="s">
        <v>6418</v>
      </c>
      <c r="E1008" s="83"/>
      <c r="F1008" s="86">
        <v>6370.2150084317045</v>
      </c>
      <c r="G1008" s="82">
        <v>4079.7405000000012</v>
      </c>
    </row>
    <row r="1009" spans="1:7" ht="36" x14ac:dyDescent="0.25">
      <c r="A1009" s="88" t="s">
        <v>7373</v>
      </c>
      <c r="B1009" s="149" t="s">
        <v>4653</v>
      </c>
      <c r="C1009" s="149" t="s">
        <v>7374</v>
      </c>
      <c r="D1009" s="83" t="s">
        <v>6418</v>
      </c>
      <c r="E1009" s="83"/>
      <c r="F1009" s="86">
        <v>14120.236087689713</v>
      </c>
      <c r="G1009" s="82">
        <v>9043.1640000000007</v>
      </c>
    </row>
    <row r="1010" spans="1:7" ht="24" x14ac:dyDescent="0.25">
      <c r="A1010" s="88" t="s">
        <v>7375</v>
      </c>
      <c r="B1010" s="149" t="s">
        <v>4651</v>
      </c>
      <c r="C1010" s="149" t="s">
        <v>4650</v>
      </c>
      <c r="D1010" s="83" t="s">
        <v>6418</v>
      </c>
      <c r="E1010" s="83"/>
      <c r="F1010" s="86">
        <v>7241.1467116357508</v>
      </c>
      <c r="G1010" s="82">
        <v>4637.5200000000004</v>
      </c>
    </row>
    <row r="1011" spans="1:7" x14ac:dyDescent="0.25">
      <c r="A1011" s="88" t="s">
        <v>7376</v>
      </c>
      <c r="B1011" s="149" t="s">
        <v>4649</v>
      </c>
      <c r="C1011" s="149"/>
      <c r="D1011" s="83" t="s">
        <v>6370</v>
      </c>
      <c r="E1011" s="83"/>
      <c r="F1011" s="86">
        <v>1381.9561551433389</v>
      </c>
      <c r="G1011" s="82">
        <v>885.06000000000006</v>
      </c>
    </row>
    <row r="1012" spans="1:7" x14ac:dyDescent="0.25">
      <c r="A1012" s="88"/>
      <c r="B1012" s="161" t="s">
        <v>4648</v>
      </c>
      <c r="C1012" s="149"/>
      <c r="D1012" s="83"/>
      <c r="E1012" s="83"/>
      <c r="F1012" s="86"/>
      <c r="G1012" s="82">
        <v>0</v>
      </c>
    </row>
    <row r="1013" spans="1:7" ht="24" x14ac:dyDescent="0.25">
      <c r="A1013" s="88" t="s">
        <v>7377</v>
      </c>
      <c r="B1013" s="149" t="s">
        <v>4647</v>
      </c>
      <c r="C1013" s="149"/>
      <c r="D1013" s="83" t="s">
        <v>6367</v>
      </c>
      <c r="E1013" s="83"/>
      <c r="F1013" s="86">
        <v>1667.9595278246206</v>
      </c>
      <c r="G1013" s="82">
        <v>1068.2280000000001</v>
      </c>
    </row>
    <row r="1014" spans="1:7" ht="24" x14ac:dyDescent="0.25">
      <c r="A1014" s="88" t="s">
        <v>7378</v>
      </c>
      <c r="B1014" s="149" t="s">
        <v>4646</v>
      </c>
      <c r="C1014" s="149"/>
      <c r="D1014" s="83" t="s">
        <v>6367</v>
      </c>
      <c r="E1014" s="83"/>
      <c r="F1014" s="86">
        <v>1667.9595278246206</v>
      </c>
      <c r="G1014" s="82">
        <v>1068.2280000000001</v>
      </c>
    </row>
    <row r="1015" spans="1:7" ht="36" x14ac:dyDescent="0.25">
      <c r="A1015" s="88" t="s">
        <v>7379</v>
      </c>
      <c r="B1015" s="149" t="s">
        <v>4645</v>
      </c>
      <c r="C1015" s="149" t="s">
        <v>7310</v>
      </c>
      <c r="D1015" s="83" t="s">
        <v>6367</v>
      </c>
      <c r="E1015" s="83" t="s">
        <v>6343</v>
      </c>
      <c r="F1015" s="86">
        <v>1517.7065767284992</v>
      </c>
      <c r="G1015" s="82">
        <v>972.00000000000011</v>
      </c>
    </row>
    <row r="1016" spans="1:7" ht="24" x14ac:dyDescent="0.25">
      <c r="A1016" s="88" t="s">
        <v>7380</v>
      </c>
      <c r="B1016" s="149" t="s">
        <v>4644</v>
      </c>
      <c r="C1016" s="149"/>
      <c r="D1016" s="83" t="s">
        <v>6367</v>
      </c>
      <c r="E1016" s="83"/>
      <c r="F1016" s="86">
        <v>1667.9595278246206</v>
      </c>
      <c r="G1016" s="82">
        <v>1068.2280000000001</v>
      </c>
    </row>
    <row r="1017" spans="1:7" ht="24" x14ac:dyDescent="0.25">
      <c r="A1017" s="88" t="s">
        <v>7381</v>
      </c>
      <c r="B1017" s="149" t="s">
        <v>4643</v>
      </c>
      <c r="C1017" s="149"/>
      <c r="D1017" s="83" t="s">
        <v>6401</v>
      </c>
      <c r="E1017" s="83"/>
      <c r="F1017" s="86">
        <v>3529.089376053963</v>
      </c>
      <c r="G1017" s="82">
        <v>2260.17</v>
      </c>
    </row>
    <row r="1018" spans="1:7" x14ac:dyDescent="0.25">
      <c r="A1018" s="88" t="s">
        <v>7382</v>
      </c>
      <c r="B1018" s="149" t="s">
        <v>4642</v>
      </c>
      <c r="C1018" s="149"/>
      <c r="D1018" s="83" t="s">
        <v>6367</v>
      </c>
      <c r="E1018" s="83"/>
      <c r="F1018" s="86">
        <v>2426.1382799325465</v>
      </c>
      <c r="G1018" s="82">
        <v>1553.796</v>
      </c>
    </row>
    <row r="1019" spans="1:7" x14ac:dyDescent="0.25">
      <c r="A1019" s="88" t="s">
        <v>7383</v>
      </c>
      <c r="B1019" s="149" t="s">
        <v>4641</v>
      </c>
      <c r="C1019" s="149"/>
      <c r="D1019" s="83" t="s">
        <v>6367</v>
      </c>
      <c r="E1019" s="83"/>
      <c r="F1019" s="86">
        <v>2426.1382799325465</v>
      </c>
      <c r="G1019" s="82">
        <v>1553.796</v>
      </c>
    </row>
    <row r="1020" spans="1:7" x14ac:dyDescent="0.25">
      <c r="A1020" s="88" t="s">
        <v>7384</v>
      </c>
      <c r="B1020" s="149" t="s">
        <v>4640</v>
      </c>
      <c r="C1020" s="149"/>
      <c r="D1020" s="83" t="s">
        <v>6367</v>
      </c>
      <c r="E1020" s="83"/>
      <c r="F1020" s="86">
        <v>2274.5362563237773</v>
      </c>
      <c r="G1020" s="82">
        <v>1456.704</v>
      </c>
    </row>
    <row r="1021" spans="1:7" x14ac:dyDescent="0.25">
      <c r="A1021" s="88" t="s">
        <v>7385</v>
      </c>
      <c r="B1021" s="149" t="s">
        <v>4639</v>
      </c>
      <c r="C1021" s="149" t="s">
        <v>155</v>
      </c>
      <c r="D1021" s="83" t="s">
        <v>6367</v>
      </c>
      <c r="E1021" s="83"/>
      <c r="F1021" s="86">
        <v>2426.1382799325465</v>
      </c>
      <c r="G1021" s="82">
        <v>1553.796</v>
      </c>
    </row>
    <row r="1022" spans="1:7" x14ac:dyDescent="0.25">
      <c r="A1022" s="88" t="s">
        <v>7386</v>
      </c>
      <c r="B1022" s="149" t="s">
        <v>4638</v>
      </c>
      <c r="C1022" s="149"/>
      <c r="D1022" s="83" t="s">
        <v>6401</v>
      </c>
      <c r="E1022" s="83"/>
      <c r="F1022" s="86">
        <v>2566.6104553119731</v>
      </c>
      <c r="G1022" s="82">
        <v>1643.7600000000002</v>
      </c>
    </row>
    <row r="1023" spans="1:7" ht="24" x14ac:dyDescent="0.25">
      <c r="A1023" s="88" t="s">
        <v>7387</v>
      </c>
      <c r="B1023" s="149" t="s">
        <v>4637</v>
      </c>
      <c r="C1023" s="149" t="s">
        <v>7388</v>
      </c>
      <c r="D1023" s="83" t="s">
        <v>6401</v>
      </c>
      <c r="E1023" s="83" t="s">
        <v>6343</v>
      </c>
      <c r="F1023" s="86">
        <v>3372.6812816188872</v>
      </c>
      <c r="G1023" s="82">
        <v>2160</v>
      </c>
    </row>
    <row r="1024" spans="1:7" x14ac:dyDescent="0.25">
      <c r="A1024" s="88" t="s">
        <v>7389</v>
      </c>
      <c r="B1024" s="149" t="s">
        <v>4635</v>
      </c>
      <c r="C1024" s="149" t="s">
        <v>7390</v>
      </c>
      <c r="D1024" s="83" t="s">
        <v>6401</v>
      </c>
      <c r="E1024" s="83" t="s">
        <v>6343</v>
      </c>
      <c r="F1024" s="86">
        <v>4637.4367622259697</v>
      </c>
      <c r="G1024" s="82">
        <v>2970</v>
      </c>
    </row>
    <row r="1025" spans="1:7" x14ac:dyDescent="0.25">
      <c r="A1025" s="200" t="s">
        <v>7391</v>
      </c>
      <c r="B1025" s="44" t="s">
        <v>4633</v>
      </c>
      <c r="C1025" s="44" t="s">
        <v>7392</v>
      </c>
      <c r="D1025" s="143" t="s">
        <v>6401</v>
      </c>
      <c r="E1025" s="143"/>
      <c r="F1025" s="62">
        <v>6661.8549747048901</v>
      </c>
      <c r="G1025" s="82">
        <v>4266.5183999999999</v>
      </c>
    </row>
    <row r="1026" spans="1:7" x14ac:dyDescent="0.25">
      <c r="A1026" s="200" t="s">
        <v>7393</v>
      </c>
      <c r="B1026" s="44" t="s">
        <v>4631</v>
      </c>
      <c r="C1026" s="44"/>
      <c r="D1026" s="143" t="s">
        <v>6401</v>
      </c>
      <c r="E1026" s="143"/>
      <c r="F1026" s="62">
        <v>5329.4839797639115</v>
      </c>
      <c r="G1026" s="82">
        <v>3413.2147199999999</v>
      </c>
    </row>
    <row r="1027" spans="1:7" x14ac:dyDescent="0.25">
      <c r="A1027" s="200" t="s">
        <v>7394</v>
      </c>
      <c r="B1027" s="44" t="s">
        <v>4630</v>
      </c>
      <c r="C1027" s="44" t="s">
        <v>7310</v>
      </c>
      <c r="D1027" s="143" t="s">
        <v>6401</v>
      </c>
      <c r="E1027" s="143" t="s">
        <v>6343</v>
      </c>
      <c r="F1027" s="62">
        <v>7272.3440134907241</v>
      </c>
      <c r="G1027" s="82">
        <v>4657.4999999999991</v>
      </c>
    </row>
    <row r="1028" spans="1:7" x14ac:dyDescent="0.25">
      <c r="A1028" s="88" t="s">
        <v>7395</v>
      </c>
      <c r="B1028" s="149" t="s">
        <v>4629</v>
      </c>
      <c r="C1028" s="149"/>
      <c r="D1028" s="83" t="s">
        <v>6367</v>
      </c>
      <c r="E1028" s="83"/>
      <c r="F1028" s="86">
        <v>3258.5160202360876</v>
      </c>
      <c r="G1028" s="82">
        <v>2086.884</v>
      </c>
    </row>
    <row r="1029" spans="1:7" x14ac:dyDescent="0.25">
      <c r="A1029" s="88" t="s">
        <v>7396</v>
      </c>
      <c r="B1029" s="149" t="s">
        <v>4628</v>
      </c>
      <c r="C1029" s="149" t="s">
        <v>7310</v>
      </c>
      <c r="D1029" s="83" t="s">
        <v>6367</v>
      </c>
      <c r="E1029" s="83" t="s">
        <v>6343</v>
      </c>
      <c r="F1029" s="86">
        <v>5733.5581787521078</v>
      </c>
      <c r="G1029" s="82">
        <v>3671.9999999999995</v>
      </c>
    </row>
    <row r="1030" spans="1:7" x14ac:dyDescent="0.25">
      <c r="A1030" s="88" t="s">
        <v>7397</v>
      </c>
      <c r="B1030" s="149" t="s">
        <v>4627</v>
      </c>
      <c r="C1030" s="149"/>
      <c r="D1030" s="83" t="s">
        <v>6367</v>
      </c>
      <c r="E1030" s="83"/>
      <c r="F1030" s="86">
        <v>1667.9595278246206</v>
      </c>
      <c r="G1030" s="82">
        <v>1068.2280000000001</v>
      </c>
    </row>
    <row r="1031" spans="1:7" x14ac:dyDescent="0.25">
      <c r="A1031" s="88" t="s">
        <v>7398</v>
      </c>
      <c r="B1031" s="149" t="s">
        <v>4626</v>
      </c>
      <c r="C1031" s="149"/>
      <c r="D1031" s="83" t="s">
        <v>6401</v>
      </c>
      <c r="E1031" s="83"/>
      <c r="F1031" s="86">
        <v>2566.6104553119731</v>
      </c>
      <c r="G1031" s="82">
        <v>1643.7600000000002</v>
      </c>
    </row>
    <row r="1032" spans="1:7" x14ac:dyDescent="0.25">
      <c r="A1032" s="88" t="s">
        <v>7399</v>
      </c>
      <c r="B1032" s="149" t="s">
        <v>4625</v>
      </c>
      <c r="C1032" s="149"/>
      <c r="D1032" s="83" t="s">
        <v>6370</v>
      </c>
      <c r="E1032" s="83"/>
      <c r="F1032" s="86">
        <v>1381.9561551433389</v>
      </c>
      <c r="G1032" s="82">
        <v>885.06000000000006</v>
      </c>
    </row>
    <row r="1033" spans="1:7" x14ac:dyDescent="0.25">
      <c r="A1033" s="88" t="s">
        <v>7400</v>
      </c>
      <c r="B1033" s="149" t="s">
        <v>4624</v>
      </c>
      <c r="C1033" s="149"/>
      <c r="D1033" s="83" t="s">
        <v>6367</v>
      </c>
      <c r="E1033" s="83"/>
      <c r="F1033" s="86">
        <v>1667.9595278246206</v>
      </c>
      <c r="G1033" s="82">
        <v>1068.2280000000001</v>
      </c>
    </row>
    <row r="1034" spans="1:7" x14ac:dyDescent="0.25">
      <c r="A1034" s="88" t="s">
        <v>7401</v>
      </c>
      <c r="B1034" s="149" t="s">
        <v>4623</v>
      </c>
      <c r="C1034" s="149"/>
      <c r="D1034" s="83" t="s">
        <v>6367</v>
      </c>
      <c r="E1034" s="83"/>
      <c r="F1034" s="86">
        <v>1516.3575042158518</v>
      </c>
      <c r="G1034" s="82">
        <v>971.13600000000008</v>
      </c>
    </row>
    <row r="1035" spans="1:7" x14ac:dyDescent="0.25">
      <c r="A1035" s="88" t="s">
        <v>7402</v>
      </c>
      <c r="B1035" s="149" t="s">
        <v>4622</v>
      </c>
      <c r="C1035" s="149" t="s">
        <v>7310</v>
      </c>
      <c r="D1035" s="83" t="s">
        <v>6367</v>
      </c>
      <c r="E1035" s="83" t="s">
        <v>6343</v>
      </c>
      <c r="F1035" s="86">
        <v>2192.2428330522766</v>
      </c>
      <c r="G1035" s="82">
        <v>1404</v>
      </c>
    </row>
    <row r="1036" spans="1:7" x14ac:dyDescent="0.25">
      <c r="A1036" s="88" t="s">
        <v>7403</v>
      </c>
      <c r="B1036" s="149" t="s">
        <v>4621</v>
      </c>
      <c r="C1036" s="149" t="s">
        <v>155</v>
      </c>
      <c r="D1036" s="83" t="s">
        <v>6367</v>
      </c>
      <c r="E1036" s="83"/>
      <c r="F1036" s="86">
        <v>1667.9595278246206</v>
      </c>
      <c r="G1036" s="82">
        <v>1068.2280000000001</v>
      </c>
    </row>
    <row r="1037" spans="1:7" ht="72" x14ac:dyDescent="0.25">
      <c r="A1037" s="200" t="s">
        <v>7404</v>
      </c>
      <c r="B1037" s="44" t="s">
        <v>4620</v>
      </c>
      <c r="C1037" s="44" t="s">
        <v>7405</v>
      </c>
      <c r="D1037" s="143" t="s">
        <v>6401</v>
      </c>
      <c r="E1037" s="143" t="s">
        <v>6343</v>
      </c>
      <c r="F1037" s="54">
        <v>7588.532883642496</v>
      </c>
      <c r="G1037" s="82">
        <v>4860</v>
      </c>
    </row>
    <row r="1038" spans="1:7" ht="72" x14ac:dyDescent="0.25">
      <c r="A1038" s="200" t="s">
        <v>7406</v>
      </c>
      <c r="B1038" s="44" t="s">
        <v>4618</v>
      </c>
      <c r="C1038" s="44" t="s">
        <v>7405</v>
      </c>
      <c r="D1038" s="143" t="s">
        <v>6401</v>
      </c>
      <c r="E1038" s="143" t="s">
        <v>6343</v>
      </c>
      <c r="F1038" s="54">
        <v>5227.655986509275</v>
      </c>
      <c r="G1038" s="82">
        <v>3348</v>
      </c>
    </row>
    <row r="1039" spans="1:7" ht="72" x14ac:dyDescent="0.25">
      <c r="A1039" s="200" t="s">
        <v>7407</v>
      </c>
      <c r="B1039" s="44" t="s">
        <v>4617</v>
      </c>
      <c r="C1039" s="44" t="s">
        <v>7405</v>
      </c>
      <c r="D1039" s="143" t="s">
        <v>6401</v>
      </c>
      <c r="E1039" s="143" t="s">
        <v>6343</v>
      </c>
      <c r="F1039" s="54">
        <v>3794.266441821248</v>
      </c>
      <c r="G1039" s="82">
        <v>2430</v>
      </c>
    </row>
    <row r="1040" spans="1:7" ht="84" x14ac:dyDescent="0.25">
      <c r="A1040" s="44" t="s">
        <v>7408</v>
      </c>
      <c r="B1040" s="44" t="s">
        <v>4615</v>
      </c>
      <c r="C1040" s="44" t="s">
        <v>9386</v>
      </c>
      <c r="D1040" s="44" t="s">
        <v>6401</v>
      </c>
      <c r="E1040" s="44" t="s">
        <v>6343</v>
      </c>
      <c r="F1040" s="225">
        <v>1800</v>
      </c>
      <c r="G1040" s="82">
        <v>1152.7919999999999</v>
      </c>
    </row>
    <row r="1041" spans="1:7" ht="24" x14ac:dyDescent="0.25">
      <c r="A1041" s="89" t="s">
        <v>7409</v>
      </c>
      <c r="B1041" s="149" t="s">
        <v>4613</v>
      </c>
      <c r="C1041" s="149"/>
      <c r="D1041" s="90" t="s">
        <v>6401</v>
      </c>
      <c r="E1041" s="90"/>
      <c r="F1041" s="86">
        <v>3529.089376053963</v>
      </c>
      <c r="G1041" s="82">
        <v>2260.17</v>
      </c>
    </row>
    <row r="1042" spans="1:7" ht="36" x14ac:dyDescent="0.25">
      <c r="A1042" s="90" t="s">
        <v>7410</v>
      </c>
      <c r="B1042" s="149" t="s">
        <v>4612</v>
      </c>
      <c r="C1042" s="149"/>
      <c r="D1042" s="90" t="s">
        <v>6367</v>
      </c>
      <c r="E1042" s="90"/>
      <c r="F1042" s="86">
        <v>1667.9595278246206</v>
      </c>
      <c r="G1042" s="82">
        <v>1068.2280000000001</v>
      </c>
    </row>
    <row r="1043" spans="1:7" ht="36" x14ac:dyDescent="0.25">
      <c r="A1043" s="90" t="s">
        <v>7411</v>
      </c>
      <c r="B1043" s="149" t="s">
        <v>4611</v>
      </c>
      <c r="C1043" s="149"/>
      <c r="D1043" s="90" t="s">
        <v>6367</v>
      </c>
      <c r="E1043" s="90" t="s">
        <v>6343</v>
      </c>
      <c r="F1043" s="86">
        <v>1667</v>
      </c>
      <c r="G1043" s="82">
        <v>1067.61348</v>
      </c>
    </row>
    <row r="1044" spans="1:7" ht="24" x14ac:dyDescent="0.25">
      <c r="A1044" s="89" t="s">
        <v>7412</v>
      </c>
      <c r="B1044" s="149" t="s">
        <v>4610</v>
      </c>
      <c r="C1044" s="149"/>
      <c r="D1044" s="90" t="s">
        <v>6367</v>
      </c>
      <c r="E1044" s="90"/>
      <c r="F1044" s="86">
        <v>2577.7403035413154</v>
      </c>
      <c r="G1044" s="82">
        <v>1650.8879999999999</v>
      </c>
    </row>
    <row r="1045" spans="1:7" x14ac:dyDescent="0.25">
      <c r="A1045" s="88" t="s">
        <v>7413</v>
      </c>
      <c r="B1045" s="149" t="s">
        <v>4609</v>
      </c>
      <c r="C1045" s="149"/>
      <c r="D1045" s="83" t="s">
        <v>6367</v>
      </c>
      <c r="E1045" s="83"/>
      <c r="F1045" s="86">
        <v>2172.3440134907255</v>
      </c>
      <c r="G1045" s="82">
        <v>1391.2560000000003</v>
      </c>
    </row>
    <row r="1046" spans="1:7" ht="24" customHeight="1" x14ac:dyDescent="0.25">
      <c r="A1046" s="89" t="s">
        <v>7414</v>
      </c>
      <c r="B1046" s="149" t="s">
        <v>4608</v>
      </c>
      <c r="C1046" s="149"/>
      <c r="D1046" s="90" t="s">
        <v>6367</v>
      </c>
      <c r="E1046" s="90" t="s">
        <v>6343</v>
      </c>
      <c r="F1046" s="86">
        <v>2172</v>
      </c>
      <c r="G1046" s="82">
        <v>1391.03568</v>
      </c>
    </row>
    <row r="1047" spans="1:7" x14ac:dyDescent="0.25">
      <c r="A1047" s="88" t="s">
        <v>7415</v>
      </c>
      <c r="B1047" s="149" t="s">
        <v>4607</v>
      </c>
      <c r="C1047" s="149"/>
      <c r="D1047" s="83" t="s">
        <v>6367</v>
      </c>
      <c r="E1047" s="83"/>
      <c r="F1047" s="86">
        <v>2577.7403035413154</v>
      </c>
      <c r="G1047" s="82">
        <v>1650.8879999999999</v>
      </c>
    </row>
    <row r="1048" spans="1:7" x14ac:dyDescent="0.25">
      <c r="A1048" s="88" t="s">
        <v>7416</v>
      </c>
      <c r="B1048" s="149" t="s">
        <v>4606</v>
      </c>
      <c r="C1048" s="149"/>
      <c r="D1048" s="83" t="s">
        <v>6367</v>
      </c>
      <c r="E1048" s="83"/>
      <c r="F1048" s="86">
        <v>2122.9342327150089</v>
      </c>
      <c r="G1048" s="82">
        <v>1359.6120000000001</v>
      </c>
    </row>
    <row r="1049" spans="1:7" x14ac:dyDescent="0.25">
      <c r="A1049" s="88" t="s">
        <v>7417</v>
      </c>
      <c r="B1049" s="149" t="s">
        <v>4605</v>
      </c>
      <c r="C1049" s="149"/>
      <c r="D1049" s="83" t="s">
        <v>6367</v>
      </c>
      <c r="E1049" s="83"/>
      <c r="F1049" s="86">
        <v>2122.9342327150089</v>
      </c>
      <c r="G1049" s="82">
        <v>1359.6120000000001</v>
      </c>
    </row>
    <row r="1050" spans="1:7" x14ac:dyDescent="0.25">
      <c r="A1050" s="88" t="s">
        <v>7418</v>
      </c>
      <c r="B1050" s="149" t="s">
        <v>4604</v>
      </c>
      <c r="C1050" s="226"/>
      <c r="D1050" s="83" t="s">
        <v>6367</v>
      </c>
      <c r="E1050" s="83"/>
      <c r="F1050" s="86">
        <v>2122.9342327150089</v>
      </c>
      <c r="G1050" s="82">
        <v>1359.6120000000001</v>
      </c>
    </row>
    <row r="1051" spans="1:7" x14ac:dyDescent="0.25">
      <c r="A1051" s="88"/>
      <c r="B1051" s="161" t="s">
        <v>4603</v>
      </c>
      <c r="C1051" s="226"/>
      <c r="D1051" s="83"/>
      <c r="E1051" s="83"/>
      <c r="F1051" s="86"/>
      <c r="G1051" s="82">
        <v>0</v>
      </c>
    </row>
    <row r="1052" spans="1:7" ht="24" x14ac:dyDescent="0.25">
      <c r="A1052" s="88" t="s">
        <v>7419</v>
      </c>
      <c r="B1052" s="149" t="s">
        <v>7420</v>
      </c>
      <c r="C1052" s="149"/>
      <c r="D1052" s="83" t="s">
        <v>6401</v>
      </c>
      <c r="E1052" s="83"/>
      <c r="F1052" s="86">
        <v>2566.6104553119731</v>
      </c>
      <c r="G1052" s="82">
        <v>1643.7600000000002</v>
      </c>
    </row>
    <row r="1053" spans="1:7" x14ac:dyDescent="0.25">
      <c r="A1053" s="88" t="s">
        <v>7421</v>
      </c>
      <c r="B1053" s="149" t="s">
        <v>4601</v>
      </c>
      <c r="C1053" s="149"/>
      <c r="D1053" s="83" t="s">
        <v>6370</v>
      </c>
      <c r="E1053" s="83"/>
      <c r="F1053" s="86">
        <v>1381.9561551433389</v>
      </c>
      <c r="G1053" s="82">
        <v>885.06000000000006</v>
      </c>
    </row>
    <row r="1054" spans="1:7" x14ac:dyDescent="0.25">
      <c r="A1054" s="89" t="s">
        <v>7422</v>
      </c>
      <c r="B1054" s="149" t="s">
        <v>4600</v>
      </c>
      <c r="C1054" s="149"/>
      <c r="D1054" s="90" t="s">
        <v>6370</v>
      </c>
      <c r="E1054" s="90" t="s">
        <v>6343</v>
      </c>
      <c r="F1054" s="86">
        <v>1381</v>
      </c>
      <c r="G1054" s="82">
        <v>884.44764000000009</v>
      </c>
    </row>
    <row r="1055" spans="1:7" x14ac:dyDescent="0.25">
      <c r="A1055" s="88" t="s">
        <v>7423</v>
      </c>
      <c r="B1055" s="149" t="s">
        <v>4599</v>
      </c>
      <c r="C1055" s="149"/>
      <c r="D1055" s="83" t="s">
        <v>6401</v>
      </c>
      <c r="E1055" s="83"/>
      <c r="F1055" s="86">
        <v>6246.2057335581794</v>
      </c>
      <c r="G1055" s="82">
        <v>4000.32</v>
      </c>
    </row>
    <row r="1056" spans="1:7" x14ac:dyDescent="0.25">
      <c r="A1056" s="88" t="s">
        <v>7424</v>
      </c>
      <c r="B1056" s="149" t="s">
        <v>4598</v>
      </c>
      <c r="C1056" s="149"/>
      <c r="D1056" s="83" t="s">
        <v>6401</v>
      </c>
      <c r="E1056" s="83"/>
      <c r="F1056" s="86">
        <v>3529.089376053963</v>
      </c>
      <c r="G1056" s="82">
        <v>2260.17</v>
      </c>
    </row>
    <row r="1057" spans="1:7" x14ac:dyDescent="0.25">
      <c r="A1057" s="88" t="s">
        <v>7425</v>
      </c>
      <c r="B1057" s="149" t="s">
        <v>4597</v>
      </c>
      <c r="C1057" s="149"/>
      <c r="D1057" s="83" t="s">
        <v>6401</v>
      </c>
      <c r="E1057" s="83"/>
      <c r="F1057" s="86">
        <v>5293.6340640809449</v>
      </c>
      <c r="G1057" s="82">
        <v>3390.2550000000001</v>
      </c>
    </row>
    <row r="1058" spans="1:7" x14ac:dyDescent="0.25">
      <c r="A1058" s="88" t="s">
        <v>7426</v>
      </c>
      <c r="B1058" s="149" t="s">
        <v>4596</v>
      </c>
      <c r="C1058" s="149"/>
      <c r="D1058" s="83" t="s">
        <v>6367</v>
      </c>
      <c r="E1058" s="83"/>
      <c r="F1058" s="86">
        <v>2274.5362563237773</v>
      </c>
      <c r="G1058" s="82">
        <v>1456.704</v>
      </c>
    </row>
    <row r="1059" spans="1:7" x14ac:dyDescent="0.25">
      <c r="A1059" s="88" t="s">
        <v>7427</v>
      </c>
      <c r="B1059" s="149" t="s">
        <v>4595</v>
      </c>
      <c r="C1059" s="149"/>
      <c r="D1059" s="83" t="s">
        <v>6367</v>
      </c>
      <c r="E1059" s="83"/>
      <c r="F1059" s="86">
        <v>1792.1922428330524</v>
      </c>
      <c r="G1059" s="82">
        <v>1147.7916</v>
      </c>
    </row>
    <row r="1060" spans="1:7" x14ac:dyDescent="0.25">
      <c r="A1060" s="88" t="s">
        <v>7428</v>
      </c>
      <c r="B1060" s="149" t="s">
        <v>4594</v>
      </c>
      <c r="C1060" s="161"/>
      <c r="D1060" s="83" t="s">
        <v>6982</v>
      </c>
      <c r="E1060" s="83" t="s">
        <v>6343</v>
      </c>
      <c r="F1060" s="86">
        <v>129848.22934232716</v>
      </c>
      <c r="G1060" s="82">
        <v>83160</v>
      </c>
    </row>
    <row r="1061" spans="1:7" x14ac:dyDescent="0.25">
      <c r="A1061" s="88" t="s">
        <v>7429</v>
      </c>
      <c r="B1061" s="149" t="s">
        <v>4593</v>
      </c>
      <c r="C1061" s="149"/>
      <c r="D1061" s="83" t="s">
        <v>6367</v>
      </c>
      <c r="E1061" s="83"/>
      <c r="F1061" s="86">
        <v>2577.7403035413154</v>
      </c>
      <c r="G1061" s="82">
        <v>1650.8879999999999</v>
      </c>
    </row>
    <row r="1062" spans="1:7" x14ac:dyDescent="0.25">
      <c r="A1062" s="88" t="s">
        <v>7430</v>
      </c>
      <c r="B1062" s="149" t="s">
        <v>4592</v>
      </c>
      <c r="C1062" s="149"/>
      <c r="D1062" s="83" t="s">
        <v>6370</v>
      </c>
      <c r="E1062" s="83"/>
      <c r="F1062" s="86">
        <v>1228.3305227655987</v>
      </c>
      <c r="G1062" s="82">
        <v>786.67200000000003</v>
      </c>
    </row>
    <row r="1063" spans="1:7" ht="24" x14ac:dyDescent="0.25">
      <c r="A1063" s="88" t="s">
        <v>7431</v>
      </c>
      <c r="B1063" s="149" t="s">
        <v>4591</v>
      </c>
      <c r="C1063" s="149"/>
      <c r="D1063" s="83" t="s">
        <v>6367</v>
      </c>
      <c r="E1063" s="83"/>
      <c r="F1063" s="86">
        <v>1516.3575042158518</v>
      </c>
      <c r="G1063" s="82">
        <v>971.13600000000008</v>
      </c>
    </row>
    <row r="1064" spans="1:7" x14ac:dyDescent="0.25">
      <c r="A1064" s="88" t="s">
        <v>7432</v>
      </c>
      <c r="B1064" s="149" t="s">
        <v>4590</v>
      </c>
      <c r="C1064" s="149"/>
      <c r="D1064" s="83" t="s">
        <v>6367</v>
      </c>
      <c r="E1064" s="83"/>
      <c r="F1064" s="86">
        <v>2688.2799325463748</v>
      </c>
      <c r="G1064" s="82">
        <v>1721.6820000000002</v>
      </c>
    </row>
    <row r="1065" spans="1:7" x14ac:dyDescent="0.25">
      <c r="A1065" s="88" t="s">
        <v>7433</v>
      </c>
      <c r="B1065" s="149" t="s">
        <v>4589</v>
      </c>
      <c r="C1065" s="149"/>
      <c r="D1065" s="83" t="s">
        <v>6367</v>
      </c>
      <c r="E1065" s="83"/>
      <c r="F1065" s="86">
        <v>1715.0084317032042</v>
      </c>
      <c r="G1065" s="82">
        <v>1098.3600000000001</v>
      </c>
    </row>
    <row r="1066" spans="1:7" ht="24" x14ac:dyDescent="0.25">
      <c r="A1066" s="89" t="s">
        <v>7434</v>
      </c>
      <c r="B1066" s="149" t="s">
        <v>4588</v>
      </c>
      <c r="C1066" s="149"/>
      <c r="D1066" s="90" t="s">
        <v>6367</v>
      </c>
      <c r="E1066" s="90" t="s">
        <v>6343</v>
      </c>
      <c r="F1066" s="86">
        <v>1715</v>
      </c>
      <c r="G1066" s="82">
        <v>1098.3546000000001</v>
      </c>
    </row>
    <row r="1067" spans="1:7" x14ac:dyDescent="0.25">
      <c r="A1067" s="89" t="s">
        <v>7435</v>
      </c>
      <c r="B1067" s="149" t="s">
        <v>4587</v>
      </c>
      <c r="C1067" s="197"/>
      <c r="D1067" s="90" t="s">
        <v>6367</v>
      </c>
      <c r="E1067" s="90" t="s">
        <v>6343</v>
      </c>
      <c r="F1067" s="86">
        <v>1667</v>
      </c>
      <c r="G1067" s="82">
        <v>1067.61348</v>
      </c>
    </row>
    <row r="1068" spans="1:7" x14ac:dyDescent="0.25">
      <c r="A1068" s="88" t="s">
        <v>7436</v>
      </c>
      <c r="B1068" s="149" t="s">
        <v>4586</v>
      </c>
      <c r="C1068" s="149"/>
      <c r="D1068" s="83" t="s">
        <v>6367</v>
      </c>
      <c r="E1068" s="83"/>
      <c r="F1068" s="86">
        <v>1667.9595278246206</v>
      </c>
      <c r="G1068" s="82">
        <v>1068.2280000000001</v>
      </c>
    </row>
    <row r="1069" spans="1:7" x14ac:dyDescent="0.25">
      <c r="A1069" s="88" t="s">
        <v>7437</v>
      </c>
      <c r="B1069" s="149" t="s">
        <v>4585</v>
      </c>
      <c r="C1069" s="149"/>
      <c r="D1069" s="83" t="s">
        <v>6370</v>
      </c>
      <c r="E1069" s="83"/>
      <c r="F1069" s="86">
        <v>1381.9561551433389</v>
      </c>
      <c r="G1069" s="82">
        <v>885.06000000000006</v>
      </c>
    </row>
    <row r="1070" spans="1:7" x14ac:dyDescent="0.25">
      <c r="A1070" s="88" t="s">
        <v>7438</v>
      </c>
      <c r="B1070" s="149" t="s">
        <v>4584</v>
      </c>
      <c r="C1070" s="149"/>
      <c r="D1070" s="83" t="s">
        <v>6367</v>
      </c>
      <c r="E1070" s="83"/>
      <c r="F1070" s="86">
        <v>2274.5362563237773</v>
      </c>
      <c r="G1070" s="82">
        <v>1456.704</v>
      </c>
    </row>
    <row r="1071" spans="1:7" x14ac:dyDescent="0.25">
      <c r="A1071" s="88" t="s">
        <v>7439</v>
      </c>
      <c r="B1071" s="149" t="s">
        <v>4583</v>
      </c>
      <c r="C1071" s="149"/>
      <c r="D1071" s="83" t="s">
        <v>6367</v>
      </c>
      <c r="E1071" s="83" t="s">
        <v>6343</v>
      </c>
      <c r="F1071" s="86">
        <v>1414.8397976391232</v>
      </c>
      <c r="G1071" s="82">
        <v>906.12</v>
      </c>
    </row>
    <row r="1072" spans="1:7" x14ac:dyDescent="0.25">
      <c r="A1072" s="89" t="s">
        <v>7440</v>
      </c>
      <c r="B1072" s="149" t="s">
        <v>4582</v>
      </c>
      <c r="C1072" s="149"/>
      <c r="D1072" s="90" t="s">
        <v>6367</v>
      </c>
      <c r="E1072" s="90" t="s">
        <v>6343</v>
      </c>
      <c r="F1072" s="86">
        <v>1414</v>
      </c>
      <c r="G1072" s="82">
        <v>905.58216000000004</v>
      </c>
    </row>
    <row r="1073" spans="1:7" x14ac:dyDescent="0.25">
      <c r="A1073" s="88" t="s">
        <v>7441</v>
      </c>
      <c r="B1073" s="149" t="s">
        <v>4581</v>
      </c>
      <c r="C1073" s="149"/>
      <c r="D1073" s="83" t="s">
        <v>6370</v>
      </c>
      <c r="E1073" s="83"/>
      <c r="F1073" s="86">
        <v>1228.3305227655987</v>
      </c>
      <c r="G1073" s="82">
        <v>786.67200000000003</v>
      </c>
    </row>
    <row r="1074" spans="1:7" x14ac:dyDescent="0.25">
      <c r="A1074" s="89" t="s">
        <v>7442</v>
      </c>
      <c r="B1074" s="149" t="s">
        <v>4580</v>
      </c>
      <c r="C1074" s="149"/>
      <c r="D1074" s="90" t="s">
        <v>6367</v>
      </c>
      <c r="E1074" s="90" t="s">
        <v>6343</v>
      </c>
      <c r="F1074" s="86">
        <v>2750</v>
      </c>
      <c r="G1074" s="82">
        <v>1761.21</v>
      </c>
    </row>
    <row r="1075" spans="1:7" x14ac:dyDescent="0.25">
      <c r="A1075" s="88" t="s">
        <v>7443</v>
      </c>
      <c r="B1075" s="149" t="s">
        <v>4579</v>
      </c>
      <c r="C1075" s="149"/>
      <c r="D1075" s="83" t="s">
        <v>6367</v>
      </c>
      <c r="E1075" s="83"/>
      <c r="F1075" s="86">
        <v>1516.3575042158518</v>
      </c>
      <c r="G1075" s="82">
        <v>971.13600000000008</v>
      </c>
    </row>
    <row r="1076" spans="1:7" x14ac:dyDescent="0.25">
      <c r="A1076" s="88"/>
      <c r="B1076" s="161" t="s">
        <v>4578</v>
      </c>
      <c r="C1076" s="149"/>
      <c r="D1076" s="83"/>
      <c r="E1076" s="83"/>
      <c r="F1076" s="86"/>
      <c r="G1076" s="82">
        <v>0</v>
      </c>
    </row>
    <row r="1077" spans="1:7" ht="36" x14ac:dyDescent="0.25">
      <c r="A1077" s="88" t="s">
        <v>7444</v>
      </c>
      <c r="B1077" s="149" t="s">
        <v>4577</v>
      </c>
      <c r="C1077" s="149" t="s">
        <v>4576</v>
      </c>
      <c r="D1077" s="83" t="s">
        <v>6370</v>
      </c>
      <c r="E1077" s="83" t="s">
        <v>6343</v>
      </c>
      <c r="F1077" s="86">
        <v>674.53625632377748</v>
      </c>
      <c r="G1077" s="82">
        <v>432</v>
      </c>
    </row>
    <row r="1078" spans="1:7" x14ac:dyDescent="0.25">
      <c r="A1078" s="88" t="s">
        <v>7445</v>
      </c>
      <c r="B1078" s="149" t="s">
        <v>4575</v>
      </c>
      <c r="C1078" s="149"/>
      <c r="D1078" s="83" t="s">
        <v>6370</v>
      </c>
      <c r="E1078" s="83" t="s">
        <v>6343</v>
      </c>
      <c r="F1078" s="86">
        <v>1146.7116357504217</v>
      </c>
      <c r="G1078" s="82">
        <v>734.40000000000009</v>
      </c>
    </row>
    <row r="1079" spans="1:7" x14ac:dyDescent="0.25">
      <c r="A1079" s="88"/>
      <c r="B1079" s="161" t="s">
        <v>4574</v>
      </c>
      <c r="C1079" s="149"/>
      <c r="D1079" s="83"/>
      <c r="E1079" s="122"/>
      <c r="F1079" s="86"/>
      <c r="G1079" s="82">
        <v>0</v>
      </c>
    </row>
    <row r="1080" spans="1:7" x14ac:dyDescent="0.25">
      <c r="A1080" s="200" t="s">
        <v>7446</v>
      </c>
      <c r="B1080" s="44" t="s">
        <v>4573</v>
      </c>
      <c r="C1080" s="44" t="s">
        <v>7447</v>
      </c>
      <c r="D1080" s="143" t="s">
        <v>6367</v>
      </c>
      <c r="E1080" s="143"/>
      <c r="F1080" s="62">
        <v>3435.0286677908935</v>
      </c>
      <c r="G1080" s="82">
        <v>2199.92976</v>
      </c>
    </row>
    <row r="1081" spans="1:7" x14ac:dyDescent="0.25">
      <c r="A1081" s="88" t="s">
        <v>7448</v>
      </c>
      <c r="B1081" s="149" t="s">
        <v>4572</v>
      </c>
      <c r="C1081" s="149" t="s">
        <v>7310</v>
      </c>
      <c r="D1081" s="83" t="s">
        <v>6367</v>
      </c>
      <c r="E1081" s="83" t="s">
        <v>6343</v>
      </c>
      <c r="F1081" s="86">
        <v>6408.0944350758855</v>
      </c>
      <c r="G1081" s="82">
        <v>4104</v>
      </c>
    </row>
    <row r="1082" spans="1:7" x14ac:dyDescent="0.25">
      <c r="A1082" s="213" t="s">
        <v>7449</v>
      </c>
      <c r="B1082" s="44" t="s">
        <v>4571</v>
      </c>
      <c r="C1082" s="44" t="s">
        <v>7447</v>
      </c>
      <c r="D1082" s="198" t="s">
        <v>6367</v>
      </c>
      <c r="E1082" s="198" t="s">
        <v>6343</v>
      </c>
      <c r="F1082" s="62">
        <v>2415</v>
      </c>
      <c r="G1082" s="82">
        <v>1546.6626000000001</v>
      </c>
    </row>
    <row r="1083" spans="1:7" x14ac:dyDescent="0.25">
      <c r="A1083" s="213" t="s">
        <v>7450</v>
      </c>
      <c r="B1083" s="44" t="s">
        <v>4570</v>
      </c>
      <c r="C1083" s="44" t="s">
        <v>7447</v>
      </c>
      <c r="D1083" s="198" t="s">
        <v>6367</v>
      </c>
      <c r="E1083" s="198" t="s">
        <v>6343</v>
      </c>
      <c r="F1083" s="62">
        <v>2415</v>
      </c>
      <c r="G1083" s="82">
        <v>1546.6626000000001</v>
      </c>
    </row>
    <row r="1084" spans="1:7" x14ac:dyDescent="0.25">
      <c r="A1084" s="200" t="s">
        <v>7451</v>
      </c>
      <c r="B1084" s="44" t="s">
        <v>4569</v>
      </c>
      <c r="C1084" s="44" t="s">
        <v>7447</v>
      </c>
      <c r="D1084" s="143" t="s">
        <v>6367</v>
      </c>
      <c r="E1084" s="143"/>
      <c r="F1084" s="62">
        <v>3112.5632377740303</v>
      </c>
      <c r="G1084" s="82">
        <v>1993.41</v>
      </c>
    </row>
    <row r="1085" spans="1:7" x14ac:dyDescent="0.25">
      <c r="A1085" s="200" t="s">
        <v>7452</v>
      </c>
      <c r="B1085" s="44" t="s">
        <v>4568</v>
      </c>
      <c r="C1085" s="44" t="s">
        <v>7447</v>
      </c>
      <c r="D1085" s="143" t="s">
        <v>6401</v>
      </c>
      <c r="E1085" s="143"/>
      <c r="F1085" s="62">
        <v>5267.1163575042156</v>
      </c>
      <c r="G1085" s="82">
        <v>3373.2719999999999</v>
      </c>
    </row>
    <row r="1086" spans="1:7" ht="24" x14ac:dyDescent="0.25">
      <c r="A1086" s="213" t="s">
        <v>7453</v>
      </c>
      <c r="B1086" s="44" t="s">
        <v>4567</v>
      </c>
      <c r="C1086" s="44" t="s">
        <v>7447</v>
      </c>
      <c r="D1086" s="198" t="s">
        <v>6401</v>
      </c>
      <c r="E1086" s="198" t="s">
        <v>6343</v>
      </c>
      <c r="F1086" s="62">
        <v>5267</v>
      </c>
      <c r="G1086" s="82">
        <v>3373.1974799999998</v>
      </c>
    </row>
    <row r="1087" spans="1:7" x14ac:dyDescent="0.25">
      <c r="A1087" s="200" t="s">
        <v>7454</v>
      </c>
      <c r="B1087" s="44" t="s">
        <v>7455</v>
      </c>
      <c r="C1087" s="44" t="s">
        <v>7447</v>
      </c>
      <c r="D1087" s="143" t="s">
        <v>6401</v>
      </c>
      <c r="E1087" s="143"/>
      <c r="F1087" s="62">
        <v>7102.2923693086004</v>
      </c>
      <c r="G1087" s="82">
        <v>4548.5921250000001</v>
      </c>
    </row>
    <row r="1088" spans="1:7" ht="24" x14ac:dyDescent="0.25">
      <c r="A1088" s="200" t="s">
        <v>7456</v>
      </c>
      <c r="B1088" s="44" t="s">
        <v>4566</v>
      </c>
      <c r="C1088" s="44" t="s">
        <v>7310</v>
      </c>
      <c r="D1088" s="143" t="s">
        <v>6401</v>
      </c>
      <c r="E1088" s="143" t="s">
        <v>6343</v>
      </c>
      <c r="F1088" s="62">
        <v>8241.9898819561549</v>
      </c>
      <c r="G1088" s="82">
        <v>5278.5</v>
      </c>
    </row>
    <row r="1089" spans="1:7" x14ac:dyDescent="0.25">
      <c r="A1089" s="88" t="s">
        <v>7457</v>
      </c>
      <c r="B1089" s="149" t="s">
        <v>4565</v>
      </c>
      <c r="C1089" s="149"/>
      <c r="D1089" s="83" t="s">
        <v>6401</v>
      </c>
      <c r="E1089" s="83"/>
      <c r="F1089" s="86">
        <v>6263.5919055649247</v>
      </c>
      <c r="G1089" s="82">
        <v>4011.4548000000004</v>
      </c>
    </row>
    <row r="1090" spans="1:7" ht="24" x14ac:dyDescent="0.25">
      <c r="A1090" s="88" t="s">
        <v>7458</v>
      </c>
      <c r="B1090" s="149" t="s">
        <v>4564</v>
      </c>
      <c r="C1090" s="149" t="s">
        <v>7310</v>
      </c>
      <c r="D1090" s="83" t="s">
        <v>6401</v>
      </c>
      <c r="E1090" s="83" t="s">
        <v>6343</v>
      </c>
      <c r="F1090" s="86">
        <v>5480.6070826306914</v>
      </c>
      <c r="G1090" s="82">
        <v>3510.0000000000005</v>
      </c>
    </row>
    <row r="1091" spans="1:7" x14ac:dyDescent="0.25">
      <c r="A1091" s="200" t="s">
        <v>7459</v>
      </c>
      <c r="B1091" s="44" t="s">
        <v>4563</v>
      </c>
      <c r="C1091" s="44" t="s">
        <v>7460</v>
      </c>
      <c r="D1091" s="143" t="s">
        <v>6401</v>
      </c>
      <c r="E1091" s="143"/>
      <c r="F1091" s="62">
        <v>4704.9350758853288</v>
      </c>
      <c r="G1091" s="82">
        <v>3013.2286200000003</v>
      </c>
    </row>
    <row r="1092" spans="1:7" ht="24" x14ac:dyDescent="0.25">
      <c r="A1092" s="88" t="s">
        <v>7461</v>
      </c>
      <c r="B1092" s="149" t="s">
        <v>4562</v>
      </c>
      <c r="C1092" s="149" t="s">
        <v>7310</v>
      </c>
      <c r="D1092" s="83" t="s">
        <v>6401</v>
      </c>
      <c r="E1092" s="83" t="s">
        <v>6343</v>
      </c>
      <c r="F1092" s="86">
        <v>4721.7537942664421</v>
      </c>
      <c r="G1092" s="82">
        <v>3024</v>
      </c>
    </row>
    <row r="1093" spans="1:7" x14ac:dyDescent="0.25">
      <c r="A1093" s="88" t="s">
        <v>7462</v>
      </c>
      <c r="B1093" s="149" t="s">
        <v>4561</v>
      </c>
      <c r="C1093" s="149"/>
      <c r="D1093" s="83" t="s">
        <v>6401</v>
      </c>
      <c r="E1093" s="83"/>
      <c r="F1093" s="86">
        <v>3176.1804384485667</v>
      </c>
      <c r="G1093" s="82">
        <v>2034.153</v>
      </c>
    </row>
    <row r="1094" spans="1:7" x14ac:dyDescent="0.25">
      <c r="A1094" s="88" t="s">
        <v>7463</v>
      </c>
      <c r="B1094" s="149" t="s">
        <v>4560</v>
      </c>
      <c r="C1094" s="149" t="s">
        <v>7464</v>
      </c>
      <c r="D1094" s="83" t="s">
        <v>6367</v>
      </c>
      <c r="E1094" s="83"/>
      <c r="F1094" s="86">
        <v>1516.3575042158518</v>
      </c>
      <c r="G1094" s="82">
        <v>971.13600000000008</v>
      </c>
    </row>
    <row r="1095" spans="1:7" x14ac:dyDescent="0.25">
      <c r="A1095" s="88" t="s">
        <v>7465</v>
      </c>
      <c r="B1095" s="149" t="s">
        <v>4559</v>
      </c>
      <c r="C1095" s="149"/>
      <c r="D1095" s="83" t="s">
        <v>6370</v>
      </c>
      <c r="E1095" s="83"/>
      <c r="F1095" s="86">
        <v>1228.3305227655987</v>
      </c>
      <c r="G1095" s="82">
        <v>786.67200000000003</v>
      </c>
    </row>
    <row r="1096" spans="1:7" x14ac:dyDescent="0.25">
      <c r="A1096" s="88" t="s">
        <v>7466</v>
      </c>
      <c r="B1096" s="149" t="s">
        <v>4558</v>
      </c>
      <c r="C1096" s="149"/>
      <c r="D1096" s="83" t="s">
        <v>6367</v>
      </c>
      <c r="E1096" s="83"/>
      <c r="F1096" s="86">
        <v>1516.3575042158518</v>
      </c>
      <c r="G1096" s="82">
        <v>971.13600000000008</v>
      </c>
    </row>
    <row r="1097" spans="1:7" ht="24" x14ac:dyDescent="0.25">
      <c r="A1097" s="88" t="s">
        <v>7467</v>
      </c>
      <c r="B1097" s="149" t="s">
        <v>4557</v>
      </c>
      <c r="C1097" s="149" t="s">
        <v>7460</v>
      </c>
      <c r="D1097" s="83" t="s">
        <v>6401</v>
      </c>
      <c r="E1097" s="83"/>
      <c r="F1097" s="86">
        <v>3529.089376053963</v>
      </c>
      <c r="G1097" s="82">
        <v>2260.17</v>
      </c>
    </row>
    <row r="1098" spans="1:7" ht="24" x14ac:dyDescent="0.25">
      <c r="A1098" s="88" t="s">
        <v>7468</v>
      </c>
      <c r="B1098" s="149" t="s">
        <v>4555</v>
      </c>
      <c r="C1098" s="149"/>
      <c r="D1098" s="83" t="s">
        <v>6401</v>
      </c>
      <c r="E1098" s="83"/>
      <c r="F1098" s="86">
        <v>5293.6340640809449</v>
      </c>
      <c r="G1098" s="82">
        <v>3390.2550000000001</v>
      </c>
    </row>
    <row r="1099" spans="1:7" ht="24" x14ac:dyDescent="0.25">
      <c r="A1099" s="88" t="s">
        <v>7469</v>
      </c>
      <c r="B1099" s="149" t="s">
        <v>4554</v>
      </c>
      <c r="C1099" s="149"/>
      <c r="D1099" s="83" t="s">
        <v>6401</v>
      </c>
      <c r="E1099" s="83"/>
      <c r="F1099" s="86">
        <v>5293.6340640809449</v>
      </c>
      <c r="G1099" s="82">
        <v>3390.2550000000001</v>
      </c>
    </row>
    <row r="1100" spans="1:7" x14ac:dyDescent="0.25">
      <c r="A1100" s="88" t="s">
        <v>7470</v>
      </c>
      <c r="B1100" s="149" t="s">
        <v>4553</v>
      </c>
      <c r="C1100" s="149"/>
      <c r="D1100" s="83" t="s">
        <v>6370</v>
      </c>
      <c r="E1100" s="83"/>
      <c r="F1100" s="86">
        <v>921.24789207419894</v>
      </c>
      <c r="G1100" s="82">
        <v>590.00400000000002</v>
      </c>
    </row>
    <row r="1101" spans="1:7" x14ac:dyDescent="0.25">
      <c r="A1101" s="88" t="s">
        <v>7471</v>
      </c>
      <c r="B1101" s="149" t="s">
        <v>4552</v>
      </c>
      <c r="C1101" s="149" t="s">
        <v>4551</v>
      </c>
      <c r="D1101" s="83" t="s">
        <v>6367</v>
      </c>
      <c r="E1101" s="83"/>
      <c r="F1101" s="86">
        <v>1667.9595278246206</v>
      </c>
      <c r="G1101" s="82">
        <v>1068.2280000000001</v>
      </c>
    </row>
    <row r="1102" spans="1:7" x14ac:dyDescent="0.25">
      <c r="A1102" s="88" t="s">
        <v>7472</v>
      </c>
      <c r="B1102" s="149" t="s">
        <v>4547</v>
      </c>
      <c r="C1102" s="149"/>
      <c r="D1102" s="83" t="s">
        <v>6367</v>
      </c>
      <c r="E1102" s="83"/>
      <c r="F1102" s="86">
        <v>1667.9595278246206</v>
      </c>
      <c r="G1102" s="82">
        <v>1068.2280000000001</v>
      </c>
    </row>
    <row r="1103" spans="1:7" x14ac:dyDescent="0.25">
      <c r="A1103" s="200" t="s">
        <v>7473</v>
      </c>
      <c r="B1103" s="227" t="s">
        <v>4546</v>
      </c>
      <c r="C1103" s="200"/>
      <c r="D1103" s="200" t="s">
        <v>6367</v>
      </c>
      <c r="E1103" s="200"/>
      <c r="F1103" s="228">
        <v>1927.53</v>
      </c>
      <c r="G1103" s="82">
        <v>1234.4673132</v>
      </c>
    </row>
    <row r="1104" spans="1:7" ht="24" x14ac:dyDescent="0.25">
      <c r="A1104" s="88" t="s">
        <v>7474</v>
      </c>
      <c r="B1104" s="149" t="s">
        <v>4545</v>
      </c>
      <c r="C1104" s="149"/>
      <c r="D1104" s="83" t="s">
        <v>6367</v>
      </c>
      <c r="E1104" s="83"/>
      <c r="F1104" s="86">
        <v>1667.9595278246206</v>
      </c>
      <c r="G1104" s="82">
        <v>1068.2280000000001</v>
      </c>
    </row>
    <row r="1105" spans="1:7" x14ac:dyDescent="0.25">
      <c r="A1105" s="88" t="s">
        <v>7475</v>
      </c>
      <c r="B1105" s="149" t="s">
        <v>4544</v>
      </c>
      <c r="C1105" s="149"/>
      <c r="D1105" s="83" t="s">
        <v>6370</v>
      </c>
      <c r="E1105" s="83"/>
      <c r="F1105" s="86">
        <v>1228.3305227655987</v>
      </c>
      <c r="G1105" s="82">
        <v>786.67200000000003</v>
      </c>
    </row>
    <row r="1106" spans="1:7" x14ac:dyDescent="0.25">
      <c r="A1106" s="88"/>
      <c r="B1106" s="161" t="s">
        <v>4541</v>
      </c>
      <c r="C1106" s="149"/>
      <c r="D1106" s="83"/>
      <c r="E1106" s="83"/>
      <c r="F1106" s="86"/>
      <c r="G1106" s="82">
        <v>0</v>
      </c>
    </row>
    <row r="1107" spans="1:7" x14ac:dyDescent="0.25">
      <c r="A1107" s="89" t="s">
        <v>7476</v>
      </c>
      <c r="B1107" s="149" t="s">
        <v>4540</v>
      </c>
      <c r="C1107" s="149"/>
      <c r="D1107" s="90" t="s">
        <v>6401</v>
      </c>
      <c r="E1107" s="90" t="s">
        <v>6343</v>
      </c>
      <c r="F1107" s="86">
        <v>5213</v>
      </c>
      <c r="G1107" s="82">
        <v>3338.6137199999998</v>
      </c>
    </row>
    <row r="1108" spans="1:7" x14ac:dyDescent="0.25">
      <c r="A1108" s="88" t="s">
        <v>7477</v>
      </c>
      <c r="B1108" s="149" t="s">
        <v>4539</v>
      </c>
      <c r="C1108" s="149"/>
      <c r="D1108" s="83" t="s">
        <v>6401</v>
      </c>
      <c r="E1108" s="83"/>
      <c r="F1108" s="86">
        <v>5213.6256323777407</v>
      </c>
      <c r="G1108" s="82">
        <v>3339.0144</v>
      </c>
    </row>
    <row r="1109" spans="1:7" x14ac:dyDescent="0.25">
      <c r="A1109" s="88" t="s">
        <v>7478</v>
      </c>
      <c r="B1109" s="149" t="s">
        <v>4537</v>
      </c>
      <c r="C1109" s="149"/>
      <c r="D1109" s="83" t="s">
        <v>6345</v>
      </c>
      <c r="E1109" s="83"/>
      <c r="F1109" s="86">
        <v>529.34232715008432</v>
      </c>
      <c r="G1109" s="82">
        <v>339.012</v>
      </c>
    </row>
    <row r="1110" spans="1:7" x14ac:dyDescent="0.25">
      <c r="A1110" s="89" t="s">
        <v>7479</v>
      </c>
      <c r="B1110" s="149" t="s">
        <v>4536</v>
      </c>
      <c r="C1110" s="149"/>
      <c r="D1110" s="90" t="s">
        <v>6401</v>
      </c>
      <c r="E1110" s="90" t="s">
        <v>6343</v>
      </c>
      <c r="F1110" s="86">
        <v>3037</v>
      </c>
      <c r="G1110" s="82">
        <v>1945.0162799999998</v>
      </c>
    </row>
    <row r="1111" spans="1:7" ht="24" x14ac:dyDescent="0.25">
      <c r="A1111" s="88" t="s">
        <v>7480</v>
      </c>
      <c r="B1111" s="149" t="s">
        <v>4534</v>
      </c>
      <c r="C1111" s="149"/>
      <c r="D1111" s="83" t="s">
        <v>6367</v>
      </c>
      <c r="E1111" s="83"/>
      <c r="F1111" s="86">
        <v>3037.655986509275</v>
      </c>
      <c r="G1111" s="82">
        <v>1945.4364</v>
      </c>
    </row>
    <row r="1112" spans="1:7" ht="24" x14ac:dyDescent="0.25">
      <c r="A1112" s="88" t="s">
        <v>7481</v>
      </c>
      <c r="B1112" s="149" t="s">
        <v>4533</v>
      </c>
      <c r="C1112" s="149"/>
      <c r="D1112" s="83" t="s">
        <v>6401</v>
      </c>
      <c r="E1112" s="83"/>
      <c r="F1112" s="86">
        <v>5213.6256323777407</v>
      </c>
      <c r="G1112" s="82">
        <v>3339.0144</v>
      </c>
    </row>
    <row r="1113" spans="1:7" x14ac:dyDescent="0.25">
      <c r="A1113" s="88" t="s">
        <v>7482</v>
      </c>
      <c r="B1113" s="149" t="s">
        <v>4532</v>
      </c>
      <c r="C1113" s="149"/>
      <c r="D1113" s="83" t="s">
        <v>6345</v>
      </c>
      <c r="E1113" s="83"/>
      <c r="F1113" s="86">
        <v>882.46205733558179</v>
      </c>
      <c r="G1113" s="82">
        <v>565.16399999999999</v>
      </c>
    </row>
    <row r="1114" spans="1:7" x14ac:dyDescent="0.25">
      <c r="A1114" s="213" t="s">
        <v>7483</v>
      </c>
      <c r="B1114" s="44" t="s">
        <v>4531</v>
      </c>
      <c r="C1114" s="44" t="s">
        <v>7447</v>
      </c>
      <c r="D1114" s="198" t="s">
        <v>6401</v>
      </c>
      <c r="E1114" s="198"/>
      <c r="F1114" s="62">
        <v>5995.6694772344017</v>
      </c>
      <c r="G1114" s="82">
        <v>3839.8665600000004</v>
      </c>
    </row>
    <row r="1115" spans="1:7" x14ac:dyDescent="0.25">
      <c r="A1115" s="213" t="s">
        <v>7484</v>
      </c>
      <c r="B1115" s="44" t="s">
        <v>4530</v>
      </c>
      <c r="C1115" s="44" t="s">
        <v>7485</v>
      </c>
      <c r="D1115" s="198" t="s">
        <v>6401</v>
      </c>
      <c r="E1115" s="198" t="s">
        <v>6343</v>
      </c>
      <c r="F1115" s="62">
        <v>7369.3086003372673</v>
      </c>
      <c r="G1115" s="82">
        <v>4719.5999999999995</v>
      </c>
    </row>
    <row r="1116" spans="1:7" x14ac:dyDescent="0.25">
      <c r="A1116" s="88" t="s">
        <v>7486</v>
      </c>
      <c r="B1116" s="149" t="s">
        <v>4528</v>
      </c>
      <c r="C1116" s="149"/>
      <c r="D1116" s="83" t="s">
        <v>6367</v>
      </c>
      <c r="E1116" s="83"/>
      <c r="F1116" s="86">
        <v>1516.3575042158518</v>
      </c>
      <c r="G1116" s="82">
        <v>971.13600000000008</v>
      </c>
    </row>
    <row r="1117" spans="1:7" ht="24" x14ac:dyDescent="0.25">
      <c r="A1117" s="88" t="s">
        <v>7487</v>
      </c>
      <c r="B1117" s="149" t="s">
        <v>4527</v>
      </c>
      <c r="C1117" s="149"/>
      <c r="D1117" s="83" t="s">
        <v>6345</v>
      </c>
      <c r="E1117" s="83"/>
      <c r="F1117" s="86">
        <v>705.90219224283317</v>
      </c>
      <c r="G1117" s="82">
        <v>452.08800000000008</v>
      </c>
    </row>
    <row r="1118" spans="1:7" x14ac:dyDescent="0.25">
      <c r="A1118" s="88" t="s">
        <v>7488</v>
      </c>
      <c r="B1118" s="149" t="s">
        <v>4526</v>
      </c>
      <c r="C1118" s="149"/>
      <c r="D1118" s="83" t="s">
        <v>6367</v>
      </c>
      <c r="E1118" s="83"/>
      <c r="F1118" s="86">
        <v>1516.3575042158518</v>
      </c>
      <c r="G1118" s="82">
        <v>971.13600000000008</v>
      </c>
    </row>
    <row r="1119" spans="1:7" ht="24" x14ac:dyDescent="0.25">
      <c r="A1119" s="89" t="s">
        <v>7489</v>
      </c>
      <c r="B1119" s="149" t="s">
        <v>4525</v>
      </c>
      <c r="C1119" s="149"/>
      <c r="D1119" s="90" t="s">
        <v>6367</v>
      </c>
      <c r="E1119" s="90" t="s">
        <v>6343</v>
      </c>
      <c r="F1119" s="86">
        <v>1516</v>
      </c>
      <c r="G1119" s="82">
        <v>970.90704000000005</v>
      </c>
    </row>
    <row r="1120" spans="1:7" x14ac:dyDescent="0.25">
      <c r="A1120" s="88" t="s">
        <v>7490</v>
      </c>
      <c r="B1120" s="149" t="s">
        <v>4524</v>
      </c>
      <c r="C1120" s="149"/>
      <c r="D1120" s="83" t="s">
        <v>6370</v>
      </c>
      <c r="E1120" s="83"/>
      <c r="F1120" s="86">
        <v>1228.3305227655987</v>
      </c>
      <c r="G1120" s="82">
        <v>786.67200000000003</v>
      </c>
    </row>
    <row r="1121" spans="1:7" ht="24" x14ac:dyDescent="0.25">
      <c r="A1121" s="28" t="s">
        <v>7491</v>
      </c>
      <c r="B1121" s="27" t="s">
        <v>4521</v>
      </c>
      <c r="C1121" s="44" t="s">
        <v>7492</v>
      </c>
      <c r="D1121" s="143" t="s">
        <v>6367</v>
      </c>
      <c r="E1121" s="143"/>
      <c r="F1121" s="199">
        <v>1157.6728499156829</v>
      </c>
      <c r="G1121" s="82">
        <v>741.42000000000007</v>
      </c>
    </row>
    <row r="1122" spans="1:7" x14ac:dyDescent="0.25">
      <c r="A1122" s="88"/>
      <c r="B1122" s="161" t="s">
        <v>4523</v>
      </c>
      <c r="C1122" s="149"/>
      <c r="D1122" s="83"/>
      <c r="E1122" s="83"/>
      <c r="F1122" s="86"/>
      <c r="G1122" s="82">
        <v>0</v>
      </c>
    </row>
    <row r="1123" spans="1:7" x14ac:dyDescent="0.25">
      <c r="A1123" s="88" t="s">
        <v>7493</v>
      </c>
      <c r="B1123" s="149" t="s">
        <v>4519</v>
      </c>
      <c r="C1123" s="149"/>
      <c r="D1123" s="83" t="s">
        <v>6370</v>
      </c>
      <c r="E1123" s="83"/>
      <c r="F1123" s="86">
        <v>1228.3305227655987</v>
      </c>
      <c r="G1123" s="82">
        <v>786.67200000000003</v>
      </c>
    </row>
    <row r="1124" spans="1:7" x14ac:dyDescent="0.25">
      <c r="A1124" s="89" t="s">
        <v>7494</v>
      </c>
      <c r="B1124" s="149" t="s">
        <v>4518</v>
      </c>
      <c r="C1124" s="149" t="s">
        <v>7495</v>
      </c>
      <c r="D1124" s="83" t="s">
        <v>6345</v>
      </c>
      <c r="E1124" s="83" t="s">
        <v>6343</v>
      </c>
      <c r="F1124" s="86">
        <v>630.35413153457</v>
      </c>
      <c r="G1124" s="82">
        <v>403.70400000000006</v>
      </c>
    </row>
    <row r="1125" spans="1:7" x14ac:dyDescent="0.25">
      <c r="A1125" s="88" t="s">
        <v>7496</v>
      </c>
      <c r="B1125" s="149" t="s">
        <v>4513</v>
      </c>
      <c r="C1125" s="149" t="s">
        <v>4512</v>
      </c>
      <c r="D1125" s="83" t="s">
        <v>6345</v>
      </c>
      <c r="E1125" s="83" t="s">
        <v>6343</v>
      </c>
      <c r="F1125" s="86">
        <v>762.73187183811137</v>
      </c>
      <c r="G1125" s="82">
        <v>488.48400000000004</v>
      </c>
    </row>
    <row r="1126" spans="1:7" x14ac:dyDescent="0.25">
      <c r="A1126" s="97" t="s">
        <v>7497</v>
      </c>
      <c r="B1126" s="149" t="s">
        <v>4511</v>
      </c>
      <c r="C1126" s="160" t="s">
        <v>7498</v>
      </c>
      <c r="D1126" s="100" t="s">
        <v>6345</v>
      </c>
      <c r="E1126" s="83" t="s">
        <v>6343</v>
      </c>
      <c r="F1126" s="86">
        <v>843.17032040472179</v>
      </c>
      <c r="G1126" s="82">
        <v>540</v>
      </c>
    </row>
    <row r="1127" spans="1:7" ht="48" x14ac:dyDescent="0.25">
      <c r="A1127" s="97" t="s">
        <v>7499</v>
      </c>
      <c r="B1127" s="149" t="s">
        <v>4509</v>
      </c>
      <c r="C1127" s="160" t="s">
        <v>7500</v>
      </c>
      <c r="D1127" s="100" t="s">
        <v>6345</v>
      </c>
      <c r="E1127" s="83" t="s">
        <v>6343</v>
      </c>
      <c r="F1127" s="86">
        <v>762.73187183811137</v>
      </c>
      <c r="G1127" s="82">
        <v>488.48400000000004</v>
      </c>
    </row>
    <row r="1128" spans="1:7" x14ac:dyDescent="0.25">
      <c r="A1128" s="88" t="s">
        <v>7501</v>
      </c>
      <c r="B1128" s="149" t="s">
        <v>4506</v>
      </c>
      <c r="C1128" s="149"/>
      <c r="D1128" s="83" t="s">
        <v>6401</v>
      </c>
      <c r="E1128" s="83"/>
      <c r="F1128" s="86">
        <v>2566.6104553119731</v>
      </c>
      <c r="G1128" s="82">
        <v>1643.7600000000002</v>
      </c>
    </row>
    <row r="1129" spans="1:7" x14ac:dyDescent="0.25">
      <c r="A1129" s="88" t="s">
        <v>7502</v>
      </c>
      <c r="B1129" s="149" t="s">
        <v>4505</v>
      </c>
      <c r="C1129" s="149"/>
      <c r="D1129" s="83" t="s">
        <v>6345</v>
      </c>
      <c r="E1129" s="83" t="s">
        <v>6343</v>
      </c>
      <c r="F1129" s="86">
        <v>421.5851602023609</v>
      </c>
      <c r="G1129" s="82">
        <v>270</v>
      </c>
    </row>
    <row r="1130" spans="1:7" ht="24" x14ac:dyDescent="0.25">
      <c r="A1130" s="88" t="s">
        <v>7503</v>
      </c>
      <c r="B1130" s="149" t="s">
        <v>4504</v>
      </c>
      <c r="C1130" s="149" t="s">
        <v>7492</v>
      </c>
      <c r="D1130" s="83" t="s">
        <v>6370</v>
      </c>
      <c r="E1130" s="83" t="s">
        <v>6343</v>
      </c>
      <c r="F1130" s="86">
        <v>1157.6728499156829</v>
      </c>
      <c r="G1130" s="82">
        <v>741.42000000000007</v>
      </c>
    </row>
    <row r="1131" spans="1:7" x14ac:dyDescent="0.25">
      <c r="A1131" s="213" t="s">
        <v>7504</v>
      </c>
      <c r="B1131" s="44" t="s">
        <v>4503</v>
      </c>
      <c r="C1131" s="44" t="s">
        <v>7505</v>
      </c>
      <c r="D1131" s="198" t="s">
        <v>6370</v>
      </c>
      <c r="E1131" s="198" t="s">
        <v>6343</v>
      </c>
      <c r="F1131" s="54">
        <v>1157</v>
      </c>
      <c r="G1131" s="82">
        <v>740.98908000000006</v>
      </c>
    </row>
    <row r="1132" spans="1:7" ht="24" x14ac:dyDescent="0.25">
      <c r="A1132" s="59" t="s">
        <v>7506</v>
      </c>
      <c r="B1132" s="27" t="s">
        <v>4501</v>
      </c>
      <c r="C1132" s="44" t="s">
        <v>7492</v>
      </c>
      <c r="D1132" s="143" t="s">
        <v>6367</v>
      </c>
      <c r="E1132" s="198"/>
      <c r="F1132" s="199">
        <v>1157.6728499156829</v>
      </c>
      <c r="G1132" s="82">
        <v>741.42000000000007</v>
      </c>
    </row>
    <row r="1133" spans="1:7" x14ac:dyDescent="0.25">
      <c r="A1133" s="88" t="s">
        <v>7507</v>
      </c>
      <c r="B1133" s="149" t="s">
        <v>4499</v>
      </c>
      <c r="C1133" s="149"/>
      <c r="D1133" s="83" t="s">
        <v>6370</v>
      </c>
      <c r="E1133" s="83" t="s">
        <v>6343</v>
      </c>
      <c r="F1133" s="86">
        <v>771.83811129848232</v>
      </c>
      <c r="G1133" s="82">
        <v>494.31600000000003</v>
      </c>
    </row>
    <row r="1134" spans="1:7" x14ac:dyDescent="0.25">
      <c r="A1134" s="88" t="s">
        <v>7508</v>
      </c>
      <c r="B1134" s="149" t="s">
        <v>4498</v>
      </c>
      <c r="C1134" s="149"/>
      <c r="D1134" s="83" t="s">
        <v>6367</v>
      </c>
      <c r="E1134" s="83"/>
      <c r="F1134" s="86">
        <v>2274.5362563237773</v>
      </c>
      <c r="G1134" s="82">
        <v>1456.704</v>
      </c>
    </row>
    <row r="1135" spans="1:7" ht="24" x14ac:dyDescent="0.25">
      <c r="A1135" s="88" t="s">
        <v>7509</v>
      </c>
      <c r="B1135" s="149" t="s">
        <v>4497</v>
      </c>
      <c r="C1135" s="149"/>
      <c r="D1135" s="83" t="s">
        <v>6367</v>
      </c>
      <c r="E1135" s="83"/>
      <c r="F1135" s="86">
        <v>1516.3575042158518</v>
      </c>
      <c r="G1135" s="82">
        <v>971.13600000000008</v>
      </c>
    </row>
    <row r="1136" spans="1:7" ht="24" customHeight="1" x14ac:dyDescent="0.25">
      <c r="A1136" s="89" t="s">
        <v>7510</v>
      </c>
      <c r="B1136" s="149" t="s">
        <v>4496</v>
      </c>
      <c r="C1136" s="149" t="s">
        <v>7511</v>
      </c>
      <c r="D1136" s="83" t="s">
        <v>6345</v>
      </c>
      <c r="E1136" s="83"/>
      <c r="F1136" s="86">
        <v>529.34232715008432</v>
      </c>
      <c r="G1136" s="82">
        <v>339.012</v>
      </c>
    </row>
    <row r="1137" spans="1:7" ht="24" x14ac:dyDescent="0.25">
      <c r="A1137" s="88" t="s">
        <v>7512</v>
      </c>
      <c r="B1137" s="149" t="s">
        <v>4494</v>
      </c>
      <c r="C1137" s="149"/>
      <c r="D1137" s="83" t="s">
        <v>6345</v>
      </c>
      <c r="E1137" s="83"/>
      <c r="F1137" s="86">
        <v>705.90219224283317</v>
      </c>
      <c r="G1137" s="82">
        <v>452.08800000000008</v>
      </c>
    </row>
    <row r="1138" spans="1:7" x14ac:dyDescent="0.25">
      <c r="A1138" s="89" t="s">
        <v>7513</v>
      </c>
      <c r="B1138" s="149" t="s">
        <v>4493</v>
      </c>
      <c r="C1138" s="149" t="s">
        <v>3099</v>
      </c>
      <c r="D1138" s="90" t="s">
        <v>6367</v>
      </c>
      <c r="E1138" s="90" t="s">
        <v>6343</v>
      </c>
      <c r="F1138" s="86">
        <v>5213</v>
      </c>
      <c r="G1138" s="82">
        <v>3338.6137199999998</v>
      </c>
    </row>
    <row r="1139" spans="1:7" x14ac:dyDescent="0.25">
      <c r="A1139" s="200" t="s">
        <v>7514</v>
      </c>
      <c r="B1139" s="44" t="s">
        <v>4492</v>
      </c>
      <c r="C1139" s="44" t="s">
        <v>7515</v>
      </c>
      <c r="D1139" s="143" t="s">
        <v>6345</v>
      </c>
      <c r="E1139" s="143" t="s">
        <v>6343</v>
      </c>
      <c r="F1139" s="54">
        <v>643.17032040472179</v>
      </c>
      <c r="G1139" s="82">
        <v>411.91199999999998</v>
      </c>
    </row>
    <row r="1140" spans="1:7" ht="24" x14ac:dyDescent="0.25">
      <c r="A1140" s="88"/>
      <c r="B1140" s="161" t="s">
        <v>4490</v>
      </c>
      <c r="C1140" s="149"/>
      <c r="D1140" s="83"/>
      <c r="E1140" s="122"/>
      <c r="F1140" s="86"/>
      <c r="G1140" s="82">
        <v>0</v>
      </c>
    </row>
    <row r="1141" spans="1:7" ht="24" x14ac:dyDescent="0.25">
      <c r="A1141" s="88"/>
      <c r="B1141" s="149" t="s">
        <v>9248</v>
      </c>
      <c r="C1141" s="149"/>
      <c r="D1141" s="83"/>
      <c r="E1141" s="122"/>
      <c r="F1141" s="86"/>
      <c r="G1141" s="82">
        <v>0</v>
      </c>
    </row>
    <row r="1142" spans="1:7" ht="24" x14ac:dyDescent="0.25">
      <c r="A1142" s="88"/>
      <c r="B1142" s="64" t="s">
        <v>9387</v>
      </c>
      <c r="C1142" s="149"/>
      <c r="D1142" s="83"/>
      <c r="E1142" s="122"/>
      <c r="F1142" s="86"/>
      <c r="G1142" s="82">
        <v>0</v>
      </c>
    </row>
    <row r="1143" spans="1:7" ht="24" x14ac:dyDescent="0.25">
      <c r="A1143" s="88"/>
      <c r="B1143" s="161" t="s">
        <v>9250</v>
      </c>
      <c r="C1143" s="149"/>
      <c r="D1143" s="83"/>
      <c r="E1143" s="122"/>
      <c r="F1143" s="86"/>
      <c r="G1143" s="82">
        <v>0</v>
      </c>
    </row>
    <row r="1144" spans="1:7" ht="36" x14ac:dyDescent="0.25">
      <c r="A1144" s="88"/>
      <c r="B1144" s="161" t="s">
        <v>7516</v>
      </c>
      <c r="C1144" s="149"/>
      <c r="D1144" s="83"/>
      <c r="E1144" s="122"/>
      <c r="F1144" s="86"/>
      <c r="G1144" s="82">
        <v>0</v>
      </c>
    </row>
    <row r="1145" spans="1:7" ht="60" x14ac:dyDescent="0.25">
      <c r="A1145" s="88"/>
      <c r="B1145" s="161" t="s">
        <v>9251</v>
      </c>
      <c r="C1145" s="149"/>
      <c r="D1145" s="83"/>
      <c r="E1145" s="122"/>
      <c r="F1145" s="86"/>
      <c r="G1145" s="82">
        <v>0</v>
      </c>
    </row>
    <row r="1146" spans="1:7" ht="24" x14ac:dyDescent="0.25">
      <c r="A1146" s="88"/>
      <c r="B1146" s="161" t="s">
        <v>9252</v>
      </c>
      <c r="C1146" s="149"/>
      <c r="D1146" s="83"/>
      <c r="E1146" s="122"/>
      <c r="F1146" s="86"/>
      <c r="G1146" s="82">
        <v>0</v>
      </c>
    </row>
    <row r="1147" spans="1:7" x14ac:dyDescent="0.25">
      <c r="A1147" s="88"/>
      <c r="B1147" s="161" t="s">
        <v>4489</v>
      </c>
      <c r="C1147" s="149"/>
      <c r="D1147" s="83"/>
      <c r="E1147" s="122"/>
      <c r="F1147" s="86"/>
      <c r="G1147" s="82">
        <v>0</v>
      </c>
    </row>
    <row r="1148" spans="1:7" x14ac:dyDescent="0.25">
      <c r="A1148" s="97" t="s">
        <v>7517</v>
      </c>
      <c r="B1148" s="149" t="s">
        <v>7518</v>
      </c>
      <c r="C1148" s="160"/>
      <c r="D1148" s="100" t="s">
        <v>6380</v>
      </c>
      <c r="E1148" s="83" t="s">
        <v>6343</v>
      </c>
      <c r="F1148" s="86">
        <v>180.10118043844858</v>
      </c>
      <c r="G1148" s="82">
        <v>115.34400000000001</v>
      </c>
    </row>
    <row r="1149" spans="1:7" x14ac:dyDescent="0.25">
      <c r="A1149" s="97" t="s">
        <v>7519</v>
      </c>
      <c r="B1149" s="149" t="s">
        <v>7520</v>
      </c>
      <c r="C1149" s="160"/>
      <c r="D1149" s="100" t="s">
        <v>6380</v>
      </c>
      <c r="E1149" s="83" t="s">
        <v>6343</v>
      </c>
      <c r="F1149" s="86">
        <v>180.10118043844858</v>
      </c>
      <c r="G1149" s="82">
        <v>115.34400000000001</v>
      </c>
    </row>
    <row r="1150" spans="1:7" x14ac:dyDescent="0.25">
      <c r="A1150" s="97" t="s">
        <v>7521</v>
      </c>
      <c r="B1150" s="149" t="s">
        <v>7522</v>
      </c>
      <c r="C1150" s="160"/>
      <c r="D1150" s="100" t="s">
        <v>6380</v>
      </c>
      <c r="E1150" s="83" t="s">
        <v>6343</v>
      </c>
      <c r="F1150" s="86">
        <v>270.15177065767284</v>
      </c>
      <c r="G1150" s="82">
        <v>173.01599999999999</v>
      </c>
    </row>
    <row r="1151" spans="1:7" x14ac:dyDescent="0.25">
      <c r="A1151" s="97" t="s">
        <v>7523</v>
      </c>
      <c r="B1151" s="149" t="s">
        <v>7524</v>
      </c>
      <c r="C1151" s="160"/>
      <c r="D1151" s="100" t="s">
        <v>6380</v>
      </c>
      <c r="E1151" s="83" t="s">
        <v>6343</v>
      </c>
      <c r="F1151" s="86">
        <v>205.90219224283305</v>
      </c>
      <c r="G1151" s="82">
        <v>131.86799999999999</v>
      </c>
    </row>
    <row r="1152" spans="1:7" x14ac:dyDescent="0.25">
      <c r="A1152" s="83" t="s">
        <v>7525</v>
      </c>
      <c r="B1152" s="149" t="s">
        <v>4465</v>
      </c>
      <c r="C1152" s="149" t="s">
        <v>4464</v>
      </c>
      <c r="D1152" s="83" t="s">
        <v>6380</v>
      </c>
      <c r="E1152" s="122"/>
      <c r="F1152" s="86">
        <v>210.79258010118045</v>
      </c>
      <c r="G1152" s="82">
        <v>135</v>
      </c>
    </row>
    <row r="1153" spans="1:7" ht="24" x14ac:dyDescent="0.25">
      <c r="A1153" s="88"/>
      <c r="B1153" s="161" t="s">
        <v>4459</v>
      </c>
      <c r="C1153" s="160" t="s">
        <v>7526</v>
      </c>
      <c r="D1153" s="83"/>
      <c r="E1153" s="122"/>
      <c r="F1153" s="86"/>
      <c r="G1153" s="82">
        <v>0</v>
      </c>
    </row>
    <row r="1154" spans="1:7" x14ac:dyDescent="0.25">
      <c r="A1154" s="97" t="s">
        <v>7527</v>
      </c>
      <c r="B1154" s="149" t="s">
        <v>4458</v>
      </c>
      <c r="C1154" s="160"/>
      <c r="D1154" s="100" t="s">
        <v>6380</v>
      </c>
      <c r="E1154" s="86"/>
      <c r="F1154" s="86">
        <v>140.64080944350761</v>
      </c>
      <c r="G1154" s="82">
        <v>90.072000000000017</v>
      </c>
    </row>
    <row r="1155" spans="1:7" ht="24" x14ac:dyDescent="0.25">
      <c r="A1155" s="97" t="s">
        <v>7528</v>
      </c>
      <c r="B1155" s="149" t="s">
        <v>4456</v>
      </c>
      <c r="C1155" s="160"/>
      <c r="D1155" s="100" t="s">
        <v>6380</v>
      </c>
      <c r="E1155" s="86"/>
      <c r="F1155" s="86">
        <v>281.11298482293421</v>
      </c>
      <c r="G1155" s="82">
        <v>180.036</v>
      </c>
    </row>
    <row r="1156" spans="1:7" x14ac:dyDescent="0.25">
      <c r="A1156" s="97" t="s">
        <v>7529</v>
      </c>
      <c r="B1156" s="149" t="s">
        <v>4455</v>
      </c>
      <c r="C1156" s="160"/>
      <c r="D1156" s="100" t="s">
        <v>6345</v>
      </c>
      <c r="E1156" s="83" t="s">
        <v>6343</v>
      </c>
      <c r="F1156" s="86">
        <v>578.920741989882</v>
      </c>
      <c r="G1156" s="82">
        <v>370.76400000000001</v>
      </c>
    </row>
    <row r="1157" spans="1:7" ht="24" x14ac:dyDescent="0.25">
      <c r="A1157" s="88"/>
      <c r="B1157" s="161" t="s">
        <v>4454</v>
      </c>
      <c r="C1157" s="149" t="s">
        <v>7530</v>
      </c>
      <c r="D1157" s="83"/>
      <c r="E1157" s="122"/>
      <c r="F1157" s="86"/>
      <c r="G1157" s="82">
        <v>0</v>
      </c>
    </row>
    <row r="1158" spans="1:7" x14ac:dyDescent="0.25">
      <c r="A1158" s="88" t="s">
        <v>7531</v>
      </c>
      <c r="B1158" s="149" t="s">
        <v>4453</v>
      </c>
      <c r="C1158" s="149"/>
      <c r="D1158" s="83" t="s">
        <v>6380</v>
      </c>
      <c r="E1158" s="83"/>
      <c r="F1158" s="86">
        <v>140.64080944350761</v>
      </c>
      <c r="G1158" s="82">
        <v>90.072000000000017</v>
      </c>
    </row>
    <row r="1159" spans="1:7" x14ac:dyDescent="0.25">
      <c r="A1159" s="88" t="s">
        <v>7532</v>
      </c>
      <c r="B1159" s="149" t="s">
        <v>4452</v>
      </c>
      <c r="C1159" s="149"/>
      <c r="D1159" s="83" t="s">
        <v>6380</v>
      </c>
      <c r="E1159" s="83" t="s">
        <v>6343</v>
      </c>
      <c r="F1159" s="86">
        <v>321.5851602023609</v>
      </c>
      <c r="G1159" s="82">
        <v>205.95599999999999</v>
      </c>
    </row>
    <row r="1160" spans="1:7" x14ac:dyDescent="0.25">
      <c r="A1160" s="88" t="s">
        <v>7533</v>
      </c>
      <c r="B1160" s="149" t="s">
        <v>4451</v>
      </c>
      <c r="C1160" s="149"/>
      <c r="D1160" s="83" t="s">
        <v>6345</v>
      </c>
      <c r="E1160" s="83" t="s">
        <v>6343</v>
      </c>
      <c r="F1160" s="86">
        <v>424.45193929173695</v>
      </c>
      <c r="G1160" s="82">
        <v>271.83600000000001</v>
      </c>
    </row>
    <row r="1161" spans="1:7" ht="24" x14ac:dyDescent="0.25">
      <c r="A1161" s="88"/>
      <c r="B1161" s="161" t="s">
        <v>4449</v>
      </c>
      <c r="C1161" s="149"/>
      <c r="D1161" s="83"/>
      <c r="E1161" s="122"/>
      <c r="F1161" s="86"/>
      <c r="G1161" s="82">
        <v>0</v>
      </c>
    </row>
    <row r="1162" spans="1:7" ht="24" x14ac:dyDescent="0.25">
      <c r="A1162" s="88" t="s">
        <v>7534</v>
      </c>
      <c r="B1162" s="149" t="s">
        <v>4448</v>
      </c>
      <c r="C1162" s="149"/>
      <c r="D1162" s="83" t="s">
        <v>6380</v>
      </c>
      <c r="E1162" s="83"/>
      <c r="F1162" s="86">
        <v>140.64080944350761</v>
      </c>
      <c r="G1162" s="82">
        <v>90.072000000000017</v>
      </c>
    </row>
    <row r="1163" spans="1:7" x14ac:dyDescent="0.25">
      <c r="A1163" s="88" t="s">
        <v>7535</v>
      </c>
      <c r="B1163" s="149" t="s">
        <v>4447</v>
      </c>
      <c r="C1163" s="149"/>
      <c r="D1163" s="83" t="s">
        <v>6380</v>
      </c>
      <c r="E1163" s="83"/>
      <c r="F1163" s="86">
        <v>281.11298482293421</v>
      </c>
      <c r="G1163" s="82">
        <v>180.036</v>
      </c>
    </row>
    <row r="1164" spans="1:7" ht="24" x14ac:dyDescent="0.25">
      <c r="A1164" s="88" t="s">
        <v>7536</v>
      </c>
      <c r="B1164" s="149" t="s">
        <v>4446</v>
      </c>
      <c r="C1164" s="149"/>
      <c r="D1164" s="83" t="s">
        <v>6345</v>
      </c>
      <c r="E1164" s="83"/>
      <c r="F1164" s="86">
        <v>681.11298482293421</v>
      </c>
      <c r="G1164" s="82">
        <v>436.21199999999999</v>
      </c>
    </row>
    <row r="1165" spans="1:7" x14ac:dyDescent="0.25">
      <c r="A1165" s="88"/>
      <c r="B1165" s="161" t="s">
        <v>4445</v>
      </c>
      <c r="C1165" s="149"/>
      <c r="D1165" s="83"/>
      <c r="E1165" s="83"/>
      <c r="F1165" s="86"/>
      <c r="G1165" s="82">
        <v>0</v>
      </c>
    </row>
    <row r="1166" spans="1:7" ht="24" x14ac:dyDescent="0.25">
      <c r="A1166" s="88" t="s">
        <v>7537</v>
      </c>
      <c r="B1166" s="149" t="s">
        <v>4444</v>
      </c>
      <c r="C1166" s="149" t="s">
        <v>4443</v>
      </c>
      <c r="D1166" s="83" t="s">
        <v>6380</v>
      </c>
      <c r="E1166" s="83"/>
      <c r="F1166" s="86">
        <v>281.11298482293421</v>
      </c>
      <c r="G1166" s="82">
        <v>180.036</v>
      </c>
    </row>
    <row r="1167" spans="1:7" ht="24" x14ac:dyDescent="0.25">
      <c r="A1167" s="88" t="s">
        <v>7538</v>
      </c>
      <c r="B1167" s="149" t="s">
        <v>4442</v>
      </c>
      <c r="C1167" s="149" t="s">
        <v>4441</v>
      </c>
      <c r="D1167" s="83" t="s">
        <v>6370</v>
      </c>
      <c r="E1167" s="83"/>
      <c r="F1167" s="86">
        <v>866.779089376054</v>
      </c>
      <c r="G1167" s="82">
        <v>555.12</v>
      </c>
    </row>
    <row r="1168" spans="1:7" ht="24" x14ac:dyDescent="0.25">
      <c r="A1168" s="88" t="s">
        <v>7539</v>
      </c>
      <c r="B1168" s="149" t="s">
        <v>4440</v>
      </c>
      <c r="C1168" s="149" t="s">
        <v>4439</v>
      </c>
      <c r="D1168" s="83" t="s">
        <v>6345</v>
      </c>
      <c r="E1168" s="83"/>
      <c r="F1168" s="86">
        <v>681.11298482293421</v>
      </c>
      <c r="G1168" s="82">
        <v>436.21199999999999</v>
      </c>
    </row>
    <row r="1169" spans="1:7" x14ac:dyDescent="0.25">
      <c r="A1169" s="88" t="s">
        <v>7540</v>
      </c>
      <c r="B1169" s="149" t="s">
        <v>4438</v>
      </c>
      <c r="C1169" s="149" t="s">
        <v>7541</v>
      </c>
      <c r="D1169" s="83" t="s">
        <v>6367</v>
      </c>
      <c r="E1169" s="83"/>
      <c r="F1169" s="86">
        <v>1707.0826306913996</v>
      </c>
      <c r="G1169" s="82">
        <v>1093.2840000000001</v>
      </c>
    </row>
    <row r="1170" spans="1:7" ht="24" x14ac:dyDescent="0.25">
      <c r="A1170" s="88" t="s">
        <v>7542</v>
      </c>
      <c r="B1170" s="149" t="s">
        <v>4437</v>
      </c>
      <c r="C1170" s="149" t="s">
        <v>7543</v>
      </c>
      <c r="D1170" s="83" t="s">
        <v>6367</v>
      </c>
      <c r="E1170" s="83" t="s">
        <v>6343</v>
      </c>
      <c r="F1170" s="86">
        <v>2082.6306913996627</v>
      </c>
      <c r="G1170" s="82">
        <v>1333.8000000000002</v>
      </c>
    </row>
    <row r="1171" spans="1:7" ht="24" x14ac:dyDescent="0.25">
      <c r="A1171" s="88" t="s">
        <v>7544</v>
      </c>
      <c r="B1171" s="149" t="s">
        <v>4436</v>
      </c>
      <c r="C1171" s="149" t="s">
        <v>7545</v>
      </c>
      <c r="D1171" s="83" t="s">
        <v>6367</v>
      </c>
      <c r="E1171" s="83" t="s">
        <v>6343</v>
      </c>
      <c r="F1171" s="86">
        <v>1767.2849915682968</v>
      </c>
      <c r="G1171" s="82">
        <v>1131.8400000000001</v>
      </c>
    </row>
    <row r="1172" spans="1:7" ht="24" x14ac:dyDescent="0.25">
      <c r="A1172" s="88" t="s">
        <v>7546</v>
      </c>
      <c r="B1172" s="149" t="s">
        <v>4435</v>
      </c>
      <c r="C1172" s="149" t="s">
        <v>7541</v>
      </c>
      <c r="D1172" s="83" t="s">
        <v>6367</v>
      </c>
      <c r="E1172" s="83"/>
      <c r="F1172" s="86">
        <v>2824.6205733558181</v>
      </c>
      <c r="G1172" s="82">
        <v>1809.0000000000002</v>
      </c>
    </row>
    <row r="1173" spans="1:7" ht="24" x14ac:dyDescent="0.25">
      <c r="A1173" s="88" t="s">
        <v>7547</v>
      </c>
      <c r="B1173" s="149" t="s">
        <v>4434</v>
      </c>
      <c r="C1173" s="149" t="s">
        <v>4431</v>
      </c>
      <c r="D1173" s="83" t="s">
        <v>6367</v>
      </c>
      <c r="E1173" s="83" t="s">
        <v>6343</v>
      </c>
      <c r="F1173" s="86">
        <v>2126.4755480607082</v>
      </c>
      <c r="G1173" s="82">
        <v>1361.88</v>
      </c>
    </row>
    <row r="1174" spans="1:7" ht="24" x14ac:dyDescent="0.2">
      <c r="A1174" s="200" t="s">
        <v>7548</v>
      </c>
      <c r="B1174" s="44" t="s">
        <v>4432</v>
      </c>
      <c r="C1174" s="44" t="s">
        <v>4431</v>
      </c>
      <c r="D1174" s="143" t="s">
        <v>6367</v>
      </c>
      <c r="E1174" s="43"/>
      <c r="F1174" s="54">
        <v>2390.0500000000002</v>
      </c>
      <c r="G1174" s="82">
        <v>1530.683622</v>
      </c>
    </row>
    <row r="1175" spans="1:7" ht="24" x14ac:dyDescent="0.25">
      <c r="A1175" s="88" t="s">
        <v>7549</v>
      </c>
      <c r="B1175" s="149" t="s">
        <v>4430</v>
      </c>
      <c r="C1175" s="149" t="s">
        <v>7545</v>
      </c>
      <c r="D1175" s="83" t="s">
        <v>6367</v>
      </c>
      <c r="E1175" s="83" t="s">
        <v>6343</v>
      </c>
      <c r="F1175" s="86">
        <v>3440.1349072512648</v>
      </c>
      <c r="G1175" s="82">
        <v>2203.2000000000003</v>
      </c>
    </row>
    <row r="1176" spans="1:7" x14ac:dyDescent="0.25">
      <c r="A1176" s="88" t="s">
        <v>7550</v>
      </c>
      <c r="B1176" s="149" t="s">
        <v>4428</v>
      </c>
      <c r="C1176" s="149" t="s">
        <v>7551</v>
      </c>
      <c r="D1176" s="83" t="s">
        <v>6367</v>
      </c>
      <c r="E1176" s="83"/>
      <c r="F1176" s="86">
        <v>2629.0050590219225</v>
      </c>
      <c r="G1176" s="82">
        <v>1683.72</v>
      </c>
    </row>
    <row r="1177" spans="1:7" x14ac:dyDescent="0.25">
      <c r="A1177" s="88" t="s">
        <v>7552</v>
      </c>
      <c r="B1177" s="149" t="s">
        <v>4427</v>
      </c>
      <c r="C1177" s="149" t="s">
        <v>7541</v>
      </c>
      <c r="D1177" s="83" t="s">
        <v>6370</v>
      </c>
      <c r="E1177" s="83"/>
      <c r="F1177" s="86">
        <v>809.44350758853295</v>
      </c>
      <c r="G1177" s="82">
        <v>518.40000000000009</v>
      </c>
    </row>
    <row r="1178" spans="1:7" x14ac:dyDescent="0.25">
      <c r="A1178" s="88" t="s">
        <v>7553</v>
      </c>
      <c r="B1178" s="149" t="s">
        <v>4426</v>
      </c>
      <c r="C1178" s="149" t="s">
        <v>7541</v>
      </c>
      <c r="D1178" s="83" t="s">
        <v>6370</v>
      </c>
      <c r="E1178" s="83"/>
      <c r="F1178" s="86">
        <v>1083.6424957841484</v>
      </c>
      <c r="G1178" s="82">
        <v>694.00800000000004</v>
      </c>
    </row>
    <row r="1179" spans="1:7" x14ac:dyDescent="0.25">
      <c r="A1179" s="88" t="s">
        <v>7554</v>
      </c>
      <c r="B1179" s="149" t="s">
        <v>4425</v>
      </c>
      <c r="C1179" s="149" t="s">
        <v>7551</v>
      </c>
      <c r="D1179" s="83" t="s">
        <v>6370</v>
      </c>
      <c r="E1179" s="83"/>
      <c r="F1179" s="86">
        <v>1155.8178752107926</v>
      </c>
      <c r="G1179" s="82">
        <v>740.23199999999997</v>
      </c>
    </row>
    <row r="1180" spans="1:7" x14ac:dyDescent="0.25">
      <c r="A1180" s="88" t="s">
        <v>7555</v>
      </c>
      <c r="B1180" s="149" t="s">
        <v>4424</v>
      </c>
      <c r="C1180" s="149" t="s">
        <v>7541</v>
      </c>
      <c r="D1180" s="83" t="s">
        <v>6370</v>
      </c>
      <c r="E1180" s="83"/>
      <c r="F1180" s="86">
        <v>1011.2984822934234</v>
      </c>
      <c r="G1180" s="82">
        <v>647.67600000000004</v>
      </c>
    </row>
    <row r="1181" spans="1:7" x14ac:dyDescent="0.25">
      <c r="A1181" s="88" t="s">
        <v>7556</v>
      </c>
      <c r="B1181" s="149" t="s">
        <v>4423</v>
      </c>
      <c r="C1181" s="149" t="s">
        <v>7541</v>
      </c>
      <c r="D1181" s="83" t="s">
        <v>6370</v>
      </c>
      <c r="E1181" s="83"/>
      <c r="F1181" s="86">
        <v>1271.3322091062396</v>
      </c>
      <c r="G1181" s="82">
        <v>814.2120000000001</v>
      </c>
    </row>
    <row r="1182" spans="1:7" x14ac:dyDescent="0.25">
      <c r="A1182" s="88" t="s">
        <v>7557</v>
      </c>
      <c r="B1182" s="149" t="s">
        <v>4422</v>
      </c>
      <c r="C1182" s="149" t="s">
        <v>7551</v>
      </c>
      <c r="D1182" s="83" t="s">
        <v>6370</v>
      </c>
      <c r="E1182" s="83"/>
      <c r="F1182" s="86">
        <v>1300.3372681281619</v>
      </c>
      <c r="G1182" s="82">
        <v>832.78800000000012</v>
      </c>
    </row>
    <row r="1183" spans="1:7" x14ac:dyDescent="0.25">
      <c r="A1183" s="88" t="s">
        <v>7558</v>
      </c>
      <c r="B1183" s="149" t="s">
        <v>4420</v>
      </c>
      <c r="C1183" s="149" t="s">
        <v>7541</v>
      </c>
      <c r="D1183" s="83" t="s">
        <v>6367</v>
      </c>
      <c r="E1183" s="83"/>
      <c r="F1183" s="86">
        <v>2390.0505902192244</v>
      </c>
      <c r="G1183" s="82">
        <v>1530.684</v>
      </c>
    </row>
    <row r="1184" spans="1:7" ht="24" x14ac:dyDescent="0.25">
      <c r="A1184" s="88" t="s">
        <v>7559</v>
      </c>
      <c r="B1184" s="149" t="s">
        <v>4419</v>
      </c>
      <c r="C1184" s="149" t="s">
        <v>7541</v>
      </c>
      <c r="D1184" s="83" t="s">
        <v>6370</v>
      </c>
      <c r="E1184" s="83"/>
      <c r="F1184" s="86">
        <v>1011.2984822934234</v>
      </c>
      <c r="G1184" s="82">
        <v>647.67600000000004</v>
      </c>
    </row>
    <row r="1185" spans="1:7" x14ac:dyDescent="0.2">
      <c r="A1185" s="200" t="s">
        <v>7560</v>
      </c>
      <c r="B1185" s="44" t="s">
        <v>4418</v>
      </c>
      <c r="C1185" s="44" t="s">
        <v>4417</v>
      </c>
      <c r="D1185" s="143" t="s">
        <v>6401</v>
      </c>
      <c r="E1185" s="43"/>
      <c r="F1185" s="54">
        <v>3440</v>
      </c>
      <c r="G1185" s="82">
        <v>2203.1136000000001</v>
      </c>
    </row>
    <row r="1186" spans="1:7" ht="24" x14ac:dyDescent="0.2">
      <c r="A1186" s="200" t="s">
        <v>7561</v>
      </c>
      <c r="B1186" s="44" t="s">
        <v>4416</v>
      </c>
      <c r="C1186" s="44" t="s">
        <v>4415</v>
      </c>
      <c r="D1186" s="143" t="s">
        <v>6401</v>
      </c>
      <c r="E1186" s="43"/>
      <c r="F1186" s="54">
        <v>4440</v>
      </c>
      <c r="G1186" s="82">
        <v>2843.5536000000002</v>
      </c>
    </row>
    <row r="1187" spans="1:7" x14ac:dyDescent="0.25">
      <c r="A1187" s="88" t="s">
        <v>7562</v>
      </c>
      <c r="B1187" s="149" t="s">
        <v>4414</v>
      </c>
      <c r="C1187" s="149" t="s">
        <v>7541</v>
      </c>
      <c r="D1187" s="83" t="s">
        <v>6367</v>
      </c>
      <c r="E1187" s="83"/>
      <c r="F1187" s="86">
        <v>2048.566610455312</v>
      </c>
      <c r="G1187" s="82">
        <v>1311.9839999999999</v>
      </c>
    </row>
    <row r="1188" spans="1:7" x14ac:dyDescent="0.25">
      <c r="A1188" s="88"/>
      <c r="B1188" s="161" t="s">
        <v>4412</v>
      </c>
      <c r="C1188" s="149"/>
      <c r="D1188" s="83"/>
      <c r="E1188" s="83"/>
      <c r="F1188" s="86"/>
      <c r="G1188" s="82">
        <v>0</v>
      </c>
    </row>
    <row r="1189" spans="1:7" x14ac:dyDescent="0.25">
      <c r="A1189" s="88" t="s">
        <v>7563</v>
      </c>
      <c r="B1189" s="149" t="s">
        <v>4411</v>
      </c>
      <c r="C1189" s="149"/>
      <c r="D1189" s="83" t="s">
        <v>6370</v>
      </c>
      <c r="E1189" s="83"/>
      <c r="F1189" s="86">
        <v>866.779089376054</v>
      </c>
      <c r="G1189" s="82">
        <v>555.12</v>
      </c>
    </row>
    <row r="1190" spans="1:7" ht="24" x14ac:dyDescent="0.25">
      <c r="A1190" s="88" t="s">
        <v>7564</v>
      </c>
      <c r="B1190" s="149" t="s">
        <v>4410</v>
      </c>
      <c r="C1190" s="149" t="s">
        <v>7565</v>
      </c>
      <c r="D1190" s="83" t="s">
        <v>6370</v>
      </c>
      <c r="E1190" s="83"/>
      <c r="F1190" s="86">
        <v>1083.6424957841484</v>
      </c>
      <c r="G1190" s="82">
        <v>694.00800000000004</v>
      </c>
    </row>
    <row r="1191" spans="1:7" x14ac:dyDescent="0.25">
      <c r="A1191" s="88" t="s">
        <v>7566</v>
      </c>
      <c r="B1191" s="149" t="s">
        <v>4408</v>
      </c>
      <c r="C1191" s="149"/>
      <c r="D1191" s="83" t="s">
        <v>6370</v>
      </c>
      <c r="E1191" s="83"/>
      <c r="F1191" s="86">
        <v>1011.2984822934234</v>
      </c>
      <c r="G1191" s="82">
        <v>647.67600000000004</v>
      </c>
    </row>
    <row r="1192" spans="1:7" ht="24" x14ac:dyDescent="0.25">
      <c r="A1192" s="88" t="s">
        <v>7567</v>
      </c>
      <c r="B1192" s="149" t="s">
        <v>4407</v>
      </c>
      <c r="C1192" s="149" t="s">
        <v>7568</v>
      </c>
      <c r="D1192" s="83" t="s">
        <v>6370</v>
      </c>
      <c r="E1192" s="83"/>
      <c r="F1192" s="86">
        <v>1271.3322091062396</v>
      </c>
      <c r="G1192" s="82">
        <v>814.2120000000001</v>
      </c>
    </row>
    <row r="1193" spans="1:7" x14ac:dyDescent="0.25">
      <c r="A1193" s="88" t="s">
        <v>7569</v>
      </c>
      <c r="B1193" s="149" t="s">
        <v>4405</v>
      </c>
      <c r="C1193" s="149"/>
      <c r="D1193" s="83" t="s">
        <v>6367</v>
      </c>
      <c r="E1193" s="83"/>
      <c r="F1193" s="86">
        <v>1707.0826306913996</v>
      </c>
      <c r="G1193" s="82">
        <v>1093.2840000000001</v>
      </c>
    </row>
    <row r="1194" spans="1:7" ht="24" x14ac:dyDescent="0.25">
      <c r="A1194" s="88" t="s">
        <v>7570</v>
      </c>
      <c r="B1194" s="149" t="s">
        <v>4404</v>
      </c>
      <c r="C1194" s="149"/>
      <c r="D1194" s="83" t="s">
        <v>6367</v>
      </c>
      <c r="E1194" s="83"/>
      <c r="F1194" s="86">
        <v>2390.0505902192244</v>
      </c>
      <c r="G1194" s="82">
        <v>1530.684</v>
      </c>
    </row>
    <row r="1195" spans="1:7" ht="24" x14ac:dyDescent="0.25">
      <c r="A1195" s="88" t="s">
        <v>7571</v>
      </c>
      <c r="B1195" s="149" t="s">
        <v>4403</v>
      </c>
      <c r="C1195" s="149"/>
      <c r="D1195" s="83" t="s">
        <v>6345</v>
      </c>
      <c r="E1195" s="83"/>
      <c r="F1195" s="86">
        <v>681.11298482293421</v>
      </c>
      <c r="G1195" s="82">
        <v>436.21199999999999</v>
      </c>
    </row>
    <row r="1196" spans="1:7" x14ac:dyDescent="0.25">
      <c r="A1196" s="88"/>
      <c r="B1196" s="161" t="s">
        <v>4402</v>
      </c>
      <c r="C1196" s="149"/>
      <c r="D1196" s="83"/>
      <c r="E1196" s="83"/>
      <c r="F1196" s="86"/>
      <c r="G1196" s="82">
        <v>0</v>
      </c>
    </row>
    <row r="1197" spans="1:7" ht="24" x14ac:dyDescent="0.25">
      <c r="A1197" s="88" t="s">
        <v>7572</v>
      </c>
      <c r="B1197" s="149" t="s">
        <v>4401</v>
      </c>
      <c r="C1197" s="149"/>
      <c r="D1197" s="83" t="s">
        <v>6367</v>
      </c>
      <c r="E1197" s="83"/>
      <c r="F1197" s="86">
        <v>1707.0826306913996</v>
      </c>
      <c r="G1197" s="82">
        <v>1093.2840000000001</v>
      </c>
    </row>
    <row r="1198" spans="1:7" ht="24" x14ac:dyDescent="0.25">
      <c r="A1198" s="88" t="s">
        <v>7573</v>
      </c>
      <c r="B1198" s="149" t="s">
        <v>4400</v>
      </c>
      <c r="C1198" s="149"/>
      <c r="D1198" s="83" t="s">
        <v>6370</v>
      </c>
      <c r="E1198" s="83"/>
      <c r="F1198" s="86">
        <v>1011.2984822934234</v>
      </c>
      <c r="G1198" s="82">
        <v>647.67600000000004</v>
      </c>
    </row>
    <row r="1199" spans="1:7" ht="24" x14ac:dyDescent="0.25">
      <c r="A1199" s="88" t="s">
        <v>7574</v>
      </c>
      <c r="B1199" s="149" t="s">
        <v>4399</v>
      </c>
      <c r="C1199" s="149"/>
      <c r="D1199" s="83" t="s">
        <v>6370</v>
      </c>
      <c r="E1199" s="83"/>
      <c r="F1199" s="86">
        <v>866.779089376054</v>
      </c>
      <c r="G1199" s="82">
        <v>555.12</v>
      </c>
    </row>
    <row r="1200" spans="1:7" ht="24" x14ac:dyDescent="0.25">
      <c r="A1200" s="88" t="s">
        <v>7575</v>
      </c>
      <c r="B1200" s="149" t="s">
        <v>4398</v>
      </c>
      <c r="C1200" s="149"/>
      <c r="D1200" s="83" t="s">
        <v>6367</v>
      </c>
      <c r="E1200" s="83"/>
      <c r="F1200" s="86">
        <v>1707.0826306913996</v>
      </c>
      <c r="G1200" s="82">
        <v>1093.2840000000001</v>
      </c>
    </row>
    <row r="1201" spans="1:7" ht="24" x14ac:dyDescent="0.25">
      <c r="A1201" s="88" t="s">
        <v>7576</v>
      </c>
      <c r="B1201" s="149" t="s">
        <v>4397</v>
      </c>
      <c r="C1201" s="149"/>
      <c r="D1201" s="83" t="s">
        <v>6367</v>
      </c>
      <c r="E1201" s="83"/>
      <c r="F1201" s="86">
        <v>2560.7082630691402</v>
      </c>
      <c r="G1201" s="82">
        <v>1639.98</v>
      </c>
    </row>
    <row r="1202" spans="1:7" x14ac:dyDescent="0.25">
      <c r="A1202" s="88" t="s">
        <v>7577</v>
      </c>
      <c r="B1202" s="149" t="s">
        <v>4396</v>
      </c>
      <c r="C1202" s="149"/>
      <c r="D1202" s="83" t="s">
        <v>6401</v>
      </c>
      <c r="E1202" s="83"/>
      <c r="F1202" s="86">
        <v>2835.4131534569988</v>
      </c>
      <c r="G1202" s="82">
        <v>1815.9120000000003</v>
      </c>
    </row>
    <row r="1203" spans="1:7" x14ac:dyDescent="0.25">
      <c r="A1203" s="88" t="s">
        <v>7578</v>
      </c>
      <c r="B1203" s="149" t="s">
        <v>4395</v>
      </c>
      <c r="C1203" s="149"/>
      <c r="D1203" s="83" t="s">
        <v>6401</v>
      </c>
      <c r="E1203" s="83"/>
      <c r="F1203" s="86">
        <v>3780.6070826306918</v>
      </c>
      <c r="G1203" s="82">
        <v>2421.2520000000004</v>
      </c>
    </row>
    <row r="1204" spans="1:7" x14ac:dyDescent="0.25">
      <c r="A1204" s="88"/>
      <c r="B1204" s="161" t="s">
        <v>4394</v>
      </c>
      <c r="C1204" s="149" t="s">
        <v>7579</v>
      </c>
      <c r="D1204" s="83"/>
      <c r="E1204" s="83"/>
      <c r="F1204" s="86"/>
      <c r="G1204" s="82">
        <v>0</v>
      </c>
    </row>
    <row r="1205" spans="1:7" x14ac:dyDescent="0.25">
      <c r="A1205" s="88" t="s">
        <v>7580</v>
      </c>
      <c r="B1205" s="149" t="s">
        <v>4393</v>
      </c>
      <c r="C1205" s="149"/>
      <c r="D1205" s="83" t="s">
        <v>6367</v>
      </c>
      <c r="E1205" s="83"/>
      <c r="F1205" s="86">
        <v>2018.4654300168636</v>
      </c>
      <c r="G1205" s="82">
        <v>1292.7060000000001</v>
      </c>
    </row>
    <row r="1206" spans="1:7" x14ac:dyDescent="0.25">
      <c r="A1206" s="88" t="s">
        <v>7581</v>
      </c>
      <c r="B1206" s="149" t="s">
        <v>4392</v>
      </c>
      <c r="C1206" s="149"/>
      <c r="D1206" s="83" t="s">
        <v>6370</v>
      </c>
      <c r="E1206" s="83"/>
      <c r="F1206" s="86">
        <v>1155.8178752107926</v>
      </c>
      <c r="G1206" s="82">
        <v>740.23199999999997</v>
      </c>
    </row>
    <row r="1207" spans="1:7" x14ac:dyDescent="0.25">
      <c r="A1207" s="88" t="s">
        <v>7582</v>
      </c>
      <c r="B1207" s="149" t="s">
        <v>4391</v>
      </c>
      <c r="C1207" s="149"/>
      <c r="D1207" s="83" t="s">
        <v>6370</v>
      </c>
      <c r="E1207" s="83"/>
      <c r="F1207" s="86">
        <v>866.779089376054</v>
      </c>
      <c r="G1207" s="82">
        <v>555.12</v>
      </c>
    </row>
    <row r="1208" spans="1:7" x14ac:dyDescent="0.25">
      <c r="A1208" s="88"/>
      <c r="B1208" s="161" t="s">
        <v>4390</v>
      </c>
      <c r="C1208" s="149"/>
      <c r="D1208" s="83"/>
      <c r="E1208" s="83"/>
      <c r="F1208" s="86"/>
      <c r="G1208" s="82">
        <v>0</v>
      </c>
    </row>
    <row r="1209" spans="1:7" x14ac:dyDescent="0.25">
      <c r="A1209" s="88" t="s">
        <v>7583</v>
      </c>
      <c r="B1209" s="149" t="s">
        <v>4389</v>
      </c>
      <c r="C1209" s="149"/>
      <c r="D1209" s="83" t="s">
        <v>6380</v>
      </c>
      <c r="E1209" s="83"/>
      <c r="F1209" s="86">
        <v>281.11298482293421</v>
      </c>
      <c r="G1209" s="82">
        <v>180.036</v>
      </c>
    </row>
    <row r="1210" spans="1:7" x14ac:dyDescent="0.25">
      <c r="A1210" s="88" t="s">
        <v>7584</v>
      </c>
      <c r="B1210" s="149" t="s">
        <v>4388</v>
      </c>
      <c r="C1210" s="149"/>
      <c r="D1210" s="83" t="s">
        <v>6345</v>
      </c>
      <c r="E1210" s="83"/>
      <c r="F1210" s="86">
        <v>681.11298482293421</v>
      </c>
      <c r="G1210" s="82">
        <v>436.21199999999999</v>
      </c>
    </row>
    <row r="1211" spans="1:7" x14ac:dyDescent="0.25">
      <c r="A1211" s="88" t="s">
        <v>7585</v>
      </c>
      <c r="B1211" s="149" t="s">
        <v>4387</v>
      </c>
      <c r="C1211" s="159" t="s">
        <v>7586</v>
      </c>
      <c r="D1211" s="83" t="s">
        <v>6370</v>
      </c>
      <c r="E1211" s="83" t="s">
        <v>6343</v>
      </c>
      <c r="F1211" s="86">
        <v>1029.0050590219225</v>
      </c>
      <c r="G1211" s="82">
        <v>659.01600000000008</v>
      </c>
    </row>
    <row r="1212" spans="1:7" ht="24" x14ac:dyDescent="0.25">
      <c r="A1212" s="88" t="s">
        <v>7587</v>
      </c>
      <c r="B1212" s="149" t="s">
        <v>4386</v>
      </c>
      <c r="C1212" s="159" t="s">
        <v>7586</v>
      </c>
      <c r="D1212" s="83" t="s">
        <v>6367</v>
      </c>
      <c r="E1212" s="83"/>
      <c r="F1212" s="86">
        <v>1707.0826306913996</v>
      </c>
      <c r="G1212" s="82">
        <v>1093.2840000000001</v>
      </c>
    </row>
    <row r="1213" spans="1:7" ht="24" x14ac:dyDescent="0.25">
      <c r="A1213" s="88" t="s">
        <v>7588</v>
      </c>
      <c r="B1213" s="149" t="s">
        <v>4385</v>
      </c>
      <c r="C1213" s="149" t="s">
        <v>7589</v>
      </c>
      <c r="D1213" s="83" t="s">
        <v>6345</v>
      </c>
      <c r="E1213" s="83"/>
      <c r="F1213" s="86">
        <v>766.44182124789211</v>
      </c>
      <c r="G1213" s="82">
        <v>490.86</v>
      </c>
    </row>
    <row r="1214" spans="1:7" x14ac:dyDescent="0.25">
      <c r="A1214" s="88" t="s">
        <v>7590</v>
      </c>
      <c r="B1214" s="149" t="s">
        <v>4383</v>
      </c>
      <c r="C1214" s="159" t="s">
        <v>7586</v>
      </c>
      <c r="D1214" s="83" t="s">
        <v>6345</v>
      </c>
      <c r="E1214" s="83"/>
      <c r="F1214" s="86">
        <v>510.79258010118042</v>
      </c>
      <c r="G1214" s="82">
        <v>327.13200000000001</v>
      </c>
    </row>
    <row r="1215" spans="1:7" ht="24" x14ac:dyDescent="0.25">
      <c r="A1215" s="88"/>
      <c r="B1215" s="161" t="s">
        <v>4381</v>
      </c>
      <c r="C1215" s="149"/>
      <c r="D1215" s="83"/>
      <c r="E1215" s="83"/>
      <c r="F1215" s="86"/>
      <c r="G1215" s="82">
        <v>0</v>
      </c>
    </row>
    <row r="1216" spans="1:7" ht="24" x14ac:dyDescent="0.25">
      <c r="A1216" s="88" t="s">
        <v>7591</v>
      </c>
      <c r="B1216" s="149" t="s">
        <v>4380</v>
      </c>
      <c r="C1216" s="149"/>
      <c r="D1216" s="83" t="s">
        <v>6367</v>
      </c>
      <c r="E1216" s="83"/>
      <c r="F1216" s="86">
        <v>1411.8043844856663</v>
      </c>
      <c r="G1216" s="82">
        <v>904.17600000000016</v>
      </c>
    </row>
    <row r="1217" spans="1:7" ht="24" x14ac:dyDescent="0.25">
      <c r="A1217" s="88" t="s">
        <v>7592</v>
      </c>
      <c r="B1217" s="149" t="s">
        <v>4379</v>
      </c>
      <c r="C1217" s="149" t="s">
        <v>4378</v>
      </c>
      <c r="D1217" s="83" t="s">
        <v>6345</v>
      </c>
      <c r="E1217" s="83"/>
      <c r="F1217" s="86">
        <v>641.31534569983137</v>
      </c>
      <c r="G1217" s="82">
        <v>410.72400000000005</v>
      </c>
    </row>
    <row r="1218" spans="1:7" ht="24" x14ac:dyDescent="0.25">
      <c r="A1218" s="88" t="s">
        <v>7593</v>
      </c>
      <c r="B1218" s="149" t="s">
        <v>4377</v>
      </c>
      <c r="C1218" s="149"/>
      <c r="D1218" s="83" t="s">
        <v>6370</v>
      </c>
      <c r="E1218" s="83"/>
      <c r="F1218" s="86">
        <v>734.56998313659369</v>
      </c>
      <c r="G1218" s="82">
        <v>470.44800000000004</v>
      </c>
    </row>
    <row r="1219" spans="1:7" ht="24" x14ac:dyDescent="0.25">
      <c r="A1219" s="88" t="s">
        <v>7594</v>
      </c>
      <c r="B1219" s="149" t="s">
        <v>4376</v>
      </c>
      <c r="C1219" s="149"/>
      <c r="D1219" s="83" t="s">
        <v>6370</v>
      </c>
      <c r="E1219" s="83"/>
      <c r="F1219" s="86">
        <v>734.56998313659369</v>
      </c>
      <c r="G1219" s="82">
        <v>470.44800000000004</v>
      </c>
    </row>
    <row r="1220" spans="1:7" ht="60" x14ac:dyDescent="0.25">
      <c r="A1220" s="88"/>
      <c r="B1220" s="161" t="s">
        <v>4373</v>
      </c>
      <c r="C1220" s="149" t="s">
        <v>7595</v>
      </c>
      <c r="D1220" s="83"/>
      <c r="E1220" s="83"/>
      <c r="F1220" s="86"/>
      <c r="G1220" s="82">
        <v>0</v>
      </c>
    </row>
    <row r="1221" spans="1:7" x14ac:dyDescent="0.25">
      <c r="A1221" s="88" t="s">
        <v>7596</v>
      </c>
      <c r="B1221" s="149" t="s">
        <v>4371</v>
      </c>
      <c r="C1221" s="149"/>
      <c r="D1221" s="83" t="s">
        <v>6345</v>
      </c>
      <c r="E1221" s="83"/>
      <c r="F1221" s="86">
        <v>681.11298482293421</v>
      </c>
      <c r="G1221" s="82">
        <v>436.21199999999999</v>
      </c>
    </row>
    <row r="1222" spans="1:7" x14ac:dyDescent="0.25">
      <c r="A1222" s="200" t="s">
        <v>7597</v>
      </c>
      <c r="B1222" s="44" t="s">
        <v>4370</v>
      </c>
      <c r="C1222" s="44"/>
      <c r="D1222" s="143" t="s">
        <v>6345</v>
      </c>
      <c r="E1222" s="143"/>
      <c r="F1222" s="199">
        <v>911</v>
      </c>
      <c r="G1222" s="82">
        <v>583.44083999999998</v>
      </c>
    </row>
    <row r="1223" spans="1:7" ht="24" x14ac:dyDescent="0.25">
      <c r="A1223" s="88" t="s">
        <v>7598</v>
      </c>
      <c r="B1223" s="149" t="s">
        <v>4369</v>
      </c>
      <c r="C1223" s="149"/>
      <c r="D1223" s="83" t="s">
        <v>6370</v>
      </c>
      <c r="E1223" s="83"/>
      <c r="F1223" s="86">
        <v>866.779089376054</v>
      </c>
      <c r="G1223" s="82">
        <v>555.12</v>
      </c>
    </row>
    <row r="1224" spans="1:7" x14ac:dyDescent="0.25">
      <c r="A1224" s="88" t="s">
        <v>7599</v>
      </c>
      <c r="B1224" s="149" t="s">
        <v>4368</v>
      </c>
      <c r="C1224" s="149" t="s">
        <v>4367</v>
      </c>
      <c r="D1224" s="83" t="s">
        <v>6345</v>
      </c>
      <c r="E1224" s="83"/>
      <c r="F1224" s="86">
        <v>606.44182124789211</v>
      </c>
      <c r="G1224" s="82">
        <v>388.38960000000003</v>
      </c>
    </row>
    <row r="1225" spans="1:7" ht="24" x14ac:dyDescent="0.25">
      <c r="A1225" s="88" t="s">
        <v>7600</v>
      </c>
      <c r="B1225" s="149" t="s">
        <v>4366</v>
      </c>
      <c r="C1225" s="149"/>
      <c r="D1225" s="83" t="s">
        <v>6367</v>
      </c>
      <c r="E1225" s="83"/>
      <c r="F1225" s="86">
        <v>5362.5632377740303</v>
      </c>
      <c r="G1225" s="82">
        <v>3434.4</v>
      </c>
    </row>
    <row r="1226" spans="1:7" x14ac:dyDescent="0.25">
      <c r="A1226" s="88" t="s">
        <v>7601</v>
      </c>
      <c r="B1226" s="149" t="s">
        <v>4365</v>
      </c>
      <c r="C1226" s="149"/>
      <c r="D1226" s="83" t="s">
        <v>6418</v>
      </c>
      <c r="E1226" s="83"/>
      <c r="F1226" s="86">
        <v>12268.128161888702</v>
      </c>
      <c r="G1226" s="82">
        <v>7857.0000000000009</v>
      </c>
    </row>
    <row r="1227" spans="1:7" x14ac:dyDescent="0.25">
      <c r="A1227" s="88" t="s">
        <v>7602</v>
      </c>
      <c r="B1227" s="149" t="s">
        <v>4364</v>
      </c>
      <c r="C1227" s="149"/>
      <c r="D1227" s="83" t="s">
        <v>6370</v>
      </c>
      <c r="E1227" s="83"/>
      <c r="F1227" s="86">
        <v>1300.3372681281619</v>
      </c>
      <c r="G1227" s="82">
        <v>832.78800000000012</v>
      </c>
    </row>
    <row r="1228" spans="1:7" ht="36" x14ac:dyDescent="0.25">
      <c r="A1228" s="88" t="s">
        <v>7603</v>
      </c>
      <c r="B1228" s="149" t="s">
        <v>4360</v>
      </c>
      <c r="C1228" s="149" t="s">
        <v>4359</v>
      </c>
      <c r="D1228" s="83" t="s">
        <v>6370</v>
      </c>
      <c r="E1228" s="83"/>
      <c r="F1228" s="86">
        <v>866.779089376054</v>
      </c>
      <c r="G1228" s="82">
        <v>555.12</v>
      </c>
    </row>
    <row r="1229" spans="1:7" ht="24" x14ac:dyDescent="0.25">
      <c r="A1229" s="88" t="s">
        <v>7604</v>
      </c>
      <c r="B1229" s="149" t="s">
        <v>4358</v>
      </c>
      <c r="C1229" s="149"/>
      <c r="D1229" s="83" t="s">
        <v>6370</v>
      </c>
      <c r="E1229" s="83"/>
      <c r="F1229" s="86">
        <v>866.779089376054</v>
      </c>
      <c r="G1229" s="82">
        <v>555.12</v>
      </c>
    </row>
    <row r="1230" spans="1:7" ht="24" x14ac:dyDescent="0.25">
      <c r="A1230" s="88" t="s">
        <v>7605</v>
      </c>
      <c r="B1230" s="149" t="s">
        <v>4355</v>
      </c>
      <c r="C1230" s="149"/>
      <c r="D1230" s="83" t="s">
        <v>6367</v>
      </c>
      <c r="E1230" s="83"/>
      <c r="F1230" s="86">
        <v>1707.0826306913996</v>
      </c>
      <c r="G1230" s="82">
        <v>1093.2840000000001</v>
      </c>
    </row>
    <row r="1231" spans="1:7" ht="24" x14ac:dyDescent="0.25">
      <c r="A1231" s="88" t="s">
        <v>7606</v>
      </c>
      <c r="B1231" s="149" t="s">
        <v>4354</v>
      </c>
      <c r="C1231" s="149"/>
      <c r="D1231" s="83" t="s">
        <v>6370</v>
      </c>
      <c r="E1231" s="83"/>
      <c r="F1231" s="86">
        <v>1155.8178752107926</v>
      </c>
      <c r="G1231" s="82">
        <v>740.23199999999997</v>
      </c>
    </row>
    <row r="1232" spans="1:7" ht="24" x14ac:dyDescent="0.25">
      <c r="A1232" s="200" t="s">
        <v>7607</v>
      </c>
      <c r="B1232" s="44" t="s">
        <v>4353</v>
      </c>
      <c r="C1232" s="44"/>
      <c r="D1232" s="143" t="s">
        <v>6370</v>
      </c>
      <c r="E1232" s="143"/>
      <c r="F1232" s="54">
        <v>857.16694772344022</v>
      </c>
      <c r="G1232" s="82">
        <v>548.96400000000006</v>
      </c>
    </row>
    <row r="1233" spans="1:7" ht="24" x14ac:dyDescent="0.2">
      <c r="A1233" s="200" t="s">
        <v>7608</v>
      </c>
      <c r="B1233" s="44" t="s">
        <v>4352</v>
      </c>
      <c r="C1233" s="43"/>
      <c r="D1233" s="143" t="s">
        <v>6370</v>
      </c>
      <c r="E1233" s="44"/>
      <c r="F1233" s="54">
        <v>1714.34</v>
      </c>
      <c r="G1233" s="82">
        <v>1097.9319095999999</v>
      </c>
    </row>
    <row r="1234" spans="1:7" x14ac:dyDescent="0.25">
      <c r="A1234" s="88" t="s">
        <v>7609</v>
      </c>
      <c r="B1234" s="149" t="s">
        <v>4351</v>
      </c>
      <c r="C1234" s="149"/>
      <c r="D1234" s="83" t="s">
        <v>6345</v>
      </c>
      <c r="E1234" s="83"/>
      <c r="F1234" s="86">
        <v>851.60202360876906</v>
      </c>
      <c r="G1234" s="82">
        <v>545.40000000000009</v>
      </c>
    </row>
    <row r="1235" spans="1:7" x14ac:dyDescent="0.25">
      <c r="A1235" s="88" t="s">
        <v>7610</v>
      </c>
      <c r="B1235" s="149" t="s">
        <v>4350</v>
      </c>
      <c r="C1235" s="149"/>
      <c r="D1235" s="83" t="s">
        <v>6370</v>
      </c>
      <c r="E1235" s="83"/>
      <c r="F1235" s="86">
        <v>866.779089376054</v>
      </c>
      <c r="G1235" s="82">
        <v>555.12</v>
      </c>
    </row>
    <row r="1236" spans="1:7" x14ac:dyDescent="0.25">
      <c r="A1236" s="88" t="s">
        <v>7611</v>
      </c>
      <c r="B1236" s="149" t="s">
        <v>4349</v>
      </c>
      <c r="C1236" s="149"/>
      <c r="D1236" s="83" t="s">
        <v>6345</v>
      </c>
      <c r="E1236" s="83"/>
      <c r="F1236" s="86">
        <v>674.53625632377748</v>
      </c>
      <c r="G1236" s="82">
        <v>432</v>
      </c>
    </row>
    <row r="1237" spans="1:7" x14ac:dyDescent="0.25">
      <c r="A1237" s="97" t="s">
        <v>7612</v>
      </c>
      <c r="B1237" s="149" t="s">
        <v>4348</v>
      </c>
      <c r="C1237" s="160"/>
      <c r="D1237" s="100" t="s">
        <v>6345</v>
      </c>
      <c r="E1237" s="86"/>
      <c r="F1237" s="86">
        <v>866.779089376054</v>
      </c>
      <c r="G1237" s="82">
        <v>555.12</v>
      </c>
    </row>
    <row r="1238" spans="1:7" x14ac:dyDescent="0.25">
      <c r="A1238" s="88" t="s">
        <v>7613</v>
      </c>
      <c r="B1238" s="149" t="s">
        <v>4347</v>
      </c>
      <c r="C1238" s="149"/>
      <c r="D1238" s="83" t="s">
        <v>6345</v>
      </c>
      <c r="E1238" s="83"/>
      <c r="F1238" s="86">
        <v>450.25295109612142</v>
      </c>
      <c r="G1238" s="82">
        <v>288.36</v>
      </c>
    </row>
    <row r="1239" spans="1:7" x14ac:dyDescent="0.25">
      <c r="A1239" s="88" t="s">
        <v>7614</v>
      </c>
      <c r="B1239" s="149" t="s">
        <v>4346</v>
      </c>
      <c r="C1239" s="149"/>
      <c r="D1239" s="83" t="s">
        <v>6345</v>
      </c>
      <c r="E1239" s="83"/>
      <c r="F1239" s="86">
        <v>510.79258010118042</v>
      </c>
      <c r="G1239" s="82">
        <v>327.13200000000001</v>
      </c>
    </row>
    <row r="1240" spans="1:7" x14ac:dyDescent="0.25">
      <c r="A1240" s="88" t="s">
        <v>7615</v>
      </c>
      <c r="B1240" s="149" t="s">
        <v>4345</v>
      </c>
      <c r="C1240" s="149" t="s">
        <v>4344</v>
      </c>
      <c r="D1240" s="83" t="s">
        <v>6370</v>
      </c>
      <c r="E1240" s="83"/>
      <c r="F1240" s="86">
        <v>1300.3372681281619</v>
      </c>
      <c r="G1240" s="82">
        <v>832.78800000000012</v>
      </c>
    </row>
    <row r="1241" spans="1:7" ht="24" x14ac:dyDescent="0.25">
      <c r="A1241" s="88" t="s">
        <v>7616</v>
      </c>
      <c r="B1241" s="149" t="s">
        <v>4343</v>
      </c>
      <c r="C1241" s="149"/>
      <c r="D1241" s="83" t="s">
        <v>6401</v>
      </c>
      <c r="E1241" s="83"/>
      <c r="F1241" s="86">
        <v>7664.4182124789213</v>
      </c>
      <c r="G1241" s="82">
        <v>4908.6000000000004</v>
      </c>
    </row>
    <row r="1242" spans="1:7" x14ac:dyDescent="0.25">
      <c r="A1242" s="88" t="s">
        <v>7617</v>
      </c>
      <c r="B1242" s="149" t="s">
        <v>4342</v>
      </c>
      <c r="C1242" s="149"/>
      <c r="D1242" s="83" t="s">
        <v>6370</v>
      </c>
      <c r="E1242" s="83"/>
      <c r="F1242" s="86">
        <v>2529.5109612141655</v>
      </c>
      <c r="G1242" s="82">
        <v>1620</v>
      </c>
    </row>
    <row r="1243" spans="1:7" x14ac:dyDescent="0.25">
      <c r="A1243" s="88" t="s">
        <v>7618</v>
      </c>
      <c r="B1243" s="149" t="s">
        <v>4341</v>
      </c>
      <c r="C1243" s="149"/>
      <c r="D1243" s="83" t="s">
        <v>6367</v>
      </c>
      <c r="E1243" s="83"/>
      <c r="F1243" s="86">
        <v>1655.4806070826307</v>
      </c>
      <c r="G1243" s="82">
        <v>1060.2360000000001</v>
      </c>
    </row>
    <row r="1244" spans="1:7" x14ac:dyDescent="0.25">
      <c r="A1244" s="88" t="s">
        <v>7619</v>
      </c>
      <c r="B1244" s="149" t="s">
        <v>4340</v>
      </c>
      <c r="C1244" s="149"/>
      <c r="D1244" s="83" t="s">
        <v>6367</v>
      </c>
      <c r="E1244" s="83"/>
      <c r="F1244" s="86">
        <v>1707.0826306913996</v>
      </c>
      <c r="G1244" s="82">
        <v>1093.2840000000001</v>
      </c>
    </row>
    <row r="1245" spans="1:7" x14ac:dyDescent="0.25">
      <c r="A1245" s="88" t="s">
        <v>7620</v>
      </c>
      <c r="B1245" s="149" t="s">
        <v>4339</v>
      </c>
      <c r="C1245" s="149"/>
      <c r="D1245" s="83" t="s">
        <v>6367</v>
      </c>
      <c r="E1245" s="83"/>
      <c r="F1245" s="86">
        <v>1411.8043844856663</v>
      </c>
      <c r="G1245" s="82">
        <v>904.17600000000016</v>
      </c>
    </row>
    <row r="1246" spans="1:7" x14ac:dyDescent="0.25">
      <c r="A1246" s="88" t="s">
        <v>7621</v>
      </c>
      <c r="B1246" s="149" t="s">
        <v>4338</v>
      </c>
      <c r="C1246" s="149"/>
      <c r="D1246" s="83" t="s">
        <v>6370</v>
      </c>
      <c r="E1246" s="83"/>
      <c r="F1246" s="86">
        <v>734.56998313659369</v>
      </c>
      <c r="G1246" s="82">
        <v>470.44800000000004</v>
      </c>
    </row>
    <row r="1247" spans="1:7" x14ac:dyDescent="0.25">
      <c r="A1247" s="88" t="s">
        <v>7622</v>
      </c>
      <c r="B1247" s="149" t="s">
        <v>4337</v>
      </c>
      <c r="C1247" s="149"/>
      <c r="D1247" s="83" t="s">
        <v>6370</v>
      </c>
      <c r="E1247" s="83"/>
      <c r="F1247" s="86">
        <v>979.42664418212473</v>
      </c>
      <c r="G1247" s="82">
        <v>627.26400000000001</v>
      </c>
    </row>
    <row r="1248" spans="1:7" ht="24" x14ac:dyDescent="0.25">
      <c r="A1248" s="88" t="s">
        <v>7623</v>
      </c>
      <c r="B1248" s="149" t="s">
        <v>4336</v>
      </c>
      <c r="C1248" s="149" t="s">
        <v>4335</v>
      </c>
      <c r="D1248" s="83" t="s">
        <v>6418</v>
      </c>
      <c r="E1248" s="83"/>
      <c r="F1248" s="86">
        <v>13030.35413153457</v>
      </c>
      <c r="G1248" s="82">
        <v>8345.16</v>
      </c>
    </row>
    <row r="1249" spans="1:7" x14ac:dyDescent="0.25">
      <c r="A1249" s="88" t="s">
        <v>7624</v>
      </c>
      <c r="B1249" s="149" t="s">
        <v>4334</v>
      </c>
      <c r="C1249" s="149"/>
      <c r="D1249" s="83" t="s">
        <v>6345</v>
      </c>
      <c r="E1249" s="83"/>
      <c r="F1249" s="86">
        <v>705.56492411467116</v>
      </c>
      <c r="G1249" s="82">
        <v>451.87200000000001</v>
      </c>
    </row>
    <row r="1250" spans="1:7" ht="24" x14ac:dyDescent="0.25">
      <c r="A1250" s="88" t="s">
        <v>7625</v>
      </c>
      <c r="B1250" s="149" t="s">
        <v>4333</v>
      </c>
      <c r="C1250" s="149" t="s">
        <v>4332</v>
      </c>
      <c r="D1250" s="83" t="s">
        <v>6401</v>
      </c>
      <c r="E1250" s="83"/>
      <c r="F1250" s="86">
        <v>9964.586846543003</v>
      </c>
      <c r="G1250" s="82">
        <v>6381.7200000000012</v>
      </c>
    </row>
    <row r="1251" spans="1:7" ht="24" x14ac:dyDescent="0.25">
      <c r="A1251" s="88" t="s">
        <v>7626</v>
      </c>
      <c r="B1251" s="149" t="s">
        <v>4331</v>
      </c>
      <c r="C1251" s="149" t="s">
        <v>4330</v>
      </c>
      <c r="D1251" s="83" t="s">
        <v>6401</v>
      </c>
      <c r="E1251" s="83"/>
      <c r="F1251" s="86">
        <v>6745.3625632377743</v>
      </c>
      <c r="G1251" s="82">
        <v>4320</v>
      </c>
    </row>
    <row r="1252" spans="1:7" x14ac:dyDescent="0.25">
      <c r="A1252" s="88" t="s">
        <v>7627</v>
      </c>
      <c r="B1252" s="149" t="s">
        <v>4329</v>
      </c>
      <c r="C1252" s="149" t="s">
        <v>7628</v>
      </c>
      <c r="D1252" s="83" t="s">
        <v>6367</v>
      </c>
      <c r="E1252" s="83"/>
      <c r="F1252" s="86">
        <v>3827.9932546374371</v>
      </c>
      <c r="G1252" s="82">
        <v>2451.6000000000004</v>
      </c>
    </row>
    <row r="1253" spans="1:7" ht="24" x14ac:dyDescent="0.25">
      <c r="A1253" s="88" t="s">
        <v>7629</v>
      </c>
      <c r="B1253" s="149" t="s">
        <v>4327</v>
      </c>
      <c r="C1253" s="149"/>
      <c r="D1253" s="83" t="s">
        <v>6370</v>
      </c>
      <c r="E1253" s="83"/>
      <c r="F1253" s="86">
        <v>1026.9814502529512</v>
      </c>
      <c r="G1253" s="82">
        <v>657.72</v>
      </c>
    </row>
    <row r="1254" spans="1:7" x14ac:dyDescent="0.25">
      <c r="A1254" s="88" t="s">
        <v>7630</v>
      </c>
      <c r="B1254" s="149" t="s">
        <v>4326</v>
      </c>
      <c r="C1254" s="149"/>
      <c r="D1254" s="83" t="s">
        <v>6401</v>
      </c>
      <c r="E1254" s="83"/>
      <c r="F1254" s="86">
        <v>5362.5632377740303</v>
      </c>
      <c r="G1254" s="82">
        <v>3434.4</v>
      </c>
    </row>
    <row r="1255" spans="1:7" x14ac:dyDescent="0.25">
      <c r="A1255" s="88" t="s">
        <v>7631</v>
      </c>
      <c r="B1255" s="149" t="s">
        <v>4325</v>
      </c>
      <c r="C1255" s="149"/>
      <c r="D1255" s="83" t="s">
        <v>6367</v>
      </c>
      <c r="E1255" s="83"/>
      <c r="F1255" s="86">
        <v>3060.7082630691402</v>
      </c>
      <c r="G1255" s="82">
        <v>1960.2</v>
      </c>
    </row>
    <row r="1256" spans="1:7" x14ac:dyDescent="0.25">
      <c r="A1256" s="88" t="s">
        <v>7632</v>
      </c>
      <c r="B1256" s="149" t="s">
        <v>4324</v>
      </c>
      <c r="C1256" s="149"/>
      <c r="D1256" s="83" t="s">
        <v>6367</v>
      </c>
      <c r="E1256" s="83"/>
      <c r="F1256" s="86">
        <v>1693.9291736930861</v>
      </c>
      <c r="G1256" s="82">
        <v>1084.8600000000001</v>
      </c>
    </row>
    <row r="1257" spans="1:7" x14ac:dyDescent="0.25">
      <c r="A1257" s="88" t="s">
        <v>7633</v>
      </c>
      <c r="B1257" s="149" t="s">
        <v>4323</v>
      </c>
      <c r="C1257" s="149"/>
      <c r="D1257" s="83" t="s">
        <v>6380</v>
      </c>
      <c r="E1257" s="83"/>
      <c r="F1257" s="86">
        <v>281.11298482293421</v>
      </c>
      <c r="G1257" s="82">
        <v>180.036</v>
      </c>
    </row>
    <row r="1258" spans="1:7" x14ac:dyDescent="0.25">
      <c r="A1258" s="88" t="s">
        <v>7634</v>
      </c>
      <c r="B1258" s="149" t="s">
        <v>4322</v>
      </c>
      <c r="C1258" s="149"/>
      <c r="D1258" s="83" t="s">
        <v>6370</v>
      </c>
      <c r="E1258" s="83"/>
      <c r="F1258" s="86">
        <v>866.779089376054</v>
      </c>
      <c r="G1258" s="82">
        <v>555.12</v>
      </c>
    </row>
    <row r="1259" spans="1:7" x14ac:dyDescent="0.25">
      <c r="A1259" s="88" t="s">
        <v>7635</v>
      </c>
      <c r="B1259" s="149" t="s">
        <v>4321</v>
      </c>
      <c r="C1259" s="149"/>
      <c r="D1259" s="83" t="s">
        <v>6401</v>
      </c>
      <c r="E1259" s="83"/>
      <c r="F1259" s="86">
        <v>4725.632377740304</v>
      </c>
      <c r="G1259" s="82">
        <v>3026.4840000000004</v>
      </c>
    </row>
    <row r="1260" spans="1:7" x14ac:dyDescent="0.25">
      <c r="A1260" s="88" t="s">
        <v>7636</v>
      </c>
      <c r="B1260" s="149" t="s">
        <v>4320</v>
      </c>
      <c r="C1260" s="149" t="s">
        <v>4319</v>
      </c>
      <c r="D1260" s="83" t="s">
        <v>6401</v>
      </c>
      <c r="E1260" s="83"/>
      <c r="F1260" s="86">
        <v>10733.558178752108</v>
      </c>
      <c r="G1260" s="82">
        <v>6874.2000000000007</v>
      </c>
    </row>
    <row r="1261" spans="1:7" ht="24" x14ac:dyDescent="0.25">
      <c r="A1261" s="88" t="s">
        <v>7637</v>
      </c>
      <c r="B1261" s="149" t="s">
        <v>4318</v>
      </c>
      <c r="C1261" s="149"/>
      <c r="D1261" s="83" t="s">
        <v>6367</v>
      </c>
      <c r="E1261" s="83"/>
      <c r="F1261" s="86">
        <v>1943.338954468803</v>
      </c>
      <c r="G1261" s="82">
        <v>1244.5920000000001</v>
      </c>
    </row>
    <row r="1262" spans="1:7" x14ac:dyDescent="0.25">
      <c r="A1262" s="88" t="s">
        <v>7638</v>
      </c>
      <c r="B1262" s="149" t="s">
        <v>4317</v>
      </c>
      <c r="C1262" s="149" t="s">
        <v>7639</v>
      </c>
      <c r="D1262" s="83" t="s">
        <v>6370</v>
      </c>
      <c r="E1262" s="83"/>
      <c r="F1262" s="86">
        <v>851.60202360876906</v>
      </c>
      <c r="G1262" s="82">
        <v>545.40000000000009</v>
      </c>
    </row>
    <row r="1263" spans="1:7" x14ac:dyDescent="0.25">
      <c r="A1263" s="88" t="s">
        <v>7640</v>
      </c>
      <c r="B1263" s="149" t="s">
        <v>4316</v>
      </c>
      <c r="C1263" s="149"/>
      <c r="D1263" s="83" t="s">
        <v>6370</v>
      </c>
      <c r="E1263" s="83" t="s">
        <v>6343</v>
      </c>
      <c r="F1263" s="86">
        <v>674.53625632377748</v>
      </c>
      <c r="G1263" s="82">
        <v>432</v>
      </c>
    </row>
    <row r="1264" spans="1:7" x14ac:dyDescent="0.25">
      <c r="A1264" s="88" t="s">
        <v>7641</v>
      </c>
      <c r="B1264" s="149" t="s">
        <v>4315</v>
      </c>
      <c r="C1264" s="149"/>
      <c r="D1264" s="83" t="s">
        <v>6345</v>
      </c>
      <c r="E1264" s="83" t="s">
        <v>6343</v>
      </c>
      <c r="F1264" s="86">
        <v>505.90219224283305</v>
      </c>
      <c r="G1264" s="82">
        <v>324</v>
      </c>
    </row>
    <row r="1265" spans="1:7" ht="24" x14ac:dyDescent="0.25">
      <c r="A1265" s="88" t="s">
        <v>7642</v>
      </c>
      <c r="B1265" s="149" t="s">
        <v>4314</v>
      </c>
      <c r="C1265" s="149"/>
      <c r="D1265" s="83" t="s">
        <v>6345</v>
      </c>
      <c r="E1265" s="83" t="s">
        <v>6343</v>
      </c>
      <c r="F1265" s="86">
        <v>1011.8043844856661</v>
      </c>
      <c r="G1265" s="82">
        <v>648</v>
      </c>
    </row>
    <row r="1266" spans="1:7" x14ac:dyDescent="0.25">
      <c r="A1266" s="88" t="s">
        <v>7643</v>
      </c>
      <c r="B1266" s="149" t="s">
        <v>4313</v>
      </c>
      <c r="C1266" s="149" t="s">
        <v>7644</v>
      </c>
      <c r="D1266" s="83" t="s">
        <v>6380</v>
      </c>
      <c r="E1266" s="83" t="s">
        <v>6343</v>
      </c>
      <c r="F1266" s="86">
        <v>192.4114671163575</v>
      </c>
      <c r="G1266" s="82">
        <v>123.22800000000001</v>
      </c>
    </row>
    <row r="1267" spans="1:7" x14ac:dyDescent="0.25">
      <c r="A1267" s="88" t="s">
        <v>7645</v>
      </c>
      <c r="B1267" s="149" t="s">
        <v>4311</v>
      </c>
      <c r="C1267" s="149" t="s">
        <v>6715</v>
      </c>
      <c r="D1267" s="83" t="s">
        <v>6370</v>
      </c>
      <c r="E1267" s="83"/>
      <c r="F1267" s="86">
        <v>1467.116357504216</v>
      </c>
      <c r="G1267" s="82">
        <v>939.6</v>
      </c>
    </row>
    <row r="1268" spans="1:7" x14ac:dyDescent="0.25">
      <c r="A1268" s="88" t="s">
        <v>7646</v>
      </c>
      <c r="B1268" s="149" t="s">
        <v>4310</v>
      </c>
      <c r="C1268" s="149"/>
      <c r="D1268" s="83" t="s">
        <v>6367</v>
      </c>
      <c r="E1268" s="83"/>
      <c r="F1268" s="86">
        <v>1411.8043844856663</v>
      </c>
      <c r="G1268" s="82">
        <v>904.17600000000016</v>
      </c>
    </row>
    <row r="1269" spans="1:7" x14ac:dyDescent="0.25">
      <c r="A1269" s="88" t="s">
        <v>7647</v>
      </c>
      <c r="B1269" s="149" t="s">
        <v>4309</v>
      </c>
      <c r="C1269" s="149" t="s">
        <v>7648</v>
      </c>
      <c r="D1269" s="83" t="s">
        <v>6345</v>
      </c>
      <c r="E1269" s="83"/>
      <c r="F1269" s="86">
        <v>384.822934232715</v>
      </c>
      <c r="G1269" s="82">
        <v>246.45600000000002</v>
      </c>
    </row>
    <row r="1270" spans="1:7" x14ac:dyDescent="0.25">
      <c r="A1270" s="88" t="s">
        <v>7649</v>
      </c>
      <c r="B1270" s="149" t="s">
        <v>4307</v>
      </c>
      <c r="C1270" s="149"/>
      <c r="D1270" s="83" t="s">
        <v>6370</v>
      </c>
      <c r="E1270" s="83"/>
      <c r="F1270" s="86">
        <v>979.42664418212473</v>
      </c>
      <c r="G1270" s="82">
        <v>627.26400000000001</v>
      </c>
    </row>
    <row r="1271" spans="1:7" x14ac:dyDescent="0.25">
      <c r="A1271" s="88" t="s">
        <v>7650</v>
      </c>
      <c r="B1271" s="149" t="s">
        <v>4306</v>
      </c>
      <c r="C1271" s="149"/>
      <c r="D1271" s="83" t="s">
        <v>6370</v>
      </c>
      <c r="E1271" s="83" t="s">
        <v>6343</v>
      </c>
      <c r="F1271" s="86">
        <v>771.83811129848232</v>
      </c>
      <c r="G1271" s="82">
        <v>494.31600000000003</v>
      </c>
    </row>
    <row r="1272" spans="1:7" ht="24" x14ac:dyDescent="0.25">
      <c r="A1272" s="88" t="s">
        <v>7651</v>
      </c>
      <c r="B1272" s="149" t="s">
        <v>4305</v>
      </c>
      <c r="C1272" s="149" t="s">
        <v>7652</v>
      </c>
      <c r="D1272" s="83" t="s">
        <v>6370</v>
      </c>
      <c r="E1272" s="83"/>
      <c r="F1272" s="86">
        <v>734.56998313659369</v>
      </c>
      <c r="G1272" s="82">
        <v>470.44800000000004</v>
      </c>
    </row>
    <row r="1273" spans="1:7" ht="24" x14ac:dyDescent="0.25">
      <c r="A1273" s="88" t="s">
        <v>7653</v>
      </c>
      <c r="B1273" s="149" t="s">
        <v>4303</v>
      </c>
      <c r="C1273" s="149" t="s">
        <v>7654</v>
      </c>
      <c r="D1273" s="83" t="s">
        <v>6367</v>
      </c>
      <c r="E1273" s="83"/>
      <c r="F1273" s="86">
        <v>1411.8043844856663</v>
      </c>
      <c r="G1273" s="82">
        <v>904.17600000000016</v>
      </c>
    </row>
    <row r="1274" spans="1:7" x14ac:dyDescent="0.25">
      <c r="A1274" s="88" t="s">
        <v>7655</v>
      </c>
      <c r="B1274" s="149" t="s">
        <v>4301</v>
      </c>
      <c r="C1274" s="149"/>
      <c r="D1274" s="83" t="s">
        <v>6345</v>
      </c>
      <c r="E1274" s="83"/>
      <c r="F1274" s="86">
        <v>705.56492411467116</v>
      </c>
      <c r="G1274" s="82">
        <v>451.87200000000001</v>
      </c>
    </row>
    <row r="1275" spans="1:7" x14ac:dyDescent="0.25">
      <c r="A1275" s="88" t="s">
        <v>7656</v>
      </c>
      <c r="B1275" s="149" t="s">
        <v>4300</v>
      </c>
      <c r="C1275" s="149"/>
      <c r="D1275" s="83" t="s">
        <v>6345</v>
      </c>
      <c r="E1275" s="83" t="s">
        <v>6343</v>
      </c>
      <c r="F1275" s="86">
        <v>450.25295109612142</v>
      </c>
      <c r="G1275" s="82">
        <v>288.36</v>
      </c>
    </row>
    <row r="1276" spans="1:7" x14ac:dyDescent="0.25">
      <c r="A1276" s="90" t="s">
        <v>7657</v>
      </c>
      <c r="B1276" s="149" t="s">
        <v>4299</v>
      </c>
      <c r="C1276" s="149"/>
      <c r="D1276" s="90" t="s">
        <v>6380</v>
      </c>
      <c r="E1276" s="90" t="s">
        <v>6343</v>
      </c>
      <c r="F1276" s="86">
        <v>100</v>
      </c>
      <c r="G1276" s="82">
        <v>64.043999999999997</v>
      </c>
    </row>
    <row r="1277" spans="1:7" x14ac:dyDescent="0.25">
      <c r="A1277" s="90" t="s">
        <v>7658</v>
      </c>
      <c r="B1277" s="149" t="s">
        <v>4298</v>
      </c>
      <c r="C1277" s="160"/>
      <c r="D1277" s="90" t="s">
        <v>6380</v>
      </c>
      <c r="E1277" s="90" t="s">
        <v>6343</v>
      </c>
      <c r="F1277" s="86">
        <v>75</v>
      </c>
      <c r="G1277" s="82">
        <v>48.032999999999994</v>
      </c>
    </row>
    <row r="1278" spans="1:7" x14ac:dyDescent="0.25">
      <c r="A1278" s="88" t="s">
        <v>7659</v>
      </c>
      <c r="B1278" s="149" t="s">
        <v>4297</v>
      </c>
      <c r="C1278" s="149"/>
      <c r="D1278" s="83" t="s">
        <v>6367</v>
      </c>
      <c r="E1278" s="83"/>
      <c r="F1278" s="86">
        <v>2757.1669477234404</v>
      </c>
      <c r="G1278" s="82">
        <v>1765.8000000000002</v>
      </c>
    </row>
    <row r="1279" spans="1:7" x14ac:dyDescent="0.25">
      <c r="A1279" s="88" t="s">
        <v>7660</v>
      </c>
      <c r="B1279" s="149" t="s">
        <v>4296</v>
      </c>
      <c r="C1279" s="149"/>
      <c r="D1279" s="83" t="s">
        <v>6367</v>
      </c>
      <c r="E1279" s="83"/>
      <c r="F1279" s="86">
        <v>2757.1669477234404</v>
      </c>
      <c r="G1279" s="82">
        <v>1765.8000000000002</v>
      </c>
    </row>
    <row r="1280" spans="1:7" ht="24" x14ac:dyDescent="0.25">
      <c r="A1280" s="88" t="s">
        <v>7661</v>
      </c>
      <c r="B1280" s="149" t="s">
        <v>4295</v>
      </c>
      <c r="C1280" s="149" t="s">
        <v>7662</v>
      </c>
      <c r="D1280" s="83" t="s">
        <v>6370</v>
      </c>
      <c r="E1280" s="83"/>
      <c r="F1280" s="86">
        <v>937.26812816188863</v>
      </c>
      <c r="G1280" s="82">
        <v>600.26400000000001</v>
      </c>
    </row>
    <row r="1281" spans="1:7" x14ac:dyDescent="0.25">
      <c r="A1281" s="88" t="s">
        <v>7663</v>
      </c>
      <c r="B1281" s="149" t="s">
        <v>4293</v>
      </c>
      <c r="C1281" s="149"/>
      <c r="D1281" s="83" t="s">
        <v>6367</v>
      </c>
      <c r="E1281" s="83"/>
      <c r="F1281" s="86">
        <v>2445.193929173693</v>
      </c>
      <c r="G1281" s="82">
        <v>1566</v>
      </c>
    </row>
    <row r="1282" spans="1:7" x14ac:dyDescent="0.25">
      <c r="A1282" s="88" t="s">
        <v>7664</v>
      </c>
      <c r="B1282" s="149" t="s">
        <v>4292</v>
      </c>
      <c r="C1282" s="149"/>
      <c r="D1282" s="83" t="s">
        <v>6367</v>
      </c>
      <c r="E1282" s="83"/>
      <c r="F1282" s="86">
        <v>2117.5379426644186</v>
      </c>
      <c r="G1282" s="82">
        <v>1356.1560000000002</v>
      </c>
    </row>
    <row r="1283" spans="1:7" x14ac:dyDescent="0.25">
      <c r="A1283" s="88" t="s">
        <v>7665</v>
      </c>
      <c r="B1283" s="149" t="s">
        <v>4291</v>
      </c>
      <c r="C1283" s="149"/>
      <c r="D1283" s="83" t="s">
        <v>6370</v>
      </c>
      <c r="E1283" s="83"/>
      <c r="F1283" s="86">
        <v>866.779089376054</v>
      </c>
      <c r="G1283" s="82">
        <v>555.12</v>
      </c>
    </row>
    <row r="1284" spans="1:7" x14ac:dyDescent="0.25">
      <c r="A1284" s="88" t="s">
        <v>7666</v>
      </c>
      <c r="B1284" s="149" t="s">
        <v>4290</v>
      </c>
      <c r="C1284" s="149"/>
      <c r="D1284" s="83" t="s">
        <v>6370</v>
      </c>
      <c r="E1284" s="83"/>
      <c r="F1284" s="86">
        <v>866.779089376054</v>
      </c>
      <c r="G1284" s="82">
        <v>555.12</v>
      </c>
    </row>
    <row r="1285" spans="1:7" x14ac:dyDescent="0.25">
      <c r="A1285" s="88"/>
      <c r="B1285" s="161" t="s">
        <v>4289</v>
      </c>
      <c r="C1285" s="149"/>
      <c r="D1285" s="83"/>
      <c r="E1285" s="83"/>
      <c r="F1285" s="86"/>
      <c r="G1285" s="82">
        <v>0</v>
      </c>
    </row>
    <row r="1286" spans="1:7" ht="24" x14ac:dyDescent="0.25">
      <c r="A1286" s="88" t="s">
        <v>7667</v>
      </c>
      <c r="B1286" s="149" t="s">
        <v>4288</v>
      </c>
      <c r="C1286" s="149"/>
      <c r="D1286" s="83" t="s">
        <v>6367</v>
      </c>
      <c r="E1286" s="83"/>
      <c r="F1286" s="86">
        <v>2560.7082630691402</v>
      </c>
      <c r="G1286" s="82">
        <v>1639.98</v>
      </c>
    </row>
    <row r="1287" spans="1:7" ht="24" x14ac:dyDescent="0.25">
      <c r="A1287" s="88" t="s">
        <v>7668</v>
      </c>
      <c r="B1287" s="149" t="s">
        <v>4287</v>
      </c>
      <c r="C1287" s="149"/>
      <c r="D1287" s="83" t="s">
        <v>6370</v>
      </c>
      <c r="E1287" s="83"/>
      <c r="F1287" s="86">
        <v>866.779089376054</v>
      </c>
      <c r="G1287" s="82">
        <v>555.12</v>
      </c>
    </row>
    <row r="1288" spans="1:7" ht="24" x14ac:dyDescent="0.25">
      <c r="A1288" s="88" t="s">
        <v>7669</v>
      </c>
      <c r="B1288" s="149" t="s">
        <v>4286</v>
      </c>
      <c r="C1288" s="149"/>
      <c r="D1288" s="83" t="s">
        <v>6367</v>
      </c>
      <c r="E1288" s="83"/>
      <c r="F1288" s="86">
        <v>1707.0826306913996</v>
      </c>
      <c r="G1288" s="82">
        <v>1093.2840000000001</v>
      </c>
    </row>
    <row r="1289" spans="1:7" x14ac:dyDescent="0.25">
      <c r="A1289" s="88" t="s">
        <v>7670</v>
      </c>
      <c r="B1289" s="149" t="s">
        <v>4285</v>
      </c>
      <c r="C1289" s="149"/>
      <c r="D1289" s="83" t="s">
        <v>6370</v>
      </c>
      <c r="E1289" s="83"/>
      <c r="F1289" s="86">
        <v>1686.3406408094436</v>
      </c>
      <c r="G1289" s="82">
        <v>1080</v>
      </c>
    </row>
    <row r="1290" spans="1:7" x14ac:dyDescent="0.25">
      <c r="A1290" s="88" t="s">
        <v>7671</v>
      </c>
      <c r="B1290" s="149" t="s">
        <v>4284</v>
      </c>
      <c r="C1290" s="149"/>
      <c r="D1290" s="83" t="s">
        <v>6370</v>
      </c>
      <c r="E1290" s="83"/>
      <c r="F1290" s="86">
        <v>505.90219224283305</v>
      </c>
      <c r="G1290" s="82">
        <v>324</v>
      </c>
    </row>
    <row r="1291" spans="1:7" x14ac:dyDescent="0.25">
      <c r="A1291" s="88" t="s">
        <v>7672</v>
      </c>
      <c r="B1291" s="149" t="s">
        <v>4283</v>
      </c>
      <c r="C1291" s="149"/>
      <c r="D1291" s="83" t="s">
        <v>6370</v>
      </c>
      <c r="E1291" s="83"/>
      <c r="F1291" s="86">
        <v>1011.8043844856661</v>
      </c>
      <c r="G1291" s="82">
        <v>648</v>
      </c>
    </row>
    <row r="1292" spans="1:7" x14ac:dyDescent="0.25">
      <c r="A1292" s="88" t="s">
        <v>7673</v>
      </c>
      <c r="B1292" s="149" t="s">
        <v>4282</v>
      </c>
      <c r="C1292" s="149"/>
      <c r="D1292" s="83" t="s">
        <v>6367</v>
      </c>
      <c r="E1292" s="83"/>
      <c r="F1292" s="86">
        <v>4595.2782462057339</v>
      </c>
      <c r="G1292" s="82">
        <v>2943</v>
      </c>
    </row>
    <row r="1293" spans="1:7" x14ac:dyDescent="0.25">
      <c r="A1293" s="88" t="s">
        <v>7674</v>
      </c>
      <c r="B1293" s="149" t="s">
        <v>4281</v>
      </c>
      <c r="C1293" s="149"/>
      <c r="D1293" s="83" t="s">
        <v>6370</v>
      </c>
      <c r="E1293" s="83"/>
      <c r="F1293" s="86">
        <v>708.26306913996632</v>
      </c>
      <c r="G1293" s="82">
        <v>453.6</v>
      </c>
    </row>
    <row r="1294" spans="1:7" x14ac:dyDescent="0.25">
      <c r="A1294" s="88" t="s">
        <v>7675</v>
      </c>
      <c r="B1294" s="149" t="s">
        <v>4280</v>
      </c>
      <c r="C1294" s="149"/>
      <c r="D1294" s="83" t="s">
        <v>6370</v>
      </c>
      <c r="E1294" s="83"/>
      <c r="F1294" s="86">
        <v>1062.3946037099495</v>
      </c>
      <c r="G1294" s="82">
        <v>680.40000000000009</v>
      </c>
    </row>
    <row r="1295" spans="1:7" x14ac:dyDescent="0.25">
      <c r="A1295" s="200" t="s">
        <v>7676</v>
      </c>
      <c r="B1295" s="44" t="s">
        <v>4279</v>
      </c>
      <c r="C1295" s="44"/>
      <c r="D1295" s="143" t="s">
        <v>6370</v>
      </c>
      <c r="E1295" s="66"/>
      <c r="F1295" s="54">
        <v>857.16694772344022</v>
      </c>
      <c r="G1295" s="82">
        <v>548.96400000000006</v>
      </c>
    </row>
    <row r="1296" spans="1:7" x14ac:dyDescent="0.25">
      <c r="A1296" s="200" t="s">
        <v>7677</v>
      </c>
      <c r="B1296" s="44" t="s">
        <v>4278</v>
      </c>
      <c r="C1296" s="44"/>
      <c r="D1296" s="143" t="s">
        <v>6370</v>
      </c>
      <c r="E1296" s="143"/>
      <c r="F1296" s="54">
        <v>1028.5999999999999</v>
      </c>
      <c r="G1296" s="82">
        <v>658.75658399999998</v>
      </c>
    </row>
    <row r="1297" spans="1:7" x14ac:dyDescent="0.25">
      <c r="A1297" s="88" t="s">
        <v>7678</v>
      </c>
      <c r="B1297" s="149" t="s">
        <v>4277</v>
      </c>
      <c r="C1297" s="149"/>
      <c r="D1297" s="83" t="s">
        <v>6367</v>
      </c>
      <c r="E1297" s="83"/>
      <c r="F1297" s="86">
        <v>2048.566610455312</v>
      </c>
      <c r="G1297" s="82">
        <v>1311.9839999999999</v>
      </c>
    </row>
    <row r="1298" spans="1:7" x14ac:dyDescent="0.25">
      <c r="A1298" s="88" t="s">
        <v>7679</v>
      </c>
      <c r="B1298" s="149" t="s">
        <v>4276</v>
      </c>
      <c r="C1298" s="149"/>
      <c r="D1298" s="83" t="s">
        <v>6367</v>
      </c>
      <c r="E1298" s="83"/>
      <c r="F1298" s="86">
        <v>4645.8684654300168</v>
      </c>
      <c r="G1298" s="82">
        <v>2975.4</v>
      </c>
    </row>
    <row r="1299" spans="1:7" x14ac:dyDescent="0.25">
      <c r="A1299" s="88"/>
      <c r="B1299" s="161" t="s">
        <v>4275</v>
      </c>
      <c r="C1299" s="149"/>
      <c r="D1299" s="83"/>
      <c r="E1299" s="83"/>
      <c r="F1299" s="86"/>
      <c r="G1299" s="82">
        <v>0</v>
      </c>
    </row>
    <row r="1300" spans="1:7" x14ac:dyDescent="0.25">
      <c r="A1300" s="88" t="s">
        <v>7680</v>
      </c>
      <c r="B1300" s="149" t="s">
        <v>4274</v>
      </c>
      <c r="C1300" s="149" t="s">
        <v>7681</v>
      </c>
      <c r="D1300" s="83" t="s">
        <v>6345</v>
      </c>
      <c r="E1300" s="83"/>
      <c r="F1300" s="86">
        <v>510.79258010118042</v>
      </c>
      <c r="G1300" s="82">
        <v>327.13200000000001</v>
      </c>
    </row>
    <row r="1301" spans="1:7" ht="24" x14ac:dyDescent="0.25">
      <c r="A1301" s="88" t="s">
        <v>7682</v>
      </c>
      <c r="B1301" s="149" t="s">
        <v>4273</v>
      </c>
      <c r="C1301" s="149" t="s">
        <v>7681</v>
      </c>
      <c r="D1301" s="83" t="s">
        <v>6345</v>
      </c>
      <c r="E1301" s="83"/>
      <c r="F1301" s="86">
        <v>681.11298482293421</v>
      </c>
      <c r="G1301" s="82">
        <v>436.21199999999999</v>
      </c>
    </row>
    <row r="1302" spans="1:7" x14ac:dyDescent="0.25">
      <c r="A1302" s="200" t="s">
        <v>7683</v>
      </c>
      <c r="B1302" s="27" t="s">
        <v>4272</v>
      </c>
      <c r="C1302" s="44"/>
      <c r="D1302" s="143" t="s">
        <v>6401</v>
      </c>
      <c r="E1302" s="143" t="s">
        <v>6343</v>
      </c>
      <c r="F1302" s="54">
        <v>3150.5902192242802</v>
      </c>
      <c r="G1302" s="82">
        <v>2017.7639999999981</v>
      </c>
    </row>
    <row r="1303" spans="1:7" x14ac:dyDescent="0.25">
      <c r="A1303" s="200" t="s">
        <v>7684</v>
      </c>
      <c r="B1303" s="27" t="s">
        <v>4271</v>
      </c>
      <c r="C1303" s="44"/>
      <c r="D1303" s="143" t="s">
        <v>6367</v>
      </c>
      <c r="E1303" s="143" t="s">
        <v>6343</v>
      </c>
      <c r="F1303" s="54">
        <v>2731.365935919056</v>
      </c>
      <c r="G1303" s="82">
        <v>1749.2760000000001</v>
      </c>
    </row>
    <row r="1304" spans="1:7" x14ac:dyDescent="0.25">
      <c r="A1304" s="200" t="s">
        <v>7685</v>
      </c>
      <c r="B1304" s="27" t="s">
        <v>4270</v>
      </c>
      <c r="C1304" s="27" t="s">
        <v>7686</v>
      </c>
      <c r="D1304" s="143" t="s">
        <v>6370</v>
      </c>
      <c r="E1304" s="143" t="s">
        <v>6343</v>
      </c>
      <c r="F1304" s="54">
        <v>1155.8178752107926</v>
      </c>
      <c r="G1304" s="82">
        <v>740.23199999999997</v>
      </c>
    </row>
    <row r="1305" spans="1:7" x14ac:dyDescent="0.25">
      <c r="A1305" s="200" t="s">
        <v>7687</v>
      </c>
      <c r="B1305" s="44" t="s">
        <v>4268</v>
      </c>
      <c r="C1305" s="44"/>
      <c r="D1305" s="143" t="s">
        <v>6401</v>
      </c>
      <c r="E1305" s="143" t="s">
        <v>6343</v>
      </c>
      <c r="F1305" s="54">
        <v>3150.5902192242834</v>
      </c>
      <c r="G1305" s="82">
        <v>2017.7640000000001</v>
      </c>
    </row>
    <row r="1306" spans="1:7" x14ac:dyDescent="0.25">
      <c r="A1306" s="200" t="s">
        <v>7688</v>
      </c>
      <c r="B1306" s="44" t="s">
        <v>4267</v>
      </c>
      <c r="C1306" s="44"/>
      <c r="D1306" s="143" t="s">
        <v>6367</v>
      </c>
      <c r="E1306" s="143" t="s">
        <v>6343</v>
      </c>
      <c r="F1306" s="54">
        <v>2731.365935919056</v>
      </c>
      <c r="G1306" s="82">
        <v>1749.2760000000001</v>
      </c>
    </row>
    <row r="1307" spans="1:7" x14ac:dyDescent="0.25">
      <c r="A1307" s="200" t="s">
        <v>7689</v>
      </c>
      <c r="B1307" s="44" t="s">
        <v>4266</v>
      </c>
      <c r="C1307" s="44" t="s">
        <v>7690</v>
      </c>
      <c r="D1307" s="143" t="s">
        <v>6370</v>
      </c>
      <c r="E1307" s="143" t="s">
        <v>6343</v>
      </c>
      <c r="F1307" s="54">
        <v>1155.8178752107926</v>
      </c>
      <c r="G1307" s="82">
        <v>740.23199999999997</v>
      </c>
    </row>
    <row r="1308" spans="1:7" x14ac:dyDescent="0.25">
      <c r="A1308" s="88" t="s">
        <v>7691</v>
      </c>
      <c r="B1308" s="149" t="s">
        <v>4264</v>
      </c>
      <c r="C1308" s="149"/>
      <c r="D1308" s="83" t="s">
        <v>6367</v>
      </c>
      <c r="E1308" s="83"/>
      <c r="F1308" s="86">
        <v>1707.0826306913996</v>
      </c>
      <c r="G1308" s="82">
        <v>1093.2840000000001</v>
      </c>
    </row>
    <row r="1309" spans="1:7" x14ac:dyDescent="0.25">
      <c r="A1309" s="88" t="s">
        <v>7692</v>
      </c>
      <c r="B1309" s="149" t="s">
        <v>4263</v>
      </c>
      <c r="C1309" s="149" t="s">
        <v>6715</v>
      </c>
      <c r="D1309" s="83" t="s">
        <v>6367</v>
      </c>
      <c r="E1309" s="83"/>
      <c r="F1309" s="86">
        <v>2441.8212478920741</v>
      </c>
      <c r="G1309" s="82">
        <v>1563.84</v>
      </c>
    </row>
    <row r="1310" spans="1:7" ht="24" x14ac:dyDescent="0.25">
      <c r="A1310" s="88" t="s">
        <v>7693</v>
      </c>
      <c r="B1310" s="149" t="s">
        <v>4262</v>
      </c>
      <c r="C1310" s="149"/>
      <c r="D1310" s="83" t="s">
        <v>6367</v>
      </c>
      <c r="E1310" s="83"/>
      <c r="F1310" s="86">
        <v>2048.566610455312</v>
      </c>
      <c r="G1310" s="82">
        <v>1311.9839999999999</v>
      </c>
    </row>
    <row r="1311" spans="1:7" x14ac:dyDescent="0.25">
      <c r="A1311" s="88" t="s">
        <v>7694</v>
      </c>
      <c r="B1311" s="149" t="s">
        <v>4261</v>
      </c>
      <c r="C1311" s="149" t="s">
        <v>6715</v>
      </c>
      <c r="D1311" s="83" t="s">
        <v>6401</v>
      </c>
      <c r="E1311" s="83" t="s">
        <v>6343</v>
      </c>
      <c r="F1311" s="86">
        <v>4131.5345699831369</v>
      </c>
      <c r="G1311" s="82">
        <v>2646</v>
      </c>
    </row>
    <row r="1312" spans="1:7" ht="24" x14ac:dyDescent="0.25">
      <c r="A1312" s="200" t="s">
        <v>7695</v>
      </c>
      <c r="B1312" s="44" t="s">
        <v>4260</v>
      </c>
      <c r="C1312" s="44" t="s">
        <v>4259</v>
      </c>
      <c r="D1312" s="143" t="s">
        <v>6401</v>
      </c>
      <c r="E1312" s="143" t="s">
        <v>6343</v>
      </c>
      <c r="F1312" s="54">
        <v>4300.1686300000001</v>
      </c>
      <c r="G1312" s="82">
        <v>2753.9999973972003</v>
      </c>
    </row>
    <row r="1313" spans="1:7" x14ac:dyDescent="0.25">
      <c r="A1313" s="88" t="s">
        <v>7696</v>
      </c>
      <c r="B1313" s="149" t="s">
        <v>4258</v>
      </c>
      <c r="C1313" s="149"/>
      <c r="D1313" s="83" t="s">
        <v>6370</v>
      </c>
      <c r="E1313" s="83"/>
      <c r="F1313" s="86">
        <v>1155.8178752107926</v>
      </c>
      <c r="G1313" s="82">
        <v>740.23199999999997</v>
      </c>
    </row>
    <row r="1314" spans="1:7" x14ac:dyDescent="0.25">
      <c r="A1314" s="88" t="s">
        <v>7697</v>
      </c>
      <c r="B1314" s="149" t="s">
        <v>4257</v>
      </c>
      <c r="C1314" s="149"/>
      <c r="D1314" s="83" t="s">
        <v>6367</v>
      </c>
      <c r="E1314" s="83"/>
      <c r="F1314" s="86">
        <v>2390.0505902192244</v>
      </c>
      <c r="G1314" s="82">
        <v>1530.684</v>
      </c>
    </row>
    <row r="1315" spans="1:7" x14ac:dyDescent="0.25">
      <c r="A1315" s="88" t="s">
        <v>7698</v>
      </c>
      <c r="B1315" s="149" t="s">
        <v>4256</v>
      </c>
      <c r="C1315" s="149"/>
      <c r="D1315" s="83" t="s">
        <v>6401</v>
      </c>
      <c r="E1315" s="83"/>
      <c r="F1315" s="86">
        <v>6497.7445193929179</v>
      </c>
      <c r="G1315" s="82">
        <v>4161.415500000001</v>
      </c>
    </row>
    <row r="1316" spans="1:7" x14ac:dyDescent="0.25">
      <c r="A1316" s="88" t="s">
        <v>7699</v>
      </c>
      <c r="B1316" s="149" t="s">
        <v>4255</v>
      </c>
      <c r="C1316" s="149"/>
      <c r="D1316" s="83" t="s">
        <v>6370</v>
      </c>
      <c r="E1316" s="83"/>
      <c r="F1316" s="86">
        <v>1155.8178752107926</v>
      </c>
      <c r="G1316" s="82">
        <v>740.23199999999997</v>
      </c>
    </row>
    <row r="1317" spans="1:7" x14ac:dyDescent="0.25">
      <c r="A1317" s="88" t="s">
        <v>7700</v>
      </c>
      <c r="B1317" s="149" t="s">
        <v>4254</v>
      </c>
      <c r="C1317" s="149" t="s">
        <v>6715</v>
      </c>
      <c r="D1317" s="83" t="s">
        <v>6401</v>
      </c>
      <c r="E1317" s="83"/>
      <c r="F1317" s="86">
        <v>3938.1112984822939</v>
      </c>
      <c r="G1317" s="82">
        <v>2522.1240000000003</v>
      </c>
    </row>
    <row r="1318" spans="1:7" x14ac:dyDescent="0.25">
      <c r="A1318" s="88" t="s">
        <v>7701</v>
      </c>
      <c r="B1318" s="149" t="s">
        <v>4253</v>
      </c>
      <c r="C1318" s="149" t="s">
        <v>6715</v>
      </c>
      <c r="D1318" s="83" t="s">
        <v>6401</v>
      </c>
      <c r="E1318" s="83"/>
      <c r="F1318" s="86">
        <v>2835.4131534569988</v>
      </c>
      <c r="G1318" s="82">
        <v>1815.9120000000003</v>
      </c>
    </row>
    <row r="1319" spans="1:7" ht="36" x14ac:dyDescent="0.25">
      <c r="A1319" s="88" t="s">
        <v>7702</v>
      </c>
      <c r="B1319" s="149" t="s">
        <v>4252</v>
      </c>
      <c r="C1319" s="149" t="s">
        <v>7703</v>
      </c>
      <c r="D1319" s="83" t="s">
        <v>6401</v>
      </c>
      <c r="E1319" s="83"/>
      <c r="F1319" s="86">
        <v>3150.5902192242834</v>
      </c>
      <c r="G1319" s="82">
        <v>2017.7640000000001</v>
      </c>
    </row>
    <row r="1320" spans="1:7" x14ac:dyDescent="0.25">
      <c r="A1320" s="88" t="s">
        <v>7704</v>
      </c>
      <c r="B1320" s="149" t="s">
        <v>4250</v>
      </c>
      <c r="C1320" s="149" t="s">
        <v>6715</v>
      </c>
      <c r="D1320" s="83" t="s">
        <v>6401</v>
      </c>
      <c r="E1320" s="83"/>
      <c r="F1320" s="86">
        <v>3035.4131534569983</v>
      </c>
      <c r="G1320" s="82">
        <v>1944.0000000000002</v>
      </c>
    </row>
    <row r="1321" spans="1:7" ht="36" x14ac:dyDescent="0.25">
      <c r="A1321" s="200" t="s">
        <v>7705</v>
      </c>
      <c r="B1321" s="44" t="s">
        <v>4249</v>
      </c>
      <c r="C1321" s="44" t="s">
        <v>4248</v>
      </c>
      <c r="D1321" s="143" t="s">
        <v>6401</v>
      </c>
      <c r="E1321" s="143" t="s">
        <v>6343</v>
      </c>
      <c r="F1321" s="54">
        <v>3200</v>
      </c>
      <c r="G1321" s="82">
        <v>2049.4079999999999</v>
      </c>
    </row>
    <row r="1322" spans="1:7" x14ac:dyDescent="0.25">
      <c r="A1322" s="88" t="s">
        <v>7706</v>
      </c>
      <c r="B1322" s="149" t="s">
        <v>4247</v>
      </c>
      <c r="C1322" s="149"/>
      <c r="D1322" s="83" t="s">
        <v>6370</v>
      </c>
      <c r="E1322" s="83"/>
      <c r="F1322" s="86">
        <v>1155.8178752107926</v>
      </c>
      <c r="G1322" s="82">
        <v>740.23199999999997</v>
      </c>
    </row>
    <row r="1323" spans="1:7" x14ac:dyDescent="0.25">
      <c r="A1323" s="88" t="s">
        <v>7707</v>
      </c>
      <c r="B1323" s="149" t="s">
        <v>4246</v>
      </c>
      <c r="C1323" s="149" t="s">
        <v>6715</v>
      </c>
      <c r="D1323" s="83" t="s">
        <v>6401</v>
      </c>
      <c r="E1323" s="83"/>
      <c r="F1323" s="86">
        <v>4330.5227655986509</v>
      </c>
      <c r="G1323" s="82">
        <v>2773.44</v>
      </c>
    </row>
    <row r="1324" spans="1:7" ht="24" x14ac:dyDescent="0.25">
      <c r="A1324" s="88" t="s">
        <v>7708</v>
      </c>
      <c r="B1324" s="149" t="s">
        <v>4245</v>
      </c>
      <c r="C1324" s="149" t="s">
        <v>7709</v>
      </c>
      <c r="D1324" s="83" t="s">
        <v>6367</v>
      </c>
      <c r="E1324" s="83"/>
      <c r="F1324" s="86">
        <v>2887.0151770657676</v>
      </c>
      <c r="G1324" s="82">
        <v>1848.96</v>
      </c>
    </row>
    <row r="1325" spans="1:7" x14ac:dyDescent="0.25">
      <c r="A1325" s="200" t="s">
        <v>7710</v>
      </c>
      <c r="B1325" s="58" t="s">
        <v>4243</v>
      </c>
      <c r="C1325" s="44" t="s">
        <v>6715</v>
      </c>
      <c r="D1325" s="143" t="s">
        <v>6401</v>
      </c>
      <c r="E1325" s="143" t="s">
        <v>6343</v>
      </c>
      <c r="F1325" s="54">
        <v>3035.4131534569983</v>
      </c>
      <c r="G1325" s="82">
        <v>1944.0000000000002</v>
      </c>
    </row>
    <row r="1326" spans="1:7" x14ac:dyDescent="0.25">
      <c r="A1326" s="200" t="s">
        <v>7711</v>
      </c>
      <c r="B1326" s="58" t="s">
        <v>4242</v>
      </c>
      <c r="C1326" s="44" t="s">
        <v>6715</v>
      </c>
      <c r="D1326" s="143" t="s">
        <v>6401</v>
      </c>
      <c r="E1326" s="143" t="s">
        <v>6343</v>
      </c>
      <c r="F1326" s="54">
        <v>1155.8178752107926</v>
      </c>
      <c r="G1326" s="82">
        <v>740.23199999999997</v>
      </c>
    </row>
    <row r="1327" spans="1:7" x14ac:dyDescent="0.25">
      <c r="A1327" s="88" t="s">
        <v>7712</v>
      </c>
      <c r="B1327" s="149" t="s">
        <v>4241</v>
      </c>
      <c r="C1327" s="149" t="s">
        <v>6715</v>
      </c>
      <c r="D1327" s="83" t="s">
        <v>6370</v>
      </c>
      <c r="E1327" s="83"/>
      <c r="F1327" s="86">
        <v>1155.8178752107926</v>
      </c>
      <c r="G1327" s="82">
        <v>740.23199999999997</v>
      </c>
    </row>
    <row r="1328" spans="1:7" ht="24" x14ac:dyDescent="0.25">
      <c r="A1328" s="88" t="s">
        <v>7713</v>
      </c>
      <c r="B1328" s="149" t="s">
        <v>4240</v>
      </c>
      <c r="C1328" s="149" t="s">
        <v>7714</v>
      </c>
      <c r="D1328" s="83" t="s">
        <v>6367</v>
      </c>
      <c r="E1328" s="83"/>
      <c r="F1328" s="86">
        <v>1707.0826306913996</v>
      </c>
      <c r="G1328" s="82">
        <v>1093.2840000000001</v>
      </c>
    </row>
    <row r="1329" spans="1:7" ht="24" x14ac:dyDescent="0.25">
      <c r="A1329" s="88" t="s">
        <v>7715</v>
      </c>
      <c r="B1329" s="149" t="s">
        <v>4238</v>
      </c>
      <c r="C1329" s="149" t="s">
        <v>7716</v>
      </c>
      <c r="D1329" s="83" t="s">
        <v>6401</v>
      </c>
      <c r="E1329" s="122"/>
      <c r="F1329" s="86">
        <v>3465.4300168634068</v>
      </c>
      <c r="G1329" s="82">
        <v>2219.4</v>
      </c>
    </row>
    <row r="1330" spans="1:7" ht="24" x14ac:dyDescent="0.25">
      <c r="A1330" s="88" t="s">
        <v>7717</v>
      </c>
      <c r="B1330" s="149" t="s">
        <v>4236</v>
      </c>
      <c r="C1330" s="149" t="s">
        <v>7718</v>
      </c>
      <c r="D1330" s="83" t="s">
        <v>6401</v>
      </c>
      <c r="E1330" s="122"/>
      <c r="F1330" s="86">
        <v>3465.4300168634068</v>
      </c>
      <c r="G1330" s="82">
        <v>2219.4</v>
      </c>
    </row>
    <row r="1331" spans="1:7" ht="24" x14ac:dyDescent="0.25">
      <c r="A1331" s="88" t="s">
        <v>7719</v>
      </c>
      <c r="B1331" s="149" t="s">
        <v>4234</v>
      </c>
      <c r="C1331" s="149" t="s">
        <v>7720</v>
      </c>
      <c r="D1331" s="83" t="s">
        <v>6401</v>
      </c>
      <c r="E1331" s="83"/>
      <c r="F1331" s="86">
        <v>5197.3018549747048</v>
      </c>
      <c r="G1331" s="82">
        <v>3328.5600000000004</v>
      </c>
    </row>
    <row r="1332" spans="1:7" ht="36" x14ac:dyDescent="0.25">
      <c r="A1332" s="88" t="s">
        <v>7721</v>
      </c>
      <c r="B1332" s="149" t="s">
        <v>4232</v>
      </c>
      <c r="C1332" s="149" t="s">
        <v>7722</v>
      </c>
      <c r="D1332" s="83" t="s">
        <v>6401</v>
      </c>
      <c r="E1332" s="83"/>
      <c r="F1332" s="86">
        <v>5892.0741989881963</v>
      </c>
      <c r="G1332" s="82">
        <v>3773.5200000000004</v>
      </c>
    </row>
    <row r="1333" spans="1:7" ht="24" x14ac:dyDescent="0.2">
      <c r="A1333" s="200" t="s">
        <v>7723</v>
      </c>
      <c r="B1333" s="44" t="s">
        <v>4230</v>
      </c>
      <c r="C1333" s="44" t="s">
        <v>7724</v>
      </c>
      <c r="D1333" s="55" t="s">
        <v>6370</v>
      </c>
      <c r="E1333" s="43"/>
      <c r="F1333" s="54">
        <v>1000</v>
      </c>
      <c r="G1333" s="82">
        <v>640.44000000000005</v>
      </c>
    </row>
    <row r="1334" spans="1:7" ht="24" x14ac:dyDescent="0.2">
      <c r="A1334" s="200" t="s">
        <v>7725</v>
      </c>
      <c r="B1334" s="44" t="s">
        <v>4229</v>
      </c>
      <c r="C1334" s="44" t="s">
        <v>7724</v>
      </c>
      <c r="D1334" s="55" t="s">
        <v>6370</v>
      </c>
      <c r="E1334" s="43"/>
      <c r="F1334" s="54">
        <v>1300.3399999999999</v>
      </c>
      <c r="G1334" s="82">
        <v>832.78974959999994</v>
      </c>
    </row>
    <row r="1335" spans="1:7" ht="24" x14ac:dyDescent="0.25">
      <c r="A1335" s="229" t="s">
        <v>7726</v>
      </c>
      <c r="B1335" s="230" t="s">
        <v>7727</v>
      </c>
      <c r="C1335" s="130" t="s">
        <v>6715</v>
      </c>
      <c r="D1335" s="231" t="s">
        <v>6401</v>
      </c>
      <c r="E1335" s="231"/>
      <c r="F1335" s="54">
        <v>4408</v>
      </c>
      <c r="G1335" s="82">
        <v>2823.0595200000002</v>
      </c>
    </row>
    <row r="1336" spans="1:7" ht="24" x14ac:dyDescent="0.25">
      <c r="A1336" s="88" t="s">
        <v>7728</v>
      </c>
      <c r="B1336" s="149" t="s">
        <v>4226</v>
      </c>
      <c r="C1336" s="149"/>
      <c r="D1336" s="83" t="s">
        <v>6370</v>
      </c>
      <c r="E1336" s="83"/>
      <c r="F1336" s="86">
        <v>866.779089376054</v>
      </c>
      <c r="G1336" s="82">
        <v>555.12</v>
      </c>
    </row>
    <row r="1337" spans="1:7" x14ac:dyDescent="0.25">
      <c r="A1337" s="88" t="s">
        <v>7729</v>
      </c>
      <c r="B1337" s="149" t="s">
        <v>4225</v>
      </c>
      <c r="C1337" s="149"/>
      <c r="D1337" s="83" t="s">
        <v>6367</v>
      </c>
      <c r="E1337" s="83"/>
      <c r="F1337" s="86">
        <v>1707.0826306913996</v>
      </c>
      <c r="G1337" s="82">
        <v>1093.2840000000001</v>
      </c>
    </row>
    <row r="1338" spans="1:7" x14ac:dyDescent="0.25">
      <c r="A1338" s="88" t="s">
        <v>7730</v>
      </c>
      <c r="B1338" s="149" t="s">
        <v>4224</v>
      </c>
      <c r="C1338" s="149" t="s">
        <v>6715</v>
      </c>
      <c r="D1338" s="83" t="s">
        <v>6401</v>
      </c>
      <c r="E1338" s="83"/>
      <c r="F1338" s="86">
        <v>4647.5548060708261</v>
      </c>
      <c r="G1338" s="82">
        <v>2976.4799999999996</v>
      </c>
    </row>
    <row r="1339" spans="1:7" x14ac:dyDescent="0.25">
      <c r="A1339" s="88" t="s">
        <v>7731</v>
      </c>
      <c r="B1339" s="149" t="s">
        <v>4223</v>
      </c>
      <c r="C1339" s="149" t="s">
        <v>6715</v>
      </c>
      <c r="D1339" s="83" t="s">
        <v>6401</v>
      </c>
      <c r="E1339" s="83"/>
      <c r="F1339" s="86">
        <v>3345.699831365936</v>
      </c>
      <c r="G1339" s="82">
        <v>2142.7200000000003</v>
      </c>
    </row>
    <row r="1340" spans="1:7" x14ac:dyDescent="0.25">
      <c r="A1340" s="200" t="s">
        <v>7732</v>
      </c>
      <c r="B1340" s="44" t="s">
        <v>4222</v>
      </c>
      <c r="C1340" s="44" t="s">
        <v>6715</v>
      </c>
      <c r="D1340" s="143" t="s">
        <v>6401</v>
      </c>
      <c r="E1340" s="143" t="s">
        <v>6343</v>
      </c>
      <c r="F1340" s="54">
        <v>3345.699831365936</v>
      </c>
      <c r="G1340" s="82">
        <v>2142.7200000000003</v>
      </c>
    </row>
    <row r="1341" spans="1:7" ht="24" x14ac:dyDescent="0.25">
      <c r="A1341" s="88" t="s">
        <v>7733</v>
      </c>
      <c r="B1341" s="149" t="s">
        <v>4221</v>
      </c>
      <c r="C1341" s="149"/>
      <c r="D1341" s="83" t="s">
        <v>6367</v>
      </c>
      <c r="E1341" s="83"/>
      <c r="F1341" s="86">
        <v>1707.0826306913996</v>
      </c>
      <c r="G1341" s="82">
        <v>1093.2840000000001</v>
      </c>
    </row>
    <row r="1342" spans="1:7" ht="24" x14ac:dyDescent="0.25">
      <c r="A1342" s="88" t="s">
        <v>7734</v>
      </c>
      <c r="B1342" s="149" t="s">
        <v>4220</v>
      </c>
      <c r="C1342" s="149" t="s">
        <v>6715</v>
      </c>
      <c r="D1342" s="83" t="s">
        <v>6370</v>
      </c>
      <c r="E1342" s="83"/>
      <c r="F1342" s="86">
        <v>1155.8178752107926</v>
      </c>
      <c r="G1342" s="82">
        <v>740.23199999999997</v>
      </c>
    </row>
    <row r="1343" spans="1:7" x14ac:dyDescent="0.25">
      <c r="A1343" s="88" t="s">
        <v>7735</v>
      </c>
      <c r="B1343" s="149" t="s">
        <v>4219</v>
      </c>
      <c r="C1343" s="149" t="s">
        <v>6715</v>
      </c>
      <c r="D1343" s="83" t="s">
        <v>6367</v>
      </c>
      <c r="E1343" s="83"/>
      <c r="F1343" s="86">
        <v>2219.3929173693086</v>
      </c>
      <c r="G1343" s="82">
        <v>1421.3879999999999</v>
      </c>
    </row>
    <row r="1344" spans="1:7" x14ac:dyDescent="0.25">
      <c r="A1344" s="88"/>
      <c r="B1344" s="161" t="s">
        <v>4218</v>
      </c>
      <c r="C1344" s="149"/>
      <c r="D1344" s="83"/>
      <c r="E1344" s="83"/>
      <c r="F1344" s="86"/>
      <c r="G1344" s="82">
        <v>0</v>
      </c>
    </row>
    <row r="1345" spans="1:7" x14ac:dyDescent="0.25">
      <c r="A1345" s="88" t="s">
        <v>7736</v>
      </c>
      <c r="B1345" s="149" t="s">
        <v>4217</v>
      </c>
      <c r="C1345" s="149"/>
      <c r="D1345" s="83" t="s">
        <v>6367</v>
      </c>
      <c r="E1345" s="83"/>
      <c r="F1345" s="86">
        <v>2560.7082630691402</v>
      </c>
      <c r="G1345" s="82">
        <v>1639.98</v>
      </c>
    </row>
    <row r="1346" spans="1:7" x14ac:dyDescent="0.25">
      <c r="A1346" s="88" t="s">
        <v>7737</v>
      </c>
      <c r="B1346" s="149" t="s">
        <v>4216</v>
      </c>
      <c r="C1346" s="149"/>
      <c r="D1346" s="83" t="s">
        <v>6367</v>
      </c>
      <c r="E1346" s="83"/>
      <c r="F1346" s="86">
        <v>1707.0826306913996</v>
      </c>
      <c r="G1346" s="82">
        <v>1093.2840000000001</v>
      </c>
    </row>
    <row r="1347" spans="1:7" x14ac:dyDescent="0.25">
      <c r="A1347" s="88" t="s">
        <v>7738</v>
      </c>
      <c r="B1347" s="149" t="s">
        <v>4215</v>
      </c>
      <c r="C1347" s="149"/>
      <c r="D1347" s="83" t="s">
        <v>6370</v>
      </c>
      <c r="E1347" s="83"/>
      <c r="F1347" s="86">
        <v>866.779089376054</v>
      </c>
      <c r="G1347" s="82">
        <v>555.12</v>
      </c>
    </row>
    <row r="1348" spans="1:7" x14ac:dyDescent="0.25">
      <c r="A1348" s="88"/>
      <c r="B1348" s="161" t="s">
        <v>4214</v>
      </c>
      <c r="C1348" s="149" t="s">
        <v>4213</v>
      </c>
      <c r="D1348" s="83"/>
      <c r="E1348" s="83"/>
      <c r="F1348" s="86"/>
      <c r="G1348" s="82">
        <v>0</v>
      </c>
    </row>
    <row r="1349" spans="1:7" x14ac:dyDescent="0.25">
      <c r="A1349" s="88" t="s">
        <v>7739</v>
      </c>
      <c r="B1349" s="149" t="s">
        <v>4212</v>
      </c>
      <c r="C1349" s="149"/>
      <c r="D1349" s="83" t="s">
        <v>6370</v>
      </c>
      <c r="E1349" s="83"/>
      <c r="F1349" s="86">
        <v>1538.7521079258011</v>
      </c>
      <c r="G1349" s="82">
        <v>985.47840000000008</v>
      </c>
    </row>
    <row r="1350" spans="1:7" x14ac:dyDescent="0.25">
      <c r="A1350" s="88" t="s">
        <v>7740</v>
      </c>
      <c r="B1350" s="149" t="s">
        <v>4211</v>
      </c>
      <c r="C1350" s="149"/>
      <c r="D1350" s="83" t="s">
        <v>6370</v>
      </c>
      <c r="E1350" s="83"/>
      <c r="F1350" s="86">
        <v>866.779089376054</v>
      </c>
      <c r="G1350" s="82">
        <v>555.12</v>
      </c>
    </row>
    <row r="1351" spans="1:7" x14ac:dyDescent="0.25">
      <c r="A1351" s="88" t="s">
        <v>7741</v>
      </c>
      <c r="B1351" s="149" t="s">
        <v>4210</v>
      </c>
      <c r="C1351" s="149"/>
      <c r="D1351" s="83" t="s">
        <v>6345</v>
      </c>
      <c r="E1351" s="83"/>
      <c r="F1351" s="86">
        <v>681.11298482293421</v>
      </c>
      <c r="G1351" s="82">
        <v>436.21199999999999</v>
      </c>
    </row>
    <row r="1352" spans="1:7" x14ac:dyDescent="0.25">
      <c r="A1352" s="88"/>
      <c r="B1352" s="161" t="s">
        <v>4209</v>
      </c>
      <c r="C1352" s="149"/>
      <c r="D1352" s="83"/>
      <c r="E1352" s="83"/>
      <c r="F1352" s="86"/>
      <c r="G1352" s="82">
        <v>0</v>
      </c>
    </row>
    <row r="1353" spans="1:7" ht="84" x14ac:dyDescent="0.25">
      <c r="A1353" s="200" t="s">
        <v>7742</v>
      </c>
      <c r="B1353" s="44" t="s">
        <v>4208</v>
      </c>
      <c r="C1353" s="57" t="s">
        <v>7743</v>
      </c>
      <c r="D1353" s="143" t="s">
        <v>6370</v>
      </c>
      <c r="E1353" s="143"/>
      <c r="F1353" s="54">
        <v>1011.2984822934234</v>
      </c>
      <c r="G1353" s="82">
        <v>647.67600000000004</v>
      </c>
    </row>
    <row r="1354" spans="1:7" ht="72" x14ac:dyDescent="0.25">
      <c r="A1354" s="200" t="s">
        <v>7744</v>
      </c>
      <c r="B1354" s="44" t="s">
        <v>4206</v>
      </c>
      <c r="C1354" s="57" t="s">
        <v>7745</v>
      </c>
      <c r="D1354" s="143" t="s">
        <v>6367</v>
      </c>
      <c r="E1354" s="143" t="s">
        <v>6343</v>
      </c>
      <c r="F1354" s="54">
        <v>1706.5767284991568</v>
      </c>
      <c r="G1354" s="82">
        <v>1092.96</v>
      </c>
    </row>
    <row r="1355" spans="1:7" ht="24" x14ac:dyDescent="0.25">
      <c r="A1355" s="200" t="s">
        <v>7746</v>
      </c>
      <c r="B1355" s="44" t="s">
        <v>4204</v>
      </c>
      <c r="C1355" s="44" t="s">
        <v>7747</v>
      </c>
      <c r="D1355" s="143" t="s">
        <v>6367</v>
      </c>
      <c r="E1355" s="143"/>
      <c r="F1355" s="54">
        <v>2560.7082630691402</v>
      </c>
      <c r="G1355" s="82">
        <v>1639.98</v>
      </c>
    </row>
    <row r="1356" spans="1:7" ht="24" x14ac:dyDescent="0.25">
      <c r="A1356" s="210" t="s">
        <v>7748</v>
      </c>
      <c r="B1356" s="205" t="s">
        <v>4203</v>
      </c>
      <c r="C1356" s="232" t="s">
        <v>7747</v>
      </c>
      <c r="D1356" s="206" t="s">
        <v>6367</v>
      </c>
      <c r="E1356" s="206"/>
      <c r="F1356" s="199">
        <v>2048.566610455312</v>
      </c>
      <c r="G1356" s="82">
        <v>1311.9839999999999</v>
      </c>
    </row>
    <row r="1357" spans="1:7" ht="60" x14ac:dyDescent="0.25">
      <c r="A1357" s="200" t="s">
        <v>7749</v>
      </c>
      <c r="B1357" s="44" t="s">
        <v>4201</v>
      </c>
      <c r="C1357" s="57" t="s">
        <v>7750</v>
      </c>
      <c r="D1357" s="143" t="s">
        <v>6367</v>
      </c>
      <c r="E1357" s="143"/>
      <c r="F1357" s="54">
        <v>1707.0826306913996</v>
      </c>
      <c r="G1357" s="82">
        <v>1093.2840000000001</v>
      </c>
    </row>
    <row r="1358" spans="1:7" ht="24" x14ac:dyDescent="0.2">
      <c r="A1358" s="143" t="s">
        <v>7751</v>
      </c>
      <c r="B1358" s="44" t="s">
        <v>4199</v>
      </c>
      <c r="C1358" s="43"/>
      <c r="D1358" s="143" t="s">
        <v>6367</v>
      </c>
      <c r="E1358" s="143" t="s">
        <v>6343</v>
      </c>
      <c r="F1358" s="54">
        <v>2560.7082630691402</v>
      </c>
      <c r="G1358" s="82">
        <v>1639.98</v>
      </c>
    </row>
    <row r="1359" spans="1:7" ht="24" x14ac:dyDescent="0.2">
      <c r="A1359" s="143" t="s">
        <v>7752</v>
      </c>
      <c r="B1359" s="44" t="s">
        <v>4198</v>
      </c>
      <c r="C1359" s="43"/>
      <c r="D1359" s="143" t="s">
        <v>6367</v>
      </c>
      <c r="E1359" s="143" t="s">
        <v>6343</v>
      </c>
      <c r="F1359" s="54">
        <v>2560.7082630691402</v>
      </c>
      <c r="G1359" s="82">
        <v>1639.98</v>
      </c>
    </row>
    <row r="1360" spans="1:7" ht="60" x14ac:dyDescent="0.25">
      <c r="A1360" s="200" t="s">
        <v>7753</v>
      </c>
      <c r="B1360" s="44" t="s">
        <v>4197</v>
      </c>
      <c r="C1360" s="57" t="s">
        <v>7754</v>
      </c>
      <c r="D1360" s="143" t="s">
        <v>6367</v>
      </c>
      <c r="E1360" s="143"/>
      <c r="F1360" s="54">
        <v>2048.566610455312</v>
      </c>
      <c r="G1360" s="82">
        <v>1311.9839999999999</v>
      </c>
    </row>
    <row r="1361" spans="1:7" x14ac:dyDescent="0.25">
      <c r="A1361" s="88"/>
      <c r="B1361" s="56" t="s">
        <v>4195</v>
      </c>
      <c r="C1361" s="160"/>
      <c r="D1361" s="83"/>
      <c r="E1361" s="83"/>
      <c r="F1361" s="86"/>
      <c r="G1361" s="82">
        <v>0</v>
      </c>
    </row>
    <row r="1362" spans="1:7" x14ac:dyDescent="0.2">
      <c r="A1362" s="200" t="s">
        <v>7755</v>
      </c>
      <c r="B1362" s="44" t="s">
        <v>4194</v>
      </c>
      <c r="C1362" s="43"/>
      <c r="D1362" s="143" t="s">
        <v>6367</v>
      </c>
      <c r="E1362" s="143" t="s">
        <v>6343</v>
      </c>
      <c r="F1362" s="54">
        <v>2100</v>
      </c>
      <c r="G1362" s="82">
        <v>1344.924</v>
      </c>
    </row>
    <row r="1363" spans="1:7" x14ac:dyDescent="0.25">
      <c r="A1363" s="200" t="s">
        <v>7756</v>
      </c>
      <c r="B1363" s="44" t="s">
        <v>4193</v>
      </c>
      <c r="C1363" s="44" t="s">
        <v>7757</v>
      </c>
      <c r="D1363" s="143" t="s">
        <v>6401</v>
      </c>
      <c r="E1363" s="143"/>
      <c r="F1363" s="54">
        <v>3035</v>
      </c>
      <c r="G1363" s="82">
        <v>1943.7354</v>
      </c>
    </row>
    <row r="1364" spans="1:7" x14ac:dyDescent="0.25">
      <c r="A1364" s="88"/>
      <c r="B1364" s="161" t="s">
        <v>4191</v>
      </c>
      <c r="C1364" s="149"/>
      <c r="D1364" s="83"/>
      <c r="E1364" s="83"/>
      <c r="F1364" s="86"/>
      <c r="G1364" s="82">
        <v>0</v>
      </c>
    </row>
    <row r="1365" spans="1:7" x14ac:dyDescent="0.25">
      <c r="A1365" s="200" t="s">
        <v>7758</v>
      </c>
      <c r="B1365" s="44" t="s">
        <v>4190</v>
      </c>
      <c r="C1365" s="44" t="s">
        <v>7759</v>
      </c>
      <c r="D1365" s="143" t="s">
        <v>6367</v>
      </c>
      <c r="E1365" s="143"/>
      <c r="F1365" s="54">
        <v>1877.9089376053962</v>
      </c>
      <c r="G1365" s="82">
        <v>1202.6879999999999</v>
      </c>
    </row>
    <row r="1366" spans="1:7" x14ac:dyDescent="0.25">
      <c r="A1366" s="88" t="s">
        <v>7760</v>
      </c>
      <c r="B1366" s="149" t="s">
        <v>4189</v>
      </c>
      <c r="C1366" s="149" t="s">
        <v>7759</v>
      </c>
      <c r="D1366" s="83" t="s">
        <v>6401</v>
      </c>
      <c r="E1366" s="83"/>
      <c r="F1366" s="86">
        <v>2835.4131534569988</v>
      </c>
      <c r="G1366" s="82">
        <v>1815.9120000000003</v>
      </c>
    </row>
    <row r="1367" spans="1:7" ht="24" x14ac:dyDescent="0.25">
      <c r="A1367" s="88" t="s">
        <v>7761</v>
      </c>
      <c r="B1367" s="149" t="s">
        <v>4188</v>
      </c>
      <c r="C1367" s="149" t="s">
        <v>7759</v>
      </c>
      <c r="D1367" s="83" t="s">
        <v>6367</v>
      </c>
      <c r="E1367" s="83"/>
      <c r="F1367" s="86">
        <v>1877.9089376053962</v>
      </c>
      <c r="G1367" s="82">
        <v>1202.6879999999999</v>
      </c>
    </row>
    <row r="1368" spans="1:7" ht="24" x14ac:dyDescent="0.25">
      <c r="A1368" s="200" t="s">
        <v>7762</v>
      </c>
      <c r="B1368" s="44" t="s">
        <v>4187</v>
      </c>
      <c r="C1368" s="44" t="s">
        <v>7747</v>
      </c>
      <c r="D1368" s="143" t="s">
        <v>6367</v>
      </c>
      <c r="E1368" s="143"/>
      <c r="F1368" s="54">
        <v>2560.71</v>
      </c>
      <c r="G1368" s="82">
        <v>1639.9811124</v>
      </c>
    </row>
    <row r="1369" spans="1:7" ht="24" x14ac:dyDescent="0.25">
      <c r="A1369" s="200" t="s">
        <v>7763</v>
      </c>
      <c r="B1369" s="44" t="s">
        <v>4185</v>
      </c>
      <c r="C1369" s="44" t="s">
        <v>7759</v>
      </c>
      <c r="D1369" s="143" t="s">
        <v>6367</v>
      </c>
      <c r="E1369" s="143" t="s">
        <v>6343</v>
      </c>
      <c r="F1369" s="54">
        <v>2173.6930860033726</v>
      </c>
      <c r="G1369" s="82">
        <v>1392.1200000000001</v>
      </c>
    </row>
    <row r="1370" spans="1:7" ht="24" x14ac:dyDescent="0.25">
      <c r="A1370" s="200" t="s">
        <v>7764</v>
      </c>
      <c r="B1370" s="44" t="s">
        <v>4184</v>
      </c>
      <c r="C1370" s="44" t="s">
        <v>7759</v>
      </c>
      <c r="D1370" s="143" t="s">
        <v>6401</v>
      </c>
      <c r="E1370" s="143"/>
      <c r="F1370" s="54">
        <v>2835.4131534569988</v>
      </c>
      <c r="G1370" s="82">
        <v>1815.9120000000003</v>
      </c>
    </row>
    <row r="1371" spans="1:7" ht="24" x14ac:dyDescent="0.25">
      <c r="A1371" s="200" t="s">
        <v>7765</v>
      </c>
      <c r="B1371" s="44" t="s">
        <v>4183</v>
      </c>
      <c r="C1371" s="58" t="s">
        <v>7759</v>
      </c>
      <c r="D1371" s="143" t="s">
        <v>6367</v>
      </c>
      <c r="E1371" s="200" t="s">
        <v>6343</v>
      </c>
      <c r="F1371" s="54">
        <v>2173.6930860033726</v>
      </c>
      <c r="G1371" s="82">
        <v>1392.1200000000001</v>
      </c>
    </row>
    <row r="1372" spans="1:7" ht="24" x14ac:dyDescent="0.25">
      <c r="A1372" s="143" t="s">
        <v>7766</v>
      </c>
      <c r="B1372" s="44" t="s">
        <v>4182</v>
      </c>
      <c r="C1372" s="44" t="s">
        <v>7759</v>
      </c>
      <c r="D1372" s="143" t="s">
        <v>6401</v>
      </c>
      <c r="E1372" s="143"/>
      <c r="F1372" s="54">
        <v>3150.5902192242834</v>
      </c>
      <c r="G1372" s="82">
        <v>2017.7640000000001</v>
      </c>
    </row>
    <row r="1373" spans="1:7" x14ac:dyDescent="0.25">
      <c r="A1373" s="88"/>
      <c r="B1373" s="56" t="s">
        <v>4180</v>
      </c>
      <c r="C1373" s="149"/>
      <c r="D1373" s="83"/>
      <c r="E1373" s="83"/>
      <c r="F1373" s="86"/>
      <c r="G1373" s="82">
        <v>0</v>
      </c>
    </row>
    <row r="1374" spans="1:7" x14ac:dyDescent="0.2">
      <c r="A1374" s="200" t="s">
        <v>7767</v>
      </c>
      <c r="B1374" s="44" t="s">
        <v>4179</v>
      </c>
      <c r="C1374" s="43"/>
      <c r="D1374" s="143" t="s">
        <v>6367</v>
      </c>
      <c r="E1374" s="143" t="s">
        <v>6343</v>
      </c>
      <c r="F1374" s="54">
        <v>1900</v>
      </c>
      <c r="G1374" s="82">
        <v>1216.8360000000002</v>
      </c>
    </row>
    <row r="1375" spans="1:7" x14ac:dyDescent="0.25">
      <c r="A1375" s="88"/>
      <c r="B1375" s="161" t="s">
        <v>4178</v>
      </c>
      <c r="C1375" s="149"/>
      <c r="D1375" s="83"/>
      <c r="E1375" s="83"/>
      <c r="F1375" s="86"/>
      <c r="G1375" s="82">
        <v>0</v>
      </c>
    </row>
    <row r="1376" spans="1:7" ht="24" x14ac:dyDescent="0.25">
      <c r="A1376" s="143" t="s">
        <v>7768</v>
      </c>
      <c r="B1376" s="44" t="s">
        <v>4177</v>
      </c>
      <c r="C1376" s="44" t="s">
        <v>7769</v>
      </c>
      <c r="D1376" s="143" t="s">
        <v>6367</v>
      </c>
      <c r="E1376" s="143"/>
      <c r="F1376" s="54">
        <v>2048.566610455312</v>
      </c>
      <c r="G1376" s="82">
        <v>1311.9839999999999</v>
      </c>
    </row>
    <row r="1377" spans="1:7" x14ac:dyDescent="0.25">
      <c r="A1377" s="88" t="s">
        <v>7770</v>
      </c>
      <c r="B1377" s="149" t="s">
        <v>4175</v>
      </c>
      <c r="C1377" s="149"/>
      <c r="D1377" s="83" t="s">
        <v>6367</v>
      </c>
      <c r="E1377" s="83"/>
      <c r="F1377" s="86">
        <v>2048.566610455312</v>
      </c>
      <c r="G1377" s="82">
        <v>1311.9839999999999</v>
      </c>
    </row>
    <row r="1378" spans="1:7" x14ac:dyDescent="0.25">
      <c r="A1378" s="143" t="s">
        <v>7771</v>
      </c>
      <c r="B1378" s="44" t="s">
        <v>4174</v>
      </c>
      <c r="C1378" s="44"/>
      <c r="D1378" s="143" t="s">
        <v>6367</v>
      </c>
      <c r="E1378" s="143"/>
      <c r="F1378" s="54">
        <v>2560.7082630691402</v>
      </c>
      <c r="G1378" s="82">
        <v>1639.98</v>
      </c>
    </row>
    <row r="1379" spans="1:7" x14ac:dyDescent="0.25">
      <c r="A1379" s="88" t="s">
        <v>7772</v>
      </c>
      <c r="B1379" s="149" t="s">
        <v>4172</v>
      </c>
      <c r="C1379" s="149"/>
      <c r="D1379" s="83" t="s">
        <v>6370</v>
      </c>
      <c r="E1379" s="83"/>
      <c r="F1379" s="86">
        <v>1300.3372681281619</v>
      </c>
      <c r="G1379" s="82">
        <v>832.78800000000012</v>
      </c>
    </row>
    <row r="1380" spans="1:7" x14ac:dyDescent="0.25">
      <c r="A1380" s="143" t="s">
        <v>7773</v>
      </c>
      <c r="B1380" s="44" t="s">
        <v>4171</v>
      </c>
      <c r="C1380" s="44" t="s">
        <v>7774</v>
      </c>
      <c r="D1380" s="143" t="s">
        <v>6367</v>
      </c>
      <c r="E1380" s="143"/>
      <c r="F1380" s="54">
        <v>2560.7082630691402</v>
      </c>
      <c r="G1380" s="82">
        <v>1639.98</v>
      </c>
    </row>
    <row r="1381" spans="1:7" ht="24" x14ac:dyDescent="0.25">
      <c r="A1381" s="88" t="s">
        <v>7775</v>
      </c>
      <c r="B1381" s="149" t="s">
        <v>4169</v>
      </c>
      <c r="C1381" s="149"/>
      <c r="D1381" s="83" t="s">
        <v>6370</v>
      </c>
      <c r="E1381" s="83"/>
      <c r="F1381" s="86">
        <v>1300.3372681281619</v>
      </c>
      <c r="G1381" s="82">
        <v>832.78800000000012</v>
      </c>
    </row>
    <row r="1382" spans="1:7" x14ac:dyDescent="0.25">
      <c r="A1382" s="97" t="s">
        <v>7776</v>
      </c>
      <c r="B1382" s="149" t="s">
        <v>4168</v>
      </c>
      <c r="C1382" s="160" t="s">
        <v>7777</v>
      </c>
      <c r="D1382" s="100" t="s">
        <v>6367</v>
      </c>
      <c r="E1382" s="86"/>
      <c r="F1382" s="86">
        <v>1877.9089376053962</v>
      </c>
      <c r="G1382" s="82">
        <v>1202.6879999999999</v>
      </c>
    </row>
    <row r="1383" spans="1:7" ht="24" x14ac:dyDescent="0.25">
      <c r="A1383" s="97" t="s">
        <v>7778</v>
      </c>
      <c r="B1383" s="149" t="s">
        <v>4167</v>
      </c>
      <c r="C1383" s="160" t="s">
        <v>7777</v>
      </c>
      <c r="D1383" s="100" t="s">
        <v>6367</v>
      </c>
      <c r="E1383" s="86"/>
      <c r="F1383" s="86">
        <v>1877.9089376053962</v>
      </c>
      <c r="G1383" s="82">
        <v>1202.6879999999999</v>
      </c>
    </row>
    <row r="1384" spans="1:7" x14ac:dyDescent="0.25">
      <c r="A1384" s="88"/>
      <c r="B1384" s="161" t="s">
        <v>4165</v>
      </c>
      <c r="C1384" s="149"/>
      <c r="D1384" s="83"/>
      <c r="E1384" s="83"/>
      <c r="F1384" s="86"/>
      <c r="G1384" s="82">
        <v>0</v>
      </c>
    </row>
    <row r="1385" spans="1:7" x14ac:dyDescent="0.25">
      <c r="A1385" s="88" t="s">
        <v>7779</v>
      </c>
      <c r="B1385" s="149" t="s">
        <v>4164</v>
      </c>
      <c r="C1385" s="149"/>
      <c r="D1385" s="83" t="s">
        <v>6370</v>
      </c>
      <c r="E1385" s="83"/>
      <c r="F1385" s="86">
        <v>1300.3372681281619</v>
      </c>
      <c r="G1385" s="82">
        <v>832.78800000000012</v>
      </c>
    </row>
    <row r="1386" spans="1:7" ht="24" x14ac:dyDescent="0.25">
      <c r="A1386" s="88" t="s">
        <v>7780</v>
      </c>
      <c r="B1386" s="149" t="s">
        <v>4163</v>
      </c>
      <c r="C1386" s="149"/>
      <c r="D1386" s="83" t="s">
        <v>6370</v>
      </c>
      <c r="E1386" s="83"/>
      <c r="F1386" s="86">
        <v>1300.3372681281619</v>
      </c>
      <c r="G1386" s="82">
        <v>832.78800000000012</v>
      </c>
    </row>
    <row r="1387" spans="1:7" ht="24" x14ac:dyDescent="0.25">
      <c r="A1387" s="88" t="s">
        <v>7781</v>
      </c>
      <c r="B1387" s="149" t="s">
        <v>4162</v>
      </c>
      <c r="C1387" s="149"/>
      <c r="D1387" s="83" t="s">
        <v>6367</v>
      </c>
      <c r="E1387" s="83"/>
      <c r="F1387" s="86">
        <v>1707.0826306913996</v>
      </c>
      <c r="G1387" s="82">
        <v>1093.2840000000001</v>
      </c>
    </row>
    <row r="1388" spans="1:7" x14ac:dyDescent="0.25">
      <c r="A1388" s="88"/>
      <c r="B1388" s="161" t="s">
        <v>4161</v>
      </c>
      <c r="C1388" s="149"/>
      <c r="D1388" s="83"/>
      <c r="E1388" s="83"/>
      <c r="F1388" s="86"/>
      <c r="G1388" s="82">
        <v>0</v>
      </c>
    </row>
    <row r="1389" spans="1:7" ht="24" x14ac:dyDescent="0.2">
      <c r="A1389" s="200" t="s">
        <v>7782</v>
      </c>
      <c r="B1389" s="44" t="s">
        <v>4160</v>
      </c>
      <c r="C1389" s="43"/>
      <c r="D1389" s="143" t="s">
        <v>6367</v>
      </c>
      <c r="E1389" s="143" t="s">
        <v>6343</v>
      </c>
      <c r="F1389" s="54">
        <v>2048.566610455312</v>
      </c>
      <c r="G1389" s="82">
        <v>1311.9839999999999</v>
      </c>
    </row>
    <row r="1390" spans="1:7" ht="24" x14ac:dyDescent="0.2">
      <c r="A1390" s="200" t="s">
        <v>7783</v>
      </c>
      <c r="B1390" s="44" t="s">
        <v>4159</v>
      </c>
      <c r="C1390" s="43"/>
      <c r="D1390" s="143" t="s">
        <v>6367</v>
      </c>
      <c r="E1390" s="143" t="s">
        <v>6343</v>
      </c>
      <c r="F1390" s="54">
        <v>2048.566610455312</v>
      </c>
      <c r="G1390" s="82">
        <v>1311.9839999999999</v>
      </c>
    </row>
    <row r="1391" spans="1:7" ht="24" x14ac:dyDescent="0.2">
      <c r="A1391" s="200" t="s">
        <v>7784</v>
      </c>
      <c r="B1391" s="44" t="s">
        <v>4158</v>
      </c>
      <c r="C1391" s="29"/>
      <c r="D1391" s="143" t="s">
        <v>6367</v>
      </c>
      <c r="E1391" s="143"/>
      <c r="F1391" s="54">
        <v>2500</v>
      </c>
      <c r="G1391" s="82">
        <v>1601.1000000000001</v>
      </c>
    </row>
    <row r="1392" spans="1:7" x14ac:dyDescent="0.25">
      <c r="A1392" s="88" t="s">
        <v>7785</v>
      </c>
      <c r="B1392" s="149" t="s">
        <v>4157</v>
      </c>
      <c r="C1392" s="196"/>
      <c r="D1392" s="83" t="s">
        <v>6370</v>
      </c>
      <c r="E1392" s="233"/>
      <c r="F1392" s="86">
        <v>1300.3372681281619</v>
      </c>
      <c r="G1392" s="82">
        <v>832.78800000000012</v>
      </c>
    </row>
    <row r="1393" spans="1:7" x14ac:dyDescent="0.25">
      <c r="A1393" s="88" t="s">
        <v>7786</v>
      </c>
      <c r="B1393" s="149" t="s">
        <v>4156</v>
      </c>
      <c r="C1393" s="196"/>
      <c r="D1393" s="83" t="s">
        <v>6370</v>
      </c>
      <c r="E1393" s="233"/>
      <c r="F1393" s="86">
        <v>1300.3372681281619</v>
      </c>
      <c r="G1393" s="82">
        <v>832.78800000000012</v>
      </c>
    </row>
    <row r="1394" spans="1:7" x14ac:dyDescent="0.25">
      <c r="A1394" s="200" t="s">
        <v>7787</v>
      </c>
      <c r="B1394" s="44" t="s">
        <v>4155</v>
      </c>
      <c r="C1394" s="44"/>
      <c r="D1394" s="143" t="s">
        <v>6367</v>
      </c>
      <c r="E1394" s="143"/>
      <c r="F1394" s="54">
        <v>2560.7082630691402</v>
      </c>
      <c r="G1394" s="82">
        <v>1639.98</v>
      </c>
    </row>
    <row r="1395" spans="1:7" ht="24" x14ac:dyDescent="0.25">
      <c r="A1395" s="200" t="s">
        <v>7788</v>
      </c>
      <c r="B1395" s="44" t="s">
        <v>4154</v>
      </c>
      <c r="C1395" s="44" t="s">
        <v>7759</v>
      </c>
      <c r="D1395" s="143" t="s">
        <v>6401</v>
      </c>
      <c r="E1395" s="143"/>
      <c r="F1395" s="52">
        <v>3000</v>
      </c>
      <c r="G1395" s="82">
        <v>1921.3200000000002</v>
      </c>
    </row>
    <row r="1396" spans="1:7" ht="24" x14ac:dyDescent="0.25">
      <c r="A1396" s="88" t="s">
        <v>7789</v>
      </c>
      <c r="B1396" s="149" t="s">
        <v>4153</v>
      </c>
      <c r="C1396" s="149"/>
      <c r="D1396" s="83" t="s">
        <v>6370</v>
      </c>
      <c r="E1396" s="83"/>
      <c r="F1396" s="86">
        <v>1300.3372681281619</v>
      </c>
      <c r="G1396" s="82">
        <v>832.78800000000012</v>
      </c>
    </row>
    <row r="1397" spans="1:7" ht="24" x14ac:dyDescent="0.25">
      <c r="A1397" s="88" t="s">
        <v>7790</v>
      </c>
      <c r="B1397" s="149" t="s">
        <v>4152</v>
      </c>
      <c r="C1397" s="149"/>
      <c r="D1397" s="83" t="s">
        <v>6367</v>
      </c>
      <c r="E1397" s="83"/>
      <c r="F1397" s="86">
        <v>2048.566610455312</v>
      </c>
      <c r="G1397" s="82">
        <v>1311.9839999999999</v>
      </c>
    </row>
    <row r="1398" spans="1:7" x14ac:dyDescent="0.25">
      <c r="A1398" s="88" t="s">
        <v>7791</v>
      </c>
      <c r="B1398" s="149" t="s">
        <v>4151</v>
      </c>
      <c r="C1398" s="149" t="s">
        <v>7792</v>
      </c>
      <c r="D1398" s="83" t="s">
        <v>6370</v>
      </c>
      <c r="E1398" s="83" t="s">
        <v>6343</v>
      </c>
      <c r="F1398" s="86">
        <v>1286.3406408094436</v>
      </c>
      <c r="G1398" s="82">
        <v>823.82399999999996</v>
      </c>
    </row>
    <row r="1399" spans="1:7" x14ac:dyDescent="0.25">
      <c r="A1399" s="88" t="s">
        <v>7793</v>
      </c>
      <c r="B1399" s="149" t="s">
        <v>4149</v>
      </c>
      <c r="C1399" s="149"/>
      <c r="D1399" s="83" t="s">
        <v>6380</v>
      </c>
      <c r="E1399" s="122"/>
      <c r="F1399" s="86">
        <v>421.5851602023609</v>
      </c>
      <c r="G1399" s="82">
        <v>270</v>
      </c>
    </row>
    <row r="1400" spans="1:7" x14ac:dyDescent="0.25">
      <c r="A1400" s="88" t="s">
        <v>7794</v>
      </c>
      <c r="B1400" s="149" t="s">
        <v>4148</v>
      </c>
      <c r="C1400" s="149"/>
      <c r="D1400" s="83" t="s">
        <v>6370</v>
      </c>
      <c r="E1400" s="83"/>
      <c r="F1400" s="86">
        <v>1300.3372681281619</v>
      </c>
      <c r="G1400" s="82">
        <v>832.78800000000012</v>
      </c>
    </row>
    <row r="1401" spans="1:7" x14ac:dyDescent="0.25">
      <c r="A1401" s="88" t="s">
        <v>7795</v>
      </c>
      <c r="B1401" s="149" t="s">
        <v>4147</v>
      </c>
      <c r="C1401" s="149"/>
      <c r="D1401" s="83" t="s">
        <v>6367</v>
      </c>
      <c r="E1401" s="83"/>
      <c r="F1401" s="86">
        <v>1707.0826306913996</v>
      </c>
      <c r="G1401" s="82">
        <v>1093.2840000000001</v>
      </c>
    </row>
    <row r="1402" spans="1:7" x14ac:dyDescent="0.25">
      <c r="A1402" s="88" t="s">
        <v>7796</v>
      </c>
      <c r="B1402" s="149" t="s">
        <v>4146</v>
      </c>
      <c r="C1402" s="149"/>
      <c r="D1402" s="83" t="s">
        <v>6367</v>
      </c>
      <c r="E1402" s="83"/>
      <c r="F1402" s="86">
        <v>2560.7082630691402</v>
      </c>
      <c r="G1402" s="82">
        <v>1639.98</v>
      </c>
    </row>
    <row r="1403" spans="1:7" x14ac:dyDescent="0.25">
      <c r="A1403" s="88" t="s">
        <v>7797</v>
      </c>
      <c r="B1403" s="149" t="s">
        <v>4145</v>
      </c>
      <c r="C1403" s="149" t="s">
        <v>4144</v>
      </c>
      <c r="D1403" s="83" t="s">
        <v>6370</v>
      </c>
      <c r="E1403" s="83"/>
      <c r="F1403" s="86">
        <v>1155.8178752107926</v>
      </c>
      <c r="G1403" s="82">
        <v>740.23199999999997</v>
      </c>
    </row>
    <row r="1404" spans="1:7" x14ac:dyDescent="0.25">
      <c r="A1404" s="88" t="s">
        <v>7798</v>
      </c>
      <c r="B1404" s="149" t="s">
        <v>4143</v>
      </c>
      <c r="C1404" s="149"/>
      <c r="D1404" s="83" t="s">
        <v>6367</v>
      </c>
      <c r="E1404" s="83"/>
      <c r="F1404" s="86">
        <v>2048.566610455312</v>
      </c>
      <c r="G1404" s="82">
        <v>1311.9839999999999</v>
      </c>
    </row>
    <row r="1405" spans="1:7" x14ac:dyDescent="0.25">
      <c r="A1405" s="88" t="s">
        <v>7799</v>
      </c>
      <c r="B1405" s="149" t="s">
        <v>4141</v>
      </c>
      <c r="C1405" s="149"/>
      <c r="D1405" s="83" t="s">
        <v>6367</v>
      </c>
      <c r="E1405" s="83"/>
      <c r="F1405" s="86">
        <v>1707.0826306913996</v>
      </c>
      <c r="G1405" s="82">
        <v>1093.2840000000001</v>
      </c>
    </row>
    <row r="1406" spans="1:7" x14ac:dyDescent="0.25">
      <c r="A1406" s="88" t="s">
        <v>7800</v>
      </c>
      <c r="B1406" s="149" t="s">
        <v>4140</v>
      </c>
      <c r="C1406" s="149" t="s">
        <v>4139</v>
      </c>
      <c r="D1406" s="83" t="s">
        <v>6370</v>
      </c>
      <c r="E1406" s="83"/>
      <c r="F1406" s="86">
        <v>866.779089376054</v>
      </c>
      <c r="G1406" s="82">
        <v>555.12</v>
      </c>
    </row>
    <row r="1407" spans="1:7" x14ac:dyDescent="0.25">
      <c r="A1407" s="88" t="s">
        <v>7801</v>
      </c>
      <c r="B1407" s="149" t="s">
        <v>4138</v>
      </c>
      <c r="C1407" s="149" t="s">
        <v>4137</v>
      </c>
      <c r="D1407" s="83" t="s">
        <v>6370</v>
      </c>
      <c r="E1407" s="83"/>
      <c r="F1407" s="86">
        <v>1155.8178752107926</v>
      </c>
      <c r="G1407" s="82">
        <v>740.23199999999997</v>
      </c>
    </row>
    <row r="1408" spans="1:7" x14ac:dyDescent="0.25">
      <c r="A1408" s="88" t="s">
        <v>7802</v>
      </c>
      <c r="B1408" s="149" t="s">
        <v>4136</v>
      </c>
      <c r="C1408" s="149"/>
      <c r="D1408" s="83" t="s">
        <v>6370</v>
      </c>
      <c r="E1408" s="83"/>
      <c r="F1408" s="86">
        <v>1300.3372681281619</v>
      </c>
      <c r="G1408" s="82">
        <v>832.78800000000012</v>
      </c>
    </row>
    <row r="1409" spans="1:7" x14ac:dyDescent="0.25">
      <c r="A1409" s="88" t="s">
        <v>7803</v>
      </c>
      <c r="B1409" s="149" t="s">
        <v>4135</v>
      </c>
      <c r="C1409" s="149"/>
      <c r="D1409" s="83" t="s">
        <v>6370</v>
      </c>
      <c r="E1409" s="83"/>
      <c r="F1409" s="86">
        <v>866.779089376054</v>
      </c>
      <c r="G1409" s="82">
        <v>555.12</v>
      </c>
    </row>
    <row r="1410" spans="1:7" x14ac:dyDescent="0.25">
      <c r="A1410" s="88" t="s">
        <v>7804</v>
      </c>
      <c r="B1410" s="149" t="s">
        <v>4134</v>
      </c>
      <c r="C1410" s="149"/>
      <c r="D1410" s="83" t="s">
        <v>6370</v>
      </c>
      <c r="E1410" s="83"/>
      <c r="F1410" s="86">
        <v>866.779089376054</v>
      </c>
      <c r="G1410" s="82">
        <v>555.12</v>
      </c>
    </row>
    <row r="1411" spans="1:7" ht="24" customHeight="1" x14ac:dyDescent="0.25">
      <c r="A1411" s="88" t="s">
        <v>7805</v>
      </c>
      <c r="B1411" s="149" t="s">
        <v>4133</v>
      </c>
      <c r="C1411" s="149"/>
      <c r="D1411" s="83" t="s">
        <v>6370</v>
      </c>
      <c r="E1411" s="83"/>
      <c r="F1411" s="86">
        <v>866.779089376054</v>
      </c>
      <c r="G1411" s="82">
        <v>555.12</v>
      </c>
    </row>
    <row r="1412" spans="1:7" x14ac:dyDescent="0.25">
      <c r="A1412" s="88" t="s">
        <v>7806</v>
      </c>
      <c r="B1412" s="149" t="s">
        <v>4132</v>
      </c>
      <c r="C1412" s="149"/>
      <c r="D1412" s="83" t="s">
        <v>6370</v>
      </c>
      <c r="E1412" s="83"/>
      <c r="F1412" s="86">
        <v>866.779089376054</v>
      </c>
      <c r="G1412" s="82">
        <v>555.12</v>
      </c>
    </row>
    <row r="1413" spans="1:7" x14ac:dyDescent="0.25">
      <c r="A1413" s="200" t="s">
        <v>7807</v>
      </c>
      <c r="B1413" s="44" t="s">
        <v>4131</v>
      </c>
      <c r="C1413" s="44"/>
      <c r="D1413" s="143" t="s">
        <v>6370</v>
      </c>
      <c r="E1413" s="143"/>
      <c r="F1413" s="54">
        <v>1300.3372681281619</v>
      </c>
      <c r="G1413" s="82">
        <v>832.78800000000012</v>
      </c>
    </row>
    <row r="1414" spans="1:7" x14ac:dyDescent="0.25">
      <c r="A1414" s="88" t="s">
        <v>7808</v>
      </c>
      <c r="B1414" s="149" t="s">
        <v>4130</v>
      </c>
      <c r="C1414" s="149"/>
      <c r="D1414" s="83" t="s">
        <v>6367</v>
      </c>
      <c r="E1414" s="83"/>
      <c r="F1414" s="86">
        <v>2560.7082630691402</v>
      </c>
      <c r="G1414" s="82">
        <v>1639.98</v>
      </c>
    </row>
    <row r="1415" spans="1:7" x14ac:dyDescent="0.25">
      <c r="A1415" s="200" t="s">
        <v>7809</v>
      </c>
      <c r="B1415" s="44" t="s">
        <v>4129</v>
      </c>
      <c r="C1415" s="44"/>
      <c r="D1415" s="143" t="s">
        <v>6367</v>
      </c>
      <c r="E1415" s="143"/>
      <c r="F1415" s="54">
        <v>2048.566610455312</v>
      </c>
      <c r="G1415" s="82">
        <v>1311.9839999999999</v>
      </c>
    </row>
    <row r="1416" spans="1:7" x14ac:dyDescent="0.25">
      <c r="A1416" s="200" t="s">
        <v>7810</v>
      </c>
      <c r="B1416" s="44" t="s">
        <v>4128</v>
      </c>
      <c r="C1416" s="44"/>
      <c r="D1416" s="143" t="s">
        <v>6367</v>
      </c>
      <c r="E1416" s="143"/>
      <c r="F1416" s="54">
        <v>2048.566610455312</v>
      </c>
      <c r="G1416" s="82">
        <v>1311.9839999999999</v>
      </c>
    </row>
    <row r="1417" spans="1:7" ht="24" x14ac:dyDescent="0.25">
      <c r="A1417" s="200" t="s">
        <v>7811</v>
      </c>
      <c r="B1417" s="44" t="s">
        <v>4127</v>
      </c>
      <c r="C1417" s="44" t="s">
        <v>7759</v>
      </c>
      <c r="D1417" s="143" t="s">
        <v>6367</v>
      </c>
      <c r="E1417" s="143"/>
      <c r="F1417" s="52">
        <v>2600</v>
      </c>
      <c r="G1417" s="82">
        <v>1665.144</v>
      </c>
    </row>
    <row r="1418" spans="1:7" x14ac:dyDescent="0.25">
      <c r="A1418" s="88" t="s">
        <v>7812</v>
      </c>
      <c r="B1418" s="149" t="s">
        <v>4125</v>
      </c>
      <c r="C1418" s="149"/>
      <c r="D1418" s="83" t="s">
        <v>6370</v>
      </c>
      <c r="E1418" s="83"/>
      <c r="F1418" s="86">
        <v>1011.2984822934234</v>
      </c>
      <c r="G1418" s="82">
        <v>647.67600000000004</v>
      </c>
    </row>
    <row r="1419" spans="1:7" x14ac:dyDescent="0.25">
      <c r="A1419" s="88" t="s">
        <v>7813</v>
      </c>
      <c r="B1419" s="149" t="s">
        <v>4124</v>
      </c>
      <c r="C1419" s="149"/>
      <c r="D1419" s="83" t="s">
        <v>6367</v>
      </c>
      <c r="E1419" s="83"/>
      <c r="F1419" s="86">
        <v>2560.7082630691402</v>
      </c>
      <c r="G1419" s="82">
        <v>1639.98</v>
      </c>
    </row>
    <row r="1420" spans="1:7" x14ac:dyDescent="0.25">
      <c r="A1420" s="88" t="s">
        <v>7814</v>
      </c>
      <c r="B1420" s="149" t="s">
        <v>4123</v>
      </c>
      <c r="C1420" s="149"/>
      <c r="D1420" s="83" t="s">
        <v>6367</v>
      </c>
      <c r="E1420" s="83"/>
      <c r="F1420" s="86">
        <v>1707.0826306913996</v>
      </c>
      <c r="G1420" s="82">
        <v>1093.2840000000001</v>
      </c>
    </row>
    <row r="1421" spans="1:7" x14ac:dyDescent="0.25">
      <c r="A1421" s="88" t="s">
        <v>7815</v>
      </c>
      <c r="B1421" s="149" t="s">
        <v>4122</v>
      </c>
      <c r="C1421" s="149"/>
      <c r="D1421" s="83" t="s">
        <v>6367</v>
      </c>
      <c r="E1421" s="83"/>
      <c r="F1421" s="86">
        <v>1707.0826306913996</v>
      </c>
      <c r="G1421" s="82">
        <v>1093.2840000000001</v>
      </c>
    </row>
    <row r="1422" spans="1:7" x14ac:dyDescent="0.25">
      <c r="A1422" s="200" t="s">
        <v>7816</v>
      </c>
      <c r="B1422" s="44" t="s">
        <v>4121</v>
      </c>
      <c r="C1422" s="44"/>
      <c r="D1422" s="143" t="s">
        <v>6367</v>
      </c>
      <c r="E1422" s="143"/>
      <c r="F1422" s="54">
        <v>1707.0826306913996</v>
      </c>
      <c r="G1422" s="82">
        <v>1093.2840000000001</v>
      </c>
    </row>
    <row r="1423" spans="1:7" x14ac:dyDescent="0.25">
      <c r="A1423" s="143" t="s">
        <v>7817</v>
      </c>
      <c r="B1423" s="44" t="s">
        <v>4120</v>
      </c>
      <c r="C1423" s="44"/>
      <c r="D1423" s="143" t="s">
        <v>6367</v>
      </c>
      <c r="E1423" s="143"/>
      <c r="F1423" s="52">
        <v>2200</v>
      </c>
      <c r="G1423" s="82">
        <v>1408.9680000000001</v>
      </c>
    </row>
    <row r="1424" spans="1:7" x14ac:dyDescent="0.25">
      <c r="A1424" s="88" t="s">
        <v>7818</v>
      </c>
      <c r="B1424" s="149" t="s">
        <v>4119</v>
      </c>
      <c r="C1424" s="149" t="s">
        <v>7819</v>
      </c>
      <c r="D1424" s="83" t="s">
        <v>6367</v>
      </c>
      <c r="E1424" s="83"/>
      <c r="F1424" s="86">
        <v>2018.4654300168636</v>
      </c>
      <c r="G1424" s="82">
        <v>1292.7060000000001</v>
      </c>
    </row>
    <row r="1425" spans="1:7" x14ac:dyDescent="0.25">
      <c r="A1425" s="88" t="s">
        <v>7820</v>
      </c>
      <c r="B1425" s="149" t="s">
        <v>4117</v>
      </c>
      <c r="C1425" s="149" t="s">
        <v>7821</v>
      </c>
      <c r="D1425" s="83" t="s">
        <v>6345</v>
      </c>
      <c r="E1425" s="83"/>
      <c r="F1425" s="86">
        <v>510.79258010118042</v>
      </c>
      <c r="G1425" s="82">
        <v>327.13200000000001</v>
      </c>
    </row>
    <row r="1426" spans="1:7" x14ac:dyDescent="0.25">
      <c r="A1426" s="88" t="s">
        <v>7822</v>
      </c>
      <c r="B1426" s="149" t="s">
        <v>4115</v>
      </c>
      <c r="C1426" s="149" t="s">
        <v>7823</v>
      </c>
      <c r="D1426" s="83" t="s">
        <v>6370</v>
      </c>
      <c r="E1426" s="83"/>
      <c r="F1426" s="86">
        <v>1011.2984822934234</v>
      </c>
      <c r="G1426" s="82">
        <v>647.67600000000004</v>
      </c>
    </row>
    <row r="1427" spans="1:7" x14ac:dyDescent="0.25">
      <c r="A1427" s="88" t="s">
        <v>7824</v>
      </c>
      <c r="B1427" s="149" t="s">
        <v>4113</v>
      </c>
      <c r="C1427" s="149" t="s">
        <v>7819</v>
      </c>
      <c r="D1427" s="83" t="s">
        <v>6370</v>
      </c>
      <c r="E1427" s="83"/>
      <c r="F1427" s="86">
        <v>1011.2984822934234</v>
      </c>
      <c r="G1427" s="82">
        <v>647.67600000000004</v>
      </c>
    </row>
    <row r="1428" spans="1:7" x14ac:dyDescent="0.25">
      <c r="A1428" s="88" t="s">
        <v>7825</v>
      </c>
      <c r="B1428" s="149" t="s">
        <v>4111</v>
      </c>
      <c r="C1428" s="149" t="s">
        <v>7826</v>
      </c>
      <c r="D1428" s="83" t="s">
        <v>6345</v>
      </c>
      <c r="E1428" s="83"/>
      <c r="F1428" s="86">
        <v>936.59359190556495</v>
      </c>
      <c r="G1428" s="82">
        <v>599.83199999999999</v>
      </c>
    </row>
    <row r="1429" spans="1:7" ht="24" x14ac:dyDescent="0.25">
      <c r="A1429" s="88"/>
      <c r="B1429" s="161" t="s">
        <v>4109</v>
      </c>
      <c r="C1429" s="149"/>
      <c r="D1429" s="83"/>
      <c r="E1429" s="83"/>
      <c r="F1429" s="86"/>
      <c r="G1429" s="82">
        <v>0</v>
      </c>
    </row>
    <row r="1430" spans="1:7" x14ac:dyDescent="0.25">
      <c r="A1430" s="88" t="s">
        <v>7827</v>
      </c>
      <c r="B1430" s="149" t="s">
        <v>4108</v>
      </c>
      <c r="C1430" s="149"/>
      <c r="D1430" s="83" t="s">
        <v>6367</v>
      </c>
      <c r="E1430" s="83"/>
      <c r="F1430" s="86">
        <v>2048.566610455312</v>
      </c>
      <c r="G1430" s="82">
        <v>1311.9839999999999</v>
      </c>
    </row>
    <row r="1431" spans="1:7" x14ac:dyDescent="0.25">
      <c r="A1431" s="88" t="s">
        <v>7828</v>
      </c>
      <c r="B1431" s="149" t="s">
        <v>4107</v>
      </c>
      <c r="C1431" s="149"/>
      <c r="D1431" s="83" t="s">
        <v>6370</v>
      </c>
      <c r="E1431" s="83"/>
      <c r="F1431" s="86">
        <v>1300.3372681281619</v>
      </c>
      <c r="G1431" s="82">
        <v>832.78800000000012</v>
      </c>
    </row>
    <row r="1432" spans="1:7" x14ac:dyDescent="0.25">
      <c r="A1432" s="88" t="s">
        <v>7829</v>
      </c>
      <c r="B1432" s="149" t="s">
        <v>4106</v>
      </c>
      <c r="C1432" s="149"/>
      <c r="D1432" s="83" t="s">
        <v>6370</v>
      </c>
      <c r="E1432" s="83"/>
      <c r="F1432" s="86">
        <v>1011.2984822934234</v>
      </c>
      <c r="G1432" s="82">
        <v>647.67600000000004</v>
      </c>
    </row>
    <row r="1433" spans="1:7" x14ac:dyDescent="0.25">
      <c r="A1433" s="88"/>
      <c r="B1433" s="161" t="s">
        <v>4105</v>
      </c>
      <c r="C1433" s="149"/>
      <c r="D1433" s="83"/>
      <c r="E1433" s="83"/>
      <c r="F1433" s="86"/>
      <c r="G1433" s="82">
        <v>0</v>
      </c>
    </row>
    <row r="1434" spans="1:7" x14ac:dyDescent="0.25">
      <c r="A1434" s="88" t="s">
        <v>7830</v>
      </c>
      <c r="B1434" s="149" t="s">
        <v>4104</v>
      </c>
      <c r="C1434" s="149"/>
      <c r="D1434" s="83" t="s">
        <v>6370</v>
      </c>
      <c r="E1434" s="83"/>
      <c r="F1434" s="86">
        <v>866.779089376054</v>
      </c>
      <c r="G1434" s="82">
        <v>555.12</v>
      </c>
    </row>
    <row r="1435" spans="1:7" x14ac:dyDescent="0.25">
      <c r="A1435" s="88" t="s">
        <v>7831</v>
      </c>
      <c r="B1435" s="149" t="s">
        <v>4103</v>
      </c>
      <c r="C1435" s="149" t="s">
        <v>7832</v>
      </c>
      <c r="D1435" s="83" t="s">
        <v>6370</v>
      </c>
      <c r="E1435" s="83"/>
      <c r="F1435" s="86">
        <v>1155.8178752107926</v>
      </c>
      <c r="G1435" s="82">
        <v>740.23199999999997</v>
      </c>
    </row>
    <row r="1436" spans="1:7" x14ac:dyDescent="0.25">
      <c r="A1436" s="88" t="s">
        <v>7833</v>
      </c>
      <c r="B1436" s="149" t="s">
        <v>4101</v>
      </c>
      <c r="C1436" s="149"/>
      <c r="D1436" s="83" t="s">
        <v>6367</v>
      </c>
      <c r="E1436" s="83"/>
      <c r="F1436" s="86">
        <v>2902.1922428330522</v>
      </c>
      <c r="G1436" s="82">
        <v>1858.6799999999998</v>
      </c>
    </row>
    <row r="1437" spans="1:7" x14ac:dyDescent="0.25">
      <c r="A1437" s="88" t="s">
        <v>7834</v>
      </c>
      <c r="B1437" s="149" t="s">
        <v>4100</v>
      </c>
      <c r="C1437" s="149"/>
      <c r="D1437" s="83" t="s">
        <v>6367</v>
      </c>
      <c r="E1437" s="83"/>
      <c r="F1437" s="86">
        <v>2048.566610455312</v>
      </c>
      <c r="G1437" s="82">
        <v>1311.9839999999999</v>
      </c>
    </row>
    <row r="1438" spans="1:7" x14ac:dyDescent="0.25">
      <c r="A1438" s="88" t="s">
        <v>7835</v>
      </c>
      <c r="B1438" s="149" t="s">
        <v>4099</v>
      </c>
      <c r="C1438" s="149"/>
      <c r="D1438" s="83" t="s">
        <v>6367</v>
      </c>
      <c r="E1438" s="83"/>
      <c r="F1438" s="86">
        <v>2560.7082630691402</v>
      </c>
      <c r="G1438" s="82">
        <v>1639.98</v>
      </c>
    </row>
    <row r="1439" spans="1:7" x14ac:dyDescent="0.25">
      <c r="A1439" s="88" t="s">
        <v>7836</v>
      </c>
      <c r="B1439" s="149" t="s">
        <v>4098</v>
      </c>
      <c r="C1439" s="149"/>
      <c r="D1439" s="83" t="s">
        <v>6367</v>
      </c>
      <c r="E1439" s="83"/>
      <c r="F1439" s="86">
        <v>1707.0826306913996</v>
      </c>
      <c r="G1439" s="82">
        <v>1093.2840000000001</v>
      </c>
    </row>
    <row r="1440" spans="1:7" ht="24" x14ac:dyDescent="0.25">
      <c r="A1440" s="88" t="s">
        <v>7837</v>
      </c>
      <c r="B1440" s="149" t="s">
        <v>4097</v>
      </c>
      <c r="C1440" s="149" t="s">
        <v>7838</v>
      </c>
      <c r="D1440" s="83" t="s">
        <v>6370</v>
      </c>
      <c r="E1440" s="83"/>
      <c r="F1440" s="86">
        <v>1011.2984822934234</v>
      </c>
      <c r="G1440" s="82">
        <v>647.67600000000004</v>
      </c>
    </row>
    <row r="1441" spans="1:7" ht="24" x14ac:dyDescent="0.25">
      <c r="A1441" s="88" t="s">
        <v>7839</v>
      </c>
      <c r="B1441" s="149" t="s">
        <v>4095</v>
      </c>
      <c r="C1441" s="149" t="s">
        <v>7840</v>
      </c>
      <c r="D1441" s="83" t="s">
        <v>6367</v>
      </c>
      <c r="E1441" s="83"/>
      <c r="F1441" s="86">
        <v>2731.365935919056</v>
      </c>
      <c r="G1441" s="82">
        <v>1749.2760000000001</v>
      </c>
    </row>
    <row r="1442" spans="1:7" ht="24" x14ac:dyDescent="0.25">
      <c r="A1442" s="88" t="s">
        <v>7841</v>
      </c>
      <c r="B1442" s="149" t="s">
        <v>4093</v>
      </c>
      <c r="C1442" s="149" t="s">
        <v>7842</v>
      </c>
      <c r="D1442" s="83" t="s">
        <v>6401</v>
      </c>
      <c r="E1442" s="83"/>
      <c r="F1442" s="86">
        <v>5198.3347386172009</v>
      </c>
      <c r="G1442" s="82">
        <v>3329.2215000000006</v>
      </c>
    </row>
    <row r="1443" spans="1:7" ht="24" x14ac:dyDescent="0.25">
      <c r="A1443" s="88" t="s">
        <v>7843</v>
      </c>
      <c r="B1443" s="149" t="s">
        <v>4091</v>
      </c>
      <c r="C1443" s="149" t="s">
        <v>7844</v>
      </c>
      <c r="D1443" s="83" t="s">
        <v>6401</v>
      </c>
      <c r="E1443" s="83"/>
      <c r="F1443" s="86">
        <v>4332.0615514333895</v>
      </c>
      <c r="G1443" s="82">
        <v>2774.4255000000003</v>
      </c>
    </row>
    <row r="1444" spans="1:7" ht="24" x14ac:dyDescent="0.25">
      <c r="A1444" s="88" t="s">
        <v>7845</v>
      </c>
      <c r="B1444" s="149" t="s">
        <v>4089</v>
      </c>
      <c r="C1444" s="149"/>
      <c r="D1444" s="83" t="s">
        <v>6401</v>
      </c>
      <c r="E1444" s="83"/>
      <c r="F1444" s="86">
        <v>2835.4131534569988</v>
      </c>
      <c r="G1444" s="82">
        <v>1815.9120000000003</v>
      </c>
    </row>
    <row r="1445" spans="1:7" x14ac:dyDescent="0.25">
      <c r="A1445" s="88" t="s">
        <v>7846</v>
      </c>
      <c r="B1445" s="149" t="s">
        <v>4088</v>
      </c>
      <c r="C1445" s="149"/>
      <c r="D1445" s="83" t="s">
        <v>6380</v>
      </c>
      <c r="E1445" s="83"/>
      <c r="F1445" s="86">
        <v>281.11298482293421</v>
      </c>
      <c r="G1445" s="82">
        <v>180.036</v>
      </c>
    </row>
    <row r="1446" spans="1:7" x14ac:dyDescent="0.25">
      <c r="A1446" s="88" t="s">
        <v>7847</v>
      </c>
      <c r="B1446" s="149" t="s">
        <v>4087</v>
      </c>
      <c r="C1446" s="149"/>
      <c r="D1446" s="83" t="s">
        <v>6380</v>
      </c>
      <c r="E1446" s="83"/>
      <c r="F1446" s="86">
        <v>351.43338954468805</v>
      </c>
      <c r="G1446" s="82">
        <v>225.07200000000003</v>
      </c>
    </row>
    <row r="1447" spans="1:7" ht="24" x14ac:dyDescent="0.25">
      <c r="A1447" s="88" t="s">
        <v>7848</v>
      </c>
      <c r="B1447" s="149" t="s">
        <v>4086</v>
      </c>
      <c r="C1447" s="149"/>
      <c r="D1447" s="83" t="s">
        <v>6345</v>
      </c>
      <c r="E1447" s="83"/>
      <c r="F1447" s="86">
        <v>510.79258010118042</v>
      </c>
      <c r="G1447" s="82">
        <v>327.13200000000001</v>
      </c>
    </row>
    <row r="1448" spans="1:7" x14ac:dyDescent="0.25">
      <c r="A1448" s="88" t="s">
        <v>7849</v>
      </c>
      <c r="B1448" s="149" t="s">
        <v>4085</v>
      </c>
      <c r="C1448" s="149"/>
      <c r="D1448" s="83" t="s">
        <v>6367</v>
      </c>
      <c r="E1448" s="83"/>
      <c r="F1448" s="86">
        <v>1707.0826306913996</v>
      </c>
      <c r="G1448" s="82">
        <v>1093.2840000000001</v>
      </c>
    </row>
    <row r="1449" spans="1:7" x14ac:dyDescent="0.25">
      <c r="A1449" s="88" t="s">
        <v>7850</v>
      </c>
      <c r="B1449" s="149" t="s">
        <v>4084</v>
      </c>
      <c r="C1449" s="149"/>
      <c r="D1449" s="83" t="s">
        <v>6367</v>
      </c>
      <c r="E1449" s="83"/>
      <c r="F1449" s="86">
        <v>1707.0826306913996</v>
      </c>
      <c r="G1449" s="82">
        <v>1093.2840000000001</v>
      </c>
    </row>
    <row r="1450" spans="1:7" x14ac:dyDescent="0.25">
      <c r="A1450" s="88" t="s">
        <v>7851</v>
      </c>
      <c r="B1450" s="149" t="s">
        <v>4083</v>
      </c>
      <c r="C1450" s="149"/>
      <c r="D1450" s="83" t="s">
        <v>6367</v>
      </c>
      <c r="E1450" s="83"/>
      <c r="F1450" s="86">
        <v>1707.0826306913996</v>
      </c>
      <c r="G1450" s="82">
        <v>1093.2840000000001</v>
      </c>
    </row>
    <row r="1451" spans="1:7" x14ac:dyDescent="0.25">
      <c r="A1451" s="88" t="s">
        <v>7852</v>
      </c>
      <c r="B1451" s="149" t="s">
        <v>4082</v>
      </c>
      <c r="C1451" s="149"/>
      <c r="D1451" s="83" t="s">
        <v>6367</v>
      </c>
      <c r="E1451" s="83"/>
      <c r="F1451" s="86">
        <v>2560.7082630691402</v>
      </c>
      <c r="G1451" s="82">
        <v>1639.98</v>
      </c>
    </row>
    <row r="1452" spans="1:7" x14ac:dyDescent="0.25">
      <c r="A1452" s="88"/>
      <c r="B1452" s="161" t="s">
        <v>4081</v>
      </c>
      <c r="C1452" s="149"/>
      <c r="D1452" s="83"/>
      <c r="E1452" s="83"/>
      <c r="F1452" s="86"/>
      <c r="G1452" s="82">
        <v>0</v>
      </c>
    </row>
    <row r="1453" spans="1:7" ht="24" x14ac:dyDescent="0.25">
      <c r="A1453" s="88" t="s">
        <v>7853</v>
      </c>
      <c r="B1453" s="149" t="s">
        <v>4080</v>
      </c>
      <c r="C1453" s="149"/>
      <c r="D1453" s="83" t="s">
        <v>6345</v>
      </c>
      <c r="E1453" s="83"/>
      <c r="F1453" s="86">
        <v>851.60202360876906</v>
      </c>
      <c r="G1453" s="82">
        <v>545.40000000000009</v>
      </c>
    </row>
    <row r="1454" spans="1:7" x14ac:dyDescent="0.25">
      <c r="A1454" s="88" t="s">
        <v>7854</v>
      </c>
      <c r="B1454" s="149" t="s">
        <v>4079</v>
      </c>
      <c r="C1454" s="149"/>
      <c r="D1454" s="83" t="s">
        <v>6370</v>
      </c>
      <c r="E1454" s="83"/>
      <c r="F1454" s="86">
        <v>1155.8178752107926</v>
      </c>
      <c r="G1454" s="82">
        <v>740.23199999999997</v>
      </c>
    </row>
    <row r="1455" spans="1:7" x14ac:dyDescent="0.25">
      <c r="A1455" s="88" t="s">
        <v>7855</v>
      </c>
      <c r="B1455" s="149" t="s">
        <v>4078</v>
      </c>
      <c r="C1455" s="149"/>
      <c r="D1455" s="83" t="s">
        <v>6370</v>
      </c>
      <c r="E1455" s="83"/>
      <c r="F1455" s="86">
        <v>1155.8178752107926</v>
      </c>
      <c r="G1455" s="82">
        <v>740.23199999999997</v>
      </c>
    </row>
    <row r="1456" spans="1:7" x14ac:dyDescent="0.25">
      <c r="A1456" s="88"/>
      <c r="B1456" s="161" t="s">
        <v>4077</v>
      </c>
      <c r="C1456" s="149" t="s">
        <v>4076</v>
      </c>
      <c r="D1456" s="83"/>
      <c r="E1456" s="83"/>
      <c r="F1456" s="86"/>
      <c r="G1456" s="82">
        <v>0</v>
      </c>
    </row>
    <row r="1457" spans="1:7" x14ac:dyDescent="0.25">
      <c r="A1457" s="88"/>
      <c r="B1457" s="161" t="s">
        <v>4075</v>
      </c>
      <c r="C1457" s="149"/>
      <c r="D1457" s="83"/>
      <c r="E1457" s="83"/>
      <c r="F1457" s="86"/>
      <c r="G1457" s="82">
        <v>0</v>
      </c>
    </row>
    <row r="1458" spans="1:7" x14ac:dyDescent="0.25">
      <c r="A1458" s="88" t="s">
        <v>7856</v>
      </c>
      <c r="B1458" s="149" t="s">
        <v>4074</v>
      </c>
      <c r="C1458" s="149" t="s">
        <v>4073</v>
      </c>
      <c r="D1458" s="83" t="s">
        <v>6367</v>
      </c>
      <c r="E1458" s="83"/>
      <c r="F1458" s="86">
        <v>2560.7082630691402</v>
      </c>
      <c r="G1458" s="82">
        <v>1639.98</v>
      </c>
    </row>
    <row r="1459" spans="1:7" ht="24" x14ac:dyDescent="0.25">
      <c r="A1459" s="88" t="s">
        <v>7857</v>
      </c>
      <c r="B1459" s="149" t="s">
        <v>4072</v>
      </c>
      <c r="C1459" s="149" t="s">
        <v>7858</v>
      </c>
      <c r="D1459" s="83" t="s">
        <v>6401</v>
      </c>
      <c r="E1459" s="83"/>
      <c r="F1459" s="86">
        <v>4725.632377740304</v>
      </c>
      <c r="G1459" s="82">
        <v>3026.4840000000004</v>
      </c>
    </row>
    <row r="1460" spans="1:7" ht="36" x14ac:dyDescent="0.25">
      <c r="A1460" s="88" t="s">
        <v>7859</v>
      </c>
      <c r="B1460" s="149" t="s">
        <v>4070</v>
      </c>
      <c r="C1460" s="149" t="s">
        <v>7860</v>
      </c>
      <c r="D1460" s="83" t="s">
        <v>6401</v>
      </c>
      <c r="E1460" s="83"/>
      <c r="F1460" s="86">
        <v>5513.322091062395</v>
      </c>
      <c r="G1460" s="82">
        <v>3530.9520000000002</v>
      </c>
    </row>
    <row r="1461" spans="1:7" ht="36" x14ac:dyDescent="0.25">
      <c r="A1461" s="88" t="s">
        <v>7861</v>
      </c>
      <c r="B1461" s="149" t="s">
        <v>4068</v>
      </c>
      <c r="C1461" s="149" t="s">
        <v>7862</v>
      </c>
      <c r="D1461" s="83" t="s">
        <v>6418</v>
      </c>
      <c r="E1461" s="83"/>
      <c r="F1461" s="86">
        <v>9330.2908937605407</v>
      </c>
      <c r="G1461" s="82">
        <v>5975.491500000001</v>
      </c>
    </row>
    <row r="1462" spans="1:7" x14ac:dyDescent="0.25">
      <c r="A1462" s="88" t="s">
        <v>7863</v>
      </c>
      <c r="B1462" s="149" t="s">
        <v>4066</v>
      </c>
      <c r="C1462" s="149"/>
      <c r="D1462" s="83" t="s">
        <v>6367</v>
      </c>
      <c r="E1462" s="83"/>
      <c r="F1462" s="86">
        <v>2560.7082630691402</v>
      </c>
      <c r="G1462" s="82">
        <v>1639.98</v>
      </c>
    </row>
    <row r="1463" spans="1:7" ht="24" x14ac:dyDescent="0.25">
      <c r="A1463" s="88" t="s">
        <v>7864</v>
      </c>
      <c r="B1463" s="149" t="s">
        <v>4065</v>
      </c>
      <c r="C1463" s="149" t="s">
        <v>7865</v>
      </c>
      <c r="D1463" s="83" t="s">
        <v>6401</v>
      </c>
      <c r="E1463" s="83"/>
      <c r="F1463" s="86">
        <v>5584.7386172006745</v>
      </c>
      <c r="G1463" s="82">
        <v>3576.69</v>
      </c>
    </row>
    <row r="1464" spans="1:7" ht="36" x14ac:dyDescent="0.25">
      <c r="A1464" s="88" t="s">
        <v>7866</v>
      </c>
      <c r="B1464" s="149" t="s">
        <v>4063</v>
      </c>
      <c r="C1464" s="149" t="s">
        <v>7867</v>
      </c>
      <c r="D1464" s="83" t="s">
        <v>6418</v>
      </c>
      <c r="E1464" s="83"/>
      <c r="F1464" s="86">
        <v>11042.748735244521</v>
      </c>
      <c r="G1464" s="82">
        <v>7072.2180000000008</v>
      </c>
    </row>
    <row r="1465" spans="1:7" x14ac:dyDescent="0.25">
      <c r="A1465" s="88"/>
      <c r="B1465" s="161" t="s">
        <v>4061</v>
      </c>
      <c r="C1465" s="149"/>
      <c r="D1465" s="83"/>
      <c r="E1465" s="83"/>
      <c r="F1465" s="86"/>
      <c r="G1465" s="82">
        <v>0</v>
      </c>
    </row>
    <row r="1466" spans="1:7" ht="24" x14ac:dyDescent="0.25">
      <c r="A1466" s="88" t="s">
        <v>7868</v>
      </c>
      <c r="B1466" s="149" t="s">
        <v>4060</v>
      </c>
      <c r="C1466" s="149"/>
      <c r="D1466" s="83" t="s">
        <v>6367</v>
      </c>
      <c r="E1466" s="83"/>
      <c r="F1466" s="86">
        <v>2896.4586846543002</v>
      </c>
      <c r="G1466" s="82">
        <v>1855.008</v>
      </c>
    </row>
    <row r="1467" spans="1:7" ht="24" x14ac:dyDescent="0.25">
      <c r="A1467" s="88" t="s">
        <v>7869</v>
      </c>
      <c r="B1467" s="149" t="s">
        <v>4059</v>
      </c>
      <c r="C1467" s="149"/>
      <c r="D1467" s="83" t="s">
        <v>6401</v>
      </c>
      <c r="E1467" s="83"/>
      <c r="F1467" s="86">
        <v>3780.6070826306918</v>
      </c>
      <c r="G1467" s="82">
        <v>2421.2520000000004</v>
      </c>
    </row>
    <row r="1468" spans="1:7" ht="24" x14ac:dyDescent="0.25">
      <c r="A1468" s="88" t="s">
        <v>7870</v>
      </c>
      <c r="B1468" s="149" t="s">
        <v>4058</v>
      </c>
      <c r="C1468" s="149"/>
      <c r="D1468" s="83" t="s">
        <v>6401</v>
      </c>
      <c r="E1468" s="83"/>
      <c r="F1468" s="86">
        <v>3150.5902192242834</v>
      </c>
      <c r="G1468" s="82">
        <v>2017.7640000000001</v>
      </c>
    </row>
    <row r="1469" spans="1:7" ht="24" x14ac:dyDescent="0.25">
      <c r="A1469" s="88" t="s">
        <v>7871</v>
      </c>
      <c r="B1469" s="149" t="s">
        <v>4057</v>
      </c>
      <c r="C1469" s="149"/>
      <c r="D1469" s="83" t="s">
        <v>6380</v>
      </c>
      <c r="E1469" s="83"/>
      <c r="F1469" s="86">
        <v>140.64080944350761</v>
      </c>
      <c r="G1469" s="82">
        <v>90.072000000000017</v>
      </c>
    </row>
    <row r="1470" spans="1:7" x14ac:dyDescent="0.25">
      <c r="A1470" s="88"/>
      <c r="B1470" s="161" t="s">
        <v>4056</v>
      </c>
      <c r="C1470" s="149"/>
      <c r="D1470" s="83"/>
      <c r="E1470" s="83"/>
      <c r="F1470" s="86"/>
      <c r="G1470" s="82">
        <v>0</v>
      </c>
    </row>
    <row r="1471" spans="1:7" ht="24" x14ac:dyDescent="0.25">
      <c r="A1471" s="88" t="s">
        <v>7872</v>
      </c>
      <c r="B1471" s="149" t="s">
        <v>4055</v>
      </c>
      <c r="C1471" s="149"/>
      <c r="D1471" s="83" t="s">
        <v>6370</v>
      </c>
      <c r="E1471" s="83"/>
      <c r="F1471" s="86">
        <v>866.779089376054</v>
      </c>
      <c r="G1471" s="82">
        <v>555.12</v>
      </c>
    </row>
    <row r="1472" spans="1:7" ht="24" x14ac:dyDescent="0.25">
      <c r="A1472" s="88" t="s">
        <v>7873</v>
      </c>
      <c r="B1472" s="149" t="s">
        <v>4054</v>
      </c>
      <c r="C1472" s="149" t="s">
        <v>7874</v>
      </c>
      <c r="D1472" s="83" t="s">
        <v>6370</v>
      </c>
      <c r="E1472" s="83"/>
      <c r="F1472" s="86">
        <v>1155.8178752107926</v>
      </c>
      <c r="G1472" s="82">
        <v>740.23199999999997</v>
      </c>
    </row>
    <row r="1473" spans="1:7" ht="36" x14ac:dyDescent="0.25">
      <c r="A1473" s="88" t="s">
        <v>7875</v>
      </c>
      <c r="B1473" s="149" t="s">
        <v>4052</v>
      </c>
      <c r="C1473" s="149" t="s">
        <v>7876</v>
      </c>
      <c r="D1473" s="83" t="s">
        <v>6401</v>
      </c>
      <c r="E1473" s="83"/>
      <c r="F1473" s="86">
        <v>5716.6947723440135</v>
      </c>
      <c r="G1473" s="82">
        <v>3661.2000000000003</v>
      </c>
    </row>
    <row r="1474" spans="1:7" ht="36" x14ac:dyDescent="0.25">
      <c r="A1474" s="88" t="s">
        <v>7877</v>
      </c>
      <c r="B1474" s="149" t="s">
        <v>4051</v>
      </c>
      <c r="C1474" s="149" t="s">
        <v>7876</v>
      </c>
      <c r="D1474" s="83" t="s">
        <v>6401</v>
      </c>
      <c r="E1474" s="83"/>
      <c r="F1474" s="86">
        <v>6497.7445193929179</v>
      </c>
      <c r="G1474" s="82">
        <v>4161.415500000001</v>
      </c>
    </row>
    <row r="1475" spans="1:7" ht="36" x14ac:dyDescent="0.25">
      <c r="A1475" s="88" t="s">
        <v>7878</v>
      </c>
      <c r="B1475" s="149" t="s">
        <v>4049</v>
      </c>
      <c r="C1475" s="149" t="s">
        <v>7879</v>
      </c>
      <c r="D1475" s="83" t="s">
        <v>6401</v>
      </c>
      <c r="E1475" s="83"/>
      <c r="F1475" s="86">
        <v>5575.6829679595285</v>
      </c>
      <c r="G1475" s="82">
        <v>3570.8904000000002</v>
      </c>
    </row>
    <row r="1476" spans="1:7" ht="36" x14ac:dyDescent="0.25">
      <c r="A1476" s="88" t="s">
        <v>7880</v>
      </c>
      <c r="B1476" s="149" t="s">
        <v>4048</v>
      </c>
      <c r="C1476" s="149" t="s">
        <v>7881</v>
      </c>
      <c r="D1476" s="83" t="s">
        <v>6401</v>
      </c>
      <c r="E1476" s="83"/>
      <c r="F1476" s="86">
        <v>7580.8178752107933</v>
      </c>
      <c r="G1476" s="82">
        <v>4855.0590000000002</v>
      </c>
    </row>
    <row r="1477" spans="1:7" ht="48" x14ac:dyDescent="0.25">
      <c r="A1477" s="88" t="s">
        <v>7882</v>
      </c>
      <c r="B1477" s="149" t="s">
        <v>4046</v>
      </c>
      <c r="C1477" s="149" t="s">
        <v>7883</v>
      </c>
      <c r="D1477" s="83" t="s">
        <v>6418</v>
      </c>
      <c r="E1477" s="83"/>
      <c r="F1477" s="86">
        <v>10861.720067453627</v>
      </c>
      <c r="G1477" s="82">
        <v>6956.2800000000016</v>
      </c>
    </row>
    <row r="1478" spans="1:7" x14ac:dyDescent="0.25">
      <c r="A1478" s="88"/>
      <c r="B1478" s="161" t="s">
        <v>4044</v>
      </c>
      <c r="C1478" s="149"/>
      <c r="D1478" s="83"/>
      <c r="E1478" s="83"/>
      <c r="F1478" s="86"/>
      <c r="G1478" s="82">
        <v>0</v>
      </c>
    </row>
    <row r="1479" spans="1:7" x14ac:dyDescent="0.25">
      <c r="A1479" s="88" t="s">
        <v>7884</v>
      </c>
      <c r="B1479" s="149" t="s">
        <v>4043</v>
      </c>
      <c r="C1479" s="149"/>
      <c r="D1479" s="83" t="s">
        <v>6370</v>
      </c>
      <c r="E1479" s="83"/>
      <c r="F1479" s="86">
        <v>866.779089376054</v>
      </c>
      <c r="G1479" s="82">
        <v>555.12</v>
      </c>
    </row>
    <row r="1480" spans="1:7" x14ac:dyDescent="0.25">
      <c r="A1480" s="88" t="s">
        <v>7885</v>
      </c>
      <c r="B1480" s="149" t="s">
        <v>4042</v>
      </c>
      <c r="C1480" s="149"/>
      <c r="D1480" s="83" t="s">
        <v>6370</v>
      </c>
      <c r="E1480" s="83"/>
      <c r="F1480" s="86">
        <v>1155.8178752107926</v>
      </c>
      <c r="G1480" s="82">
        <v>740.23199999999997</v>
      </c>
    </row>
    <row r="1481" spans="1:7" ht="24" x14ac:dyDescent="0.25">
      <c r="A1481" s="88" t="s">
        <v>7886</v>
      </c>
      <c r="B1481" s="149" t="s">
        <v>4041</v>
      </c>
      <c r="C1481" s="149" t="s">
        <v>4040</v>
      </c>
      <c r="D1481" s="83" t="s">
        <v>6401</v>
      </c>
      <c r="E1481" s="83"/>
      <c r="F1481" s="86">
        <v>3780.6070826306918</v>
      </c>
      <c r="G1481" s="82">
        <v>2421.2520000000004</v>
      </c>
    </row>
    <row r="1482" spans="1:7" x14ac:dyDescent="0.25">
      <c r="A1482" s="88" t="s">
        <v>7887</v>
      </c>
      <c r="B1482" s="149" t="s">
        <v>4039</v>
      </c>
      <c r="C1482" s="149" t="s">
        <v>4038</v>
      </c>
      <c r="D1482" s="83" t="s">
        <v>6367</v>
      </c>
      <c r="E1482" s="83"/>
      <c r="F1482" s="86">
        <v>2390.0505902192244</v>
      </c>
      <c r="G1482" s="82">
        <v>1530.684</v>
      </c>
    </row>
    <row r="1483" spans="1:7" ht="24" x14ac:dyDescent="0.25">
      <c r="A1483" s="88" t="s">
        <v>7888</v>
      </c>
      <c r="B1483" s="149" t="s">
        <v>7889</v>
      </c>
      <c r="C1483" s="149" t="s">
        <v>4036</v>
      </c>
      <c r="D1483" s="83" t="s">
        <v>6370</v>
      </c>
      <c r="E1483" s="83"/>
      <c r="F1483" s="86">
        <v>1011.2984822934234</v>
      </c>
      <c r="G1483" s="82">
        <v>647.67600000000004</v>
      </c>
    </row>
    <row r="1484" spans="1:7" ht="24" x14ac:dyDescent="0.25">
      <c r="A1484" s="88"/>
      <c r="B1484" s="161" t="s">
        <v>4035</v>
      </c>
      <c r="C1484" s="149"/>
      <c r="D1484" s="83"/>
      <c r="E1484" s="83"/>
      <c r="F1484" s="86"/>
      <c r="G1484" s="82">
        <v>0</v>
      </c>
    </row>
    <row r="1485" spans="1:7" ht="24" x14ac:dyDescent="0.25">
      <c r="A1485" s="88" t="s">
        <v>7890</v>
      </c>
      <c r="B1485" s="149" t="s">
        <v>4034</v>
      </c>
      <c r="C1485" s="149" t="s">
        <v>4033</v>
      </c>
      <c r="D1485" s="83" t="s">
        <v>6367</v>
      </c>
      <c r="E1485" s="83"/>
      <c r="F1485" s="86">
        <v>2731.365935919056</v>
      </c>
      <c r="G1485" s="82">
        <v>1749.2760000000001</v>
      </c>
    </row>
    <row r="1486" spans="1:7" x14ac:dyDescent="0.25">
      <c r="A1486" s="88" t="s">
        <v>7891</v>
      </c>
      <c r="B1486" s="149" t="s">
        <v>4032</v>
      </c>
      <c r="C1486" s="149" t="s">
        <v>4031</v>
      </c>
      <c r="D1486" s="83" t="s">
        <v>6367</v>
      </c>
      <c r="E1486" s="83"/>
      <c r="F1486" s="86">
        <v>2731.365935919056</v>
      </c>
      <c r="G1486" s="82">
        <v>1749.2760000000001</v>
      </c>
    </row>
    <row r="1487" spans="1:7" ht="24" x14ac:dyDescent="0.25">
      <c r="A1487" s="88" t="s">
        <v>7892</v>
      </c>
      <c r="B1487" s="149" t="s">
        <v>4030</v>
      </c>
      <c r="C1487" s="149" t="s">
        <v>4029</v>
      </c>
      <c r="D1487" s="83" t="s">
        <v>6367</v>
      </c>
      <c r="E1487" s="83"/>
      <c r="F1487" s="86">
        <v>2048.566610455312</v>
      </c>
      <c r="G1487" s="82">
        <v>1311.9839999999999</v>
      </c>
    </row>
    <row r="1488" spans="1:7" ht="24" x14ac:dyDescent="0.25">
      <c r="A1488" s="88" t="s">
        <v>7893</v>
      </c>
      <c r="B1488" s="149" t="s">
        <v>4028</v>
      </c>
      <c r="C1488" s="149" t="s">
        <v>4027</v>
      </c>
      <c r="D1488" s="83" t="s">
        <v>6370</v>
      </c>
      <c r="E1488" s="83"/>
      <c r="F1488" s="86">
        <v>866.779089376054</v>
      </c>
      <c r="G1488" s="82">
        <v>555.12</v>
      </c>
    </row>
    <row r="1489" spans="1:7" ht="24" x14ac:dyDescent="0.25">
      <c r="A1489" s="88"/>
      <c r="B1489" s="161" t="s">
        <v>4026</v>
      </c>
      <c r="C1489" s="149"/>
      <c r="D1489" s="83"/>
      <c r="E1489" s="83"/>
      <c r="F1489" s="86"/>
      <c r="G1489" s="82">
        <v>0</v>
      </c>
    </row>
    <row r="1490" spans="1:7" ht="24" x14ac:dyDescent="0.25">
      <c r="A1490" s="88" t="s">
        <v>7894</v>
      </c>
      <c r="B1490" s="149" t="s">
        <v>4025</v>
      </c>
      <c r="C1490" s="149"/>
      <c r="D1490" s="83" t="s">
        <v>6401</v>
      </c>
      <c r="E1490" s="83"/>
      <c r="F1490" s="86">
        <v>3780.6070826306918</v>
      </c>
      <c r="G1490" s="82">
        <v>2421.2520000000004</v>
      </c>
    </row>
    <row r="1491" spans="1:7" ht="24" x14ac:dyDescent="0.25">
      <c r="A1491" s="88" t="s">
        <v>7895</v>
      </c>
      <c r="B1491" s="149" t="s">
        <v>4024</v>
      </c>
      <c r="C1491" s="149"/>
      <c r="D1491" s="83" t="s">
        <v>6401</v>
      </c>
      <c r="E1491" s="83"/>
      <c r="F1491" s="86">
        <v>4725.632377740304</v>
      </c>
      <c r="G1491" s="82">
        <v>3026.4840000000004</v>
      </c>
    </row>
    <row r="1492" spans="1:7" ht="24" x14ac:dyDescent="0.25">
      <c r="A1492" s="88" t="s">
        <v>7896</v>
      </c>
      <c r="B1492" s="149" t="s">
        <v>4023</v>
      </c>
      <c r="C1492" s="149"/>
      <c r="D1492" s="83" t="s">
        <v>6401</v>
      </c>
      <c r="E1492" s="83"/>
      <c r="F1492" s="86">
        <v>4725.632377740304</v>
      </c>
      <c r="G1492" s="82">
        <v>3026.4840000000004</v>
      </c>
    </row>
    <row r="1493" spans="1:7" ht="24" x14ac:dyDescent="0.25">
      <c r="A1493" s="88" t="s">
        <v>7897</v>
      </c>
      <c r="B1493" s="149" t="s">
        <v>4022</v>
      </c>
      <c r="C1493" s="149"/>
      <c r="D1493" s="83" t="s">
        <v>6401</v>
      </c>
      <c r="E1493" s="83"/>
      <c r="F1493" s="86">
        <v>4725.632377740304</v>
      </c>
      <c r="G1493" s="82">
        <v>3026.4840000000004</v>
      </c>
    </row>
    <row r="1494" spans="1:7" ht="24" x14ac:dyDescent="0.25">
      <c r="A1494" s="88"/>
      <c r="B1494" s="161" t="s">
        <v>4021</v>
      </c>
      <c r="C1494" s="149"/>
      <c r="D1494" s="83"/>
      <c r="E1494" s="83"/>
      <c r="F1494" s="86"/>
      <c r="G1494" s="82">
        <v>0</v>
      </c>
    </row>
    <row r="1495" spans="1:7" ht="24" x14ac:dyDescent="0.25">
      <c r="A1495" s="88" t="s">
        <v>7898</v>
      </c>
      <c r="B1495" s="149" t="s">
        <v>4020</v>
      </c>
      <c r="C1495" s="149"/>
      <c r="D1495" s="83" t="s">
        <v>6401</v>
      </c>
      <c r="E1495" s="83"/>
      <c r="F1495" s="86">
        <v>2529.5109612141655</v>
      </c>
      <c r="G1495" s="82">
        <v>1620</v>
      </c>
    </row>
    <row r="1496" spans="1:7" ht="24" x14ac:dyDescent="0.25">
      <c r="A1496" s="88" t="s">
        <v>7899</v>
      </c>
      <c r="B1496" s="149" t="s">
        <v>4019</v>
      </c>
      <c r="C1496" s="149"/>
      <c r="D1496" s="83" t="s">
        <v>6401</v>
      </c>
      <c r="E1496" s="83"/>
      <c r="F1496" s="86">
        <v>3035.4131534569983</v>
      </c>
      <c r="G1496" s="82">
        <v>1944.0000000000002</v>
      </c>
    </row>
    <row r="1497" spans="1:7" ht="36" x14ac:dyDescent="0.25">
      <c r="A1497" s="88" t="s">
        <v>7900</v>
      </c>
      <c r="B1497" s="149" t="s">
        <v>4018</v>
      </c>
      <c r="C1497" s="149" t="s">
        <v>7901</v>
      </c>
      <c r="D1497" s="83" t="s">
        <v>6367</v>
      </c>
      <c r="E1497" s="83"/>
      <c r="F1497" s="86">
        <v>1707.0826306913996</v>
      </c>
      <c r="G1497" s="82">
        <v>1093.2840000000001</v>
      </c>
    </row>
    <row r="1498" spans="1:7" x14ac:dyDescent="0.25">
      <c r="A1498" s="88" t="s">
        <v>7902</v>
      </c>
      <c r="B1498" s="149" t="s">
        <v>4016</v>
      </c>
      <c r="C1498" s="149" t="s">
        <v>4015</v>
      </c>
      <c r="D1498" s="83" t="s">
        <v>6345</v>
      </c>
      <c r="E1498" s="83"/>
      <c r="F1498" s="86">
        <v>851.60202360876906</v>
      </c>
      <c r="G1498" s="82">
        <v>545.40000000000009</v>
      </c>
    </row>
    <row r="1499" spans="1:7" x14ac:dyDescent="0.25">
      <c r="A1499" s="88" t="s">
        <v>7903</v>
      </c>
      <c r="B1499" s="149" t="s">
        <v>4014</v>
      </c>
      <c r="C1499" s="149"/>
      <c r="D1499" s="83" t="s">
        <v>6370</v>
      </c>
      <c r="E1499" s="83"/>
      <c r="F1499" s="86">
        <v>866.779089376054</v>
      </c>
      <c r="G1499" s="82">
        <v>555.12</v>
      </c>
    </row>
    <row r="1500" spans="1:7" x14ac:dyDescent="0.25">
      <c r="A1500" s="88"/>
      <c r="B1500" s="161" t="s">
        <v>4013</v>
      </c>
      <c r="C1500" s="149" t="s">
        <v>7904</v>
      </c>
      <c r="D1500" s="83"/>
      <c r="E1500" s="83"/>
      <c r="F1500" s="86"/>
      <c r="G1500" s="82">
        <v>0</v>
      </c>
    </row>
    <row r="1501" spans="1:7" ht="24" x14ac:dyDescent="0.25">
      <c r="A1501" s="88" t="s">
        <v>7905</v>
      </c>
      <c r="B1501" s="149" t="s">
        <v>4012</v>
      </c>
      <c r="C1501" s="149"/>
      <c r="D1501" s="83" t="s">
        <v>6401</v>
      </c>
      <c r="E1501" s="83"/>
      <c r="F1501" s="86">
        <v>3258.5160202360876</v>
      </c>
      <c r="G1501" s="82">
        <v>2086.884</v>
      </c>
    </row>
    <row r="1502" spans="1:7" ht="24" x14ac:dyDescent="0.25">
      <c r="A1502" s="88" t="s">
        <v>7906</v>
      </c>
      <c r="B1502" s="149" t="s">
        <v>4011</v>
      </c>
      <c r="C1502" s="149"/>
      <c r="D1502" s="83" t="s">
        <v>6401</v>
      </c>
      <c r="E1502" s="83"/>
      <c r="F1502" s="86">
        <v>3638.6846543001684</v>
      </c>
      <c r="G1502" s="82">
        <v>2330.3591999999999</v>
      </c>
    </row>
    <row r="1503" spans="1:7" x14ac:dyDescent="0.25">
      <c r="A1503" s="88" t="s">
        <v>7907</v>
      </c>
      <c r="B1503" s="149" t="s">
        <v>4010</v>
      </c>
      <c r="C1503" s="149" t="s">
        <v>4009</v>
      </c>
      <c r="D1503" s="83" t="s">
        <v>6401</v>
      </c>
      <c r="E1503" s="83"/>
      <c r="F1503" s="86">
        <v>3150.5902192242834</v>
      </c>
      <c r="G1503" s="82">
        <v>2017.7640000000001</v>
      </c>
    </row>
    <row r="1504" spans="1:7" x14ac:dyDescent="0.25">
      <c r="A1504" s="88" t="s">
        <v>7908</v>
      </c>
      <c r="B1504" s="149" t="s">
        <v>4008</v>
      </c>
      <c r="C1504" s="149"/>
      <c r="D1504" s="83" t="s">
        <v>6401</v>
      </c>
      <c r="E1504" s="83"/>
      <c r="F1504" s="86">
        <v>2360.8768971332211</v>
      </c>
      <c r="G1504" s="82">
        <v>1512</v>
      </c>
    </row>
    <row r="1505" spans="1:7" x14ac:dyDescent="0.25">
      <c r="A1505" s="88" t="s">
        <v>7909</v>
      </c>
      <c r="B1505" s="149" t="s">
        <v>4007</v>
      </c>
      <c r="C1505" s="149"/>
      <c r="D1505" s="83" t="s">
        <v>6370</v>
      </c>
      <c r="E1505" s="83"/>
      <c r="F1505" s="86">
        <v>1249.9156829679596</v>
      </c>
      <c r="G1505" s="82">
        <v>800.49600000000009</v>
      </c>
    </row>
    <row r="1506" spans="1:7" ht="24" x14ac:dyDescent="0.25">
      <c r="A1506" s="88" t="s">
        <v>7910</v>
      </c>
      <c r="B1506" s="149" t="s">
        <v>4006</v>
      </c>
      <c r="C1506" s="149"/>
      <c r="D1506" s="83" t="s">
        <v>6401</v>
      </c>
      <c r="E1506" s="83"/>
      <c r="F1506" s="86">
        <v>4332.0615514333895</v>
      </c>
      <c r="G1506" s="82">
        <v>2774.4255000000003</v>
      </c>
    </row>
    <row r="1507" spans="1:7" ht="24" x14ac:dyDescent="0.25">
      <c r="A1507" s="200" t="s">
        <v>7911</v>
      </c>
      <c r="B1507" s="44" t="s">
        <v>4005</v>
      </c>
      <c r="C1507" s="44" t="s">
        <v>7912</v>
      </c>
      <c r="D1507" s="143" t="s">
        <v>6367</v>
      </c>
      <c r="E1507" s="143"/>
      <c r="F1507" s="54">
        <v>2731.37</v>
      </c>
      <c r="G1507" s="82">
        <v>1749.2786028</v>
      </c>
    </row>
    <row r="1508" spans="1:7" x14ac:dyDescent="0.25">
      <c r="A1508" s="88" t="s">
        <v>7913</v>
      </c>
      <c r="B1508" s="149" t="s">
        <v>4004</v>
      </c>
      <c r="C1508" s="149" t="s">
        <v>7914</v>
      </c>
      <c r="D1508" s="83" t="s">
        <v>6370</v>
      </c>
      <c r="E1508" s="83"/>
      <c r="F1508" s="86">
        <v>866.779089376054</v>
      </c>
      <c r="G1508" s="82">
        <v>555.12</v>
      </c>
    </row>
    <row r="1509" spans="1:7" x14ac:dyDescent="0.25">
      <c r="A1509" s="88" t="s">
        <v>7915</v>
      </c>
      <c r="B1509" s="149" t="s">
        <v>4002</v>
      </c>
      <c r="C1509" s="149" t="s">
        <v>7916</v>
      </c>
      <c r="D1509" s="83" t="s">
        <v>6401</v>
      </c>
      <c r="E1509" s="83"/>
      <c r="F1509" s="86">
        <v>4725.632377740304</v>
      </c>
      <c r="G1509" s="82">
        <v>3026.4840000000004</v>
      </c>
    </row>
    <row r="1510" spans="1:7" ht="36" x14ac:dyDescent="0.25">
      <c r="A1510" s="88" t="s">
        <v>7917</v>
      </c>
      <c r="B1510" s="149" t="s">
        <v>4000</v>
      </c>
      <c r="C1510" s="149"/>
      <c r="D1510" s="83" t="s">
        <v>6401</v>
      </c>
      <c r="E1510" s="83"/>
      <c r="F1510" s="86">
        <v>5430.8600337268135</v>
      </c>
      <c r="G1510" s="82">
        <v>3478.1400000000008</v>
      </c>
    </row>
    <row r="1511" spans="1:7" ht="24" x14ac:dyDescent="0.25">
      <c r="A1511" s="88" t="s">
        <v>7918</v>
      </c>
      <c r="B1511" s="149" t="s">
        <v>3999</v>
      </c>
      <c r="C1511" s="149" t="s">
        <v>3998</v>
      </c>
      <c r="D1511" s="83" t="s">
        <v>6401</v>
      </c>
      <c r="E1511" s="83"/>
      <c r="F1511" s="86">
        <v>6136.8802698145028</v>
      </c>
      <c r="G1511" s="82">
        <v>3930.3036000000002</v>
      </c>
    </row>
    <row r="1512" spans="1:7" x14ac:dyDescent="0.25">
      <c r="A1512" s="88" t="s">
        <v>7919</v>
      </c>
      <c r="B1512" s="149" t="s">
        <v>3997</v>
      </c>
      <c r="C1512" s="149" t="s">
        <v>3996</v>
      </c>
      <c r="D1512" s="83" t="s">
        <v>6401</v>
      </c>
      <c r="E1512" s="83"/>
      <c r="F1512" s="86">
        <v>3150.5902192242834</v>
      </c>
      <c r="G1512" s="82">
        <v>2017.7640000000001</v>
      </c>
    </row>
    <row r="1513" spans="1:7" ht="48" x14ac:dyDescent="0.25">
      <c r="A1513" s="200" t="s">
        <v>7920</v>
      </c>
      <c r="B1513" s="44" t="s">
        <v>3995</v>
      </c>
      <c r="C1513" s="44" t="s">
        <v>7921</v>
      </c>
      <c r="D1513" s="143" t="s">
        <v>6401</v>
      </c>
      <c r="E1513" s="143"/>
      <c r="F1513" s="54">
        <v>2225.9699999999998</v>
      </c>
      <c r="G1513" s="82">
        <v>1425.6002268</v>
      </c>
    </row>
    <row r="1514" spans="1:7" ht="24" x14ac:dyDescent="0.25">
      <c r="A1514" s="88" t="s">
        <v>7922</v>
      </c>
      <c r="B1514" s="149" t="s">
        <v>3994</v>
      </c>
      <c r="C1514" s="149" t="s">
        <v>3993</v>
      </c>
      <c r="D1514" s="83" t="s">
        <v>6401</v>
      </c>
      <c r="E1514" s="83"/>
      <c r="F1514" s="86">
        <v>3168.0101180438451</v>
      </c>
      <c r="G1514" s="82">
        <v>2028.9204000000002</v>
      </c>
    </row>
    <row r="1515" spans="1:7" ht="24" x14ac:dyDescent="0.25">
      <c r="A1515" s="88" t="s">
        <v>7923</v>
      </c>
      <c r="B1515" s="149" t="s">
        <v>3992</v>
      </c>
      <c r="C1515" s="149"/>
      <c r="D1515" s="83" t="s">
        <v>6370</v>
      </c>
      <c r="E1515" s="83"/>
      <c r="F1515" s="86">
        <v>866.779089376054</v>
      </c>
      <c r="G1515" s="82">
        <v>555.12</v>
      </c>
    </row>
    <row r="1516" spans="1:7" ht="24" x14ac:dyDescent="0.25">
      <c r="A1516" s="88" t="s">
        <v>7924</v>
      </c>
      <c r="B1516" s="149" t="s">
        <v>3991</v>
      </c>
      <c r="C1516" s="149"/>
      <c r="D1516" s="83" t="s">
        <v>6401</v>
      </c>
      <c r="E1516" s="83"/>
      <c r="F1516" s="86">
        <v>1349.072512647555</v>
      </c>
      <c r="G1516" s="82">
        <v>864</v>
      </c>
    </row>
    <row r="1517" spans="1:7" ht="24" x14ac:dyDescent="0.25">
      <c r="A1517" s="88" t="s">
        <v>7925</v>
      </c>
      <c r="B1517" s="149" t="s">
        <v>3990</v>
      </c>
      <c r="C1517" s="149"/>
      <c r="D1517" s="83" t="s">
        <v>6401</v>
      </c>
      <c r="E1517" s="83"/>
      <c r="F1517" s="86">
        <v>1686.3406408094436</v>
      </c>
      <c r="G1517" s="82">
        <v>1080</v>
      </c>
    </row>
    <row r="1518" spans="1:7" ht="24" x14ac:dyDescent="0.25">
      <c r="A1518" s="88" t="s">
        <v>7926</v>
      </c>
      <c r="B1518" s="149" t="s">
        <v>3989</v>
      </c>
      <c r="C1518" s="149" t="s">
        <v>3988</v>
      </c>
      <c r="D1518" s="83" t="s">
        <v>6367</v>
      </c>
      <c r="E1518" s="83"/>
      <c r="F1518" s="86">
        <v>2048.566610455312</v>
      </c>
      <c r="G1518" s="82">
        <v>1311.9839999999999</v>
      </c>
    </row>
    <row r="1519" spans="1:7" x14ac:dyDescent="0.25">
      <c r="A1519" s="88"/>
      <c r="B1519" s="161" t="s">
        <v>3987</v>
      </c>
      <c r="C1519" s="149"/>
      <c r="D1519" s="83"/>
      <c r="E1519" s="83"/>
      <c r="F1519" s="86"/>
      <c r="G1519" s="82">
        <v>0</v>
      </c>
    </row>
    <row r="1520" spans="1:7" ht="24" x14ac:dyDescent="0.25">
      <c r="A1520" s="88" t="s">
        <v>7927</v>
      </c>
      <c r="B1520" s="149" t="s">
        <v>3986</v>
      </c>
      <c r="C1520" s="149" t="s">
        <v>3985</v>
      </c>
      <c r="D1520" s="83" t="s">
        <v>6401</v>
      </c>
      <c r="E1520" s="83"/>
      <c r="F1520" s="86">
        <v>5513.322091062395</v>
      </c>
      <c r="G1520" s="82">
        <v>3530.9520000000002</v>
      </c>
    </row>
    <row r="1521" spans="1:7" x14ac:dyDescent="0.25">
      <c r="A1521" s="88" t="s">
        <v>7928</v>
      </c>
      <c r="B1521" s="149" t="s">
        <v>3984</v>
      </c>
      <c r="C1521" s="149"/>
      <c r="D1521" s="83" t="s">
        <v>6401</v>
      </c>
      <c r="E1521" s="83"/>
      <c r="F1521" s="86">
        <v>3898.6930860033731</v>
      </c>
      <c r="G1521" s="82">
        <v>2496.8790000000004</v>
      </c>
    </row>
    <row r="1522" spans="1:7" x14ac:dyDescent="0.25">
      <c r="A1522" s="88" t="s">
        <v>7929</v>
      </c>
      <c r="B1522" s="149" t="s">
        <v>3983</v>
      </c>
      <c r="C1522" s="149"/>
      <c r="D1522" s="83" t="s">
        <v>6401</v>
      </c>
      <c r="E1522" s="83"/>
      <c r="F1522" s="86">
        <v>5198.3347386172009</v>
      </c>
      <c r="G1522" s="82">
        <v>3329.2215000000006</v>
      </c>
    </row>
    <row r="1523" spans="1:7" x14ac:dyDescent="0.25">
      <c r="A1523" s="88" t="s">
        <v>7930</v>
      </c>
      <c r="B1523" s="149" t="s">
        <v>3982</v>
      </c>
      <c r="C1523" s="149"/>
      <c r="D1523" s="83" t="s">
        <v>6401</v>
      </c>
      <c r="E1523" s="83"/>
      <c r="F1523" s="86">
        <v>4725.632377740304</v>
      </c>
      <c r="G1523" s="82">
        <v>3026.4840000000004</v>
      </c>
    </row>
    <row r="1524" spans="1:7" ht="24" x14ac:dyDescent="0.25">
      <c r="A1524" s="143" t="s">
        <v>7931</v>
      </c>
      <c r="B1524" s="44" t="s">
        <v>3981</v>
      </c>
      <c r="C1524" s="44" t="s">
        <v>7932</v>
      </c>
      <c r="D1524" s="143" t="s">
        <v>7933</v>
      </c>
      <c r="E1524" s="143" t="s">
        <v>6343</v>
      </c>
      <c r="F1524" s="54">
        <v>3709.949409780776</v>
      </c>
      <c r="G1524" s="82">
        <v>2376</v>
      </c>
    </row>
    <row r="1525" spans="1:7" ht="24" x14ac:dyDescent="0.25">
      <c r="A1525" s="83" t="s">
        <v>7934</v>
      </c>
      <c r="B1525" s="149" t="s">
        <v>3979</v>
      </c>
      <c r="C1525" s="149" t="s">
        <v>7935</v>
      </c>
      <c r="D1525" s="83" t="s">
        <v>7933</v>
      </c>
      <c r="E1525" s="83" t="s">
        <v>6343</v>
      </c>
      <c r="F1525" s="86">
        <v>7335.5817875210796</v>
      </c>
      <c r="G1525" s="82">
        <v>4698</v>
      </c>
    </row>
    <row r="1526" spans="1:7" ht="24" x14ac:dyDescent="0.25">
      <c r="A1526" s="97" t="s">
        <v>7936</v>
      </c>
      <c r="B1526" s="149" t="s">
        <v>3978</v>
      </c>
      <c r="C1526" s="160" t="s">
        <v>3977</v>
      </c>
      <c r="D1526" s="100" t="s">
        <v>6370</v>
      </c>
      <c r="E1526" s="86"/>
      <c r="F1526" s="86">
        <v>252.95109612141653</v>
      </c>
      <c r="G1526" s="82">
        <v>162</v>
      </c>
    </row>
    <row r="1527" spans="1:7" x14ac:dyDescent="0.25">
      <c r="A1527" s="88" t="s">
        <v>7937</v>
      </c>
      <c r="B1527" s="149" t="s">
        <v>3976</v>
      </c>
      <c r="C1527" s="149" t="s">
        <v>3975</v>
      </c>
      <c r="D1527" s="83" t="s">
        <v>6367</v>
      </c>
      <c r="E1527" s="83"/>
      <c r="F1527" s="86">
        <v>1707.0826306913996</v>
      </c>
      <c r="G1527" s="82">
        <v>1093.2840000000001</v>
      </c>
    </row>
    <row r="1528" spans="1:7" x14ac:dyDescent="0.25">
      <c r="A1528" s="88"/>
      <c r="B1528" s="161" t="s">
        <v>3972</v>
      </c>
      <c r="C1528" s="149" t="s">
        <v>7904</v>
      </c>
      <c r="D1528" s="83"/>
      <c r="E1528" s="83"/>
      <c r="F1528" s="86"/>
      <c r="G1528" s="82">
        <v>0</v>
      </c>
    </row>
    <row r="1529" spans="1:7" x14ac:dyDescent="0.25">
      <c r="A1529" s="88" t="s">
        <v>7938</v>
      </c>
      <c r="B1529" s="149" t="s">
        <v>3971</v>
      </c>
      <c r="C1529" s="149"/>
      <c r="D1529" s="83" t="s">
        <v>6401</v>
      </c>
      <c r="E1529" s="83"/>
      <c r="F1529" s="86">
        <v>3898.6930860033731</v>
      </c>
      <c r="G1529" s="82">
        <v>2496.8790000000004</v>
      </c>
    </row>
    <row r="1530" spans="1:7" x14ac:dyDescent="0.25">
      <c r="A1530" s="88" t="s">
        <v>7939</v>
      </c>
      <c r="B1530" s="149" t="s">
        <v>3970</v>
      </c>
      <c r="C1530" s="149" t="s">
        <v>3969</v>
      </c>
      <c r="D1530" s="83" t="s">
        <v>6367</v>
      </c>
      <c r="E1530" s="83"/>
      <c r="F1530" s="86">
        <v>2902.1922428330522</v>
      </c>
      <c r="G1530" s="82">
        <v>1858.6799999999998</v>
      </c>
    </row>
    <row r="1531" spans="1:7" x14ac:dyDescent="0.25">
      <c r="A1531" s="88" t="s">
        <v>7940</v>
      </c>
      <c r="B1531" s="149" t="s">
        <v>3968</v>
      </c>
      <c r="C1531" s="149"/>
      <c r="D1531" s="83" t="s">
        <v>6367</v>
      </c>
      <c r="E1531" s="83"/>
      <c r="F1531" s="86">
        <v>2560.7082630691402</v>
      </c>
      <c r="G1531" s="82">
        <v>1639.98</v>
      </c>
    </row>
    <row r="1532" spans="1:7" x14ac:dyDescent="0.25">
      <c r="A1532" s="88" t="s">
        <v>7941</v>
      </c>
      <c r="B1532" s="149" t="s">
        <v>3967</v>
      </c>
      <c r="C1532" s="149" t="s">
        <v>3966</v>
      </c>
      <c r="D1532" s="83" t="s">
        <v>6367</v>
      </c>
      <c r="E1532" s="83"/>
      <c r="F1532" s="86">
        <v>1707.0826306913996</v>
      </c>
      <c r="G1532" s="82">
        <v>1093.2840000000001</v>
      </c>
    </row>
    <row r="1533" spans="1:7" x14ac:dyDescent="0.25">
      <c r="A1533" s="88" t="s">
        <v>7942</v>
      </c>
      <c r="B1533" s="149" t="s">
        <v>3965</v>
      </c>
      <c r="C1533" s="149"/>
      <c r="D1533" s="83" t="s">
        <v>6370</v>
      </c>
      <c r="E1533" s="83"/>
      <c r="F1533" s="86">
        <v>1300.3372681281619</v>
      </c>
      <c r="G1533" s="82">
        <v>832.78800000000012</v>
      </c>
    </row>
    <row r="1534" spans="1:7" x14ac:dyDescent="0.25">
      <c r="A1534" s="88" t="s">
        <v>7943</v>
      </c>
      <c r="B1534" s="149" t="s">
        <v>3964</v>
      </c>
      <c r="C1534" s="149" t="s">
        <v>3963</v>
      </c>
      <c r="D1534" s="83" t="s">
        <v>6367</v>
      </c>
      <c r="E1534" s="83"/>
      <c r="F1534" s="86">
        <v>2048.566610455312</v>
      </c>
      <c r="G1534" s="82">
        <v>1311.9839999999999</v>
      </c>
    </row>
    <row r="1535" spans="1:7" x14ac:dyDescent="0.25">
      <c r="A1535" s="88" t="s">
        <v>7944</v>
      </c>
      <c r="B1535" s="149" t="s">
        <v>3962</v>
      </c>
      <c r="C1535" s="149"/>
      <c r="D1535" s="83" t="s">
        <v>6367</v>
      </c>
      <c r="E1535" s="83"/>
      <c r="F1535" s="86">
        <v>1792.4114671163577</v>
      </c>
      <c r="G1535" s="82">
        <v>1147.9320000000002</v>
      </c>
    </row>
    <row r="1536" spans="1:7" ht="24" x14ac:dyDescent="0.25">
      <c r="A1536" s="88"/>
      <c r="B1536" s="161" t="s">
        <v>3961</v>
      </c>
      <c r="C1536" s="149"/>
      <c r="D1536" s="83"/>
      <c r="E1536" s="83"/>
      <c r="F1536" s="86"/>
      <c r="G1536" s="82">
        <v>0</v>
      </c>
    </row>
    <row r="1537" spans="1:7" ht="24" x14ac:dyDescent="0.25">
      <c r="A1537" s="88" t="s">
        <v>7945</v>
      </c>
      <c r="B1537" s="149" t="s">
        <v>3960</v>
      </c>
      <c r="C1537" s="149"/>
      <c r="D1537" s="83" t="s">
        <v>6367</v>
      </c>
      <c r="E1537" s="83"/>
      <c r="F1537" s="86">
        <v>2048.566610455312</v>
      </c>
      <c r="G1537" s="82">
        <v>1311.9839999999999</v>
      </c>
    </row>
    <row r="1538" spans="1:7" ht="24" x14ac:dyDescent="0.25">
      <c r="A1538" s="88" t="s">
        <v>7946</v>
      </c>
      <c r="B1538" s="149" t="s">
        <v>3959</v>
      </c>
      <c r="C1538" s="149"/>
      <c r="D1538" s="83" t="s">
        <v>6367</v>
      </c>
      <c r="E1538" s="83"/>
      <c r="F1538" s="86">
        <v>1707.0826306913996</v>
      </c>
      <c r="G1538" s="82">
        <v>1093.2840000000001</v>
      </c>
    </row>
    <row r="1539" spans="1:7" ht="24" x14ac:dyDescent="0.25">
      <c r="A1539" s="88" t="s">
        <v>7947</v>
      </c>
      <c r="B1539" s="149" t="s">
        <v>3958</v>
      </c>
      <c r="C1539" s="149"/>
      <c r="D1539" s="83" t="s">
        <v>6370</v>
      </c>
      <c r="E1539" s="83"/>
      <c r="F1539" s="86">
        <v>1155.8178752107926</v>
      </c>
      <c r="G1539" s="82">
        <v>740.23199999999997</v>
      </c>
    </row>
    <row r="1540" spans="1:7" x14ac:dyDescent="0.25">
      <c r="A1540" s="88" t="s">
        <v>7948</v>
      </c>
      <c r="B1540" s="149" t="s">
        <v>3957</v>
      </c>
      <c r="C1540" s="149"/>
      <c r="D1540" s="83" t="s">
        <v>6367</v>
      </c>
      <c r="E1540" s="83"/>
      <c r="F1540" s="86">
        <v>2048.566610455312</v>
      </c>
      <c r="G1540" s="82">
        <v>1311.9839999999999</v>
      </c>
    </row>
    <row r="1541" spans="1:7" ht="24" x14ac:dyDescent="0.25">
      <c r="A1541" s="88"/>
      <c r="B1541" s="161" t="s">
        <v>3956</v>
      </c>
      <c r="C1541" s="149" t="s">
        <v>7904</v>
      </c>
      <c r="D1541" s="83"/>
      <c r="E1541" s="83"/>
      <c r="F1541" s="86"/>
      <c r="G1541" s="82">
        <v>0</v>
      </c>
    </row>
    <row r="1542" spans="1:7" ht="24" x14ac:dyDescent="0.25">
      <c r="A1542" s="88" t="s">
        <v>7949</v>
      </c>
      <c r="B1542" s="149" t="s">
        <v>3955</v>
      </c>
      <c r="C1542" s="149"/>
      <c r="D1542" s="83" t="s">
        <v>6367</v>
      </c>
      <c r="E1542" s="83"/>
      <c r="F1542" s="86">
        <v>2048.566610455312</v>
      </c>
      <c r="G1542" s="82">
        <v>1311.9839999999999</v>
      </c>
    </row>
    <row r="1543" spans="1:7" ht="24" x14ac:dyDescent="0.25">
      <c r="A1543" s="88" t="s">
        <v>7950</v>
      </c>
      <c r="B1543" s="149" t="s">
        <v>3954</v>
      </c>
      <c r="C1543" s="149"/>
      <c r="D1543" s="83" t="s">
        <v>6370</v>
      </c>
      <c r="E1543" s="83"/>
      <c r="F1543" s="86">
        <v>1155.8178752107926</v>
      </c>
      <c r="G1543" s="82">
        <v>740.23199999999997</v>
      </c>
    </row>
    <row r="1544" spans="1:7" ht="24" x14ac:dyDescent="0.25">
      <c r="A1544" s="234"/>
      <c r="B1544" s="235" t="s">
        <v>3953</v>
      </c>
      <c r="C1544" s="149"/>
      <c r="D1544" s="83"/>
      <c r="E1544" s="83"/>
      <c r="F1544" s="86"/>
      <c r="G1544" s="82">
        <v>0</v>
      </c>
    </row>
    <row r="1545" spans="1:7" ht="24" x14ac:dyDescent="0.25">
      <c r="A1545" s="200" t="s">
        <v>7951</v>
      </c>
      <c r="B1545" s="44" t="s">
        <v>3952</v>
      </c>
      <c r="C1545" s="44"/>
      <c r="D1545" s="143" t="s">
        <v>6367</v>
      </c>
      <c r="E1545" s="200" t="s">
        <v>6343</v>
      </c>
      <c r="F1545" s="54">
        <v>2048.566610455312</v>
      </c>
      <c r="G1545" s="82">
        <v>1311.9839999999999</v>
      </c>
    </row>
    <row r="1546" spans="1:7" ht="24" x14ac:dyDescent="0.25">
      <c r="A1546" s="200" t="s">
        <v>7952</v>
      </c>
      <c r="B1546" s="44" t="s">
        <v>3951</v>
      </c>
      <c r="C1546" s="44"/>
      <c r="D1546" s="143" t="s">
        <v>6367</v>
      </c>
      <c r="E1546" s="200" t="s">
        <v>6343</v>
      </c>
      <c r="F1546" s="54">
        <v>1707.0826306913996</v>
      </c>
      <c r="G1546" s="82">
        <v>1093.2840000000001</v>
      </c>
    </row>
    <row r="1547" spans="1:7" ht="24" x14ac:dyDescent="0.25">
      <c r="A1547" s="200" t="s">
        <v>7953</v>
      </c>
      <c r="B1547" s="44" t="s">
        <v>3950</v>
      </c>
      <c r="C1547" s="44"/>
      <c r="D1547" s="143" t="s">
        <v>6367</v>
      </c>
      <c r="E1547" s="200" t="s">
        <v>6343</v>
      </c>
      <c r="F1547" s="54">
        <v>1155.8178752107926</v>
      </c>
      <c r="G1547" s="82">
        <v>740.23199999999997</v>
      </c>
    </row>
    <row r="1548" spans="1:7" x14ac:dyDescent="0.25">
      <c r="A1548" s="88"/>
      <c r="B1548" s="161" t="s">
        <v>3949</v>
      </c>
      <c r="C1548" s="149"/>
      <c r="D1548" s="83"/>
      <c r="E1548" s="83"/>
      <c r="F1548" s="86"/>
      <c r="G1548" s="82">
        <v>0</v>
      </c>
    </row>
    <row r="1549" spans="1:7" x14ac:dyDescent="0.25">
      <c r="A1549" s="88"/>
      <c r="B1549" s="161" t="s">
        <v>3948</v>
      </c>
      <c r="C1549" s="149"/>
      <c r="D1549" s="83"/>
      <c r="E1549" s="83"/>
      <c r="F1549" s="86"/>
      <c r="G1549" s="82">
        <v>0</v>
      </c>
    </row>
    <row r="1550" spans="1:7" ht="24" x14ac:dyDescent="0.25">
      <c r="A1550" s="200" t="s">
        <v>7954</v>
      </c>
      <c r="B1550" s="64" t="s">
        <v>7955</v>
      </c>
      <c r="C1550" s="44"/>
      <c r="D1550" s="143" t="s">
        <v>6370</v>
      </c>
      <c r="E1550" s="143"/>
      <c r="F1550" s="54">
        <v>866.779089376054</v>
      </c>
      <c r="G1550" s="82">
        <v>555.12</v>
      </c>
    </row>
    <row r="1551" spans="1:7" ht="24" x14ac:dyDescent="0.25">
      <c r="A1551" s="200" t="s">
        <v>7956</v>
      </c>
      <c r="B1551" s="64" t="s">
        <v>7957</v>
      </c>
      <c r="C1551" s="44"/>
      <c r="D1551" s="143" t="s">
        <v>6345</v>
      </c>
      <c r="E1551" s="143"/>
      <c r="F1551" s="54">
        <v>450.25</v>
      </c>
      <c r="G1551" s="82">
        <v>288.35811000000001</v>
      </c>
    </row>
    <row r="1552" spans="1:7" x14ac:dyDescent="0.25">
      <c r="A1552" s="200" t="s">
        <v>7958</v>
      </c>
      <c r="B1552" s="236" t="s">
        <v>7959</v>
      </c>
      <c r="C1552" s="44"/>
      <c r="D1552" s="143" t="s">
        <v>6345</v>
      </c>
      <c r="E1552" s="143"/>
      <c r="F1552" s="54">
        <v>304</v>
      </c>
      <c r="G1552" s="82">
        <v>194.69376</v>
      </c>
    </row>
    <row r="1553" spans="1:7" ht="24" x14ac:dyDescent="0.25">
      <c r="A1553" s="88" t="s">
        <v>7960</v>
      </c>
      <c r="B1553" s="149" t="s">
        <v>3944</v>
      </c>
      <c r="C1553" s="149"/>
      <c r="D1553" s="83" t="s">
        <v>6345</v>
      </c>
      <c r="E1553" s="83"/>
      <c r="F1553" s="86">
        <v>766.44182124789211</v>
      </c>
      <c r="G1553" s="82">
        <v>490.86</v>
      </c>
    </row>
    <row r="1554" spans="1:7" ht="24" x14ac:dyDescent="0.25">
      <c r="A1554" s="88" t="s">
        <v>7961</v>
      </c>
      <c r="B1554" s="149" t="s">
        <v>3943</v>
      </c>
      <c r="C1554" s="149"/>
      <c r="D1554" s="83" t="s">
        <v>6345</v>
      </c>
      <c r="E1554" s="83"/>
      <c r="F1554" s="86">
        <v>681.11298482293421</v>
      </c>
      <c r="G1554" s="82">
        <v>436.21199999999999</v>
      </c>
    </row>
    <row r="1555" spans="1:7" x14ac:dyDescent="0.25">
      <c r="A1555" s="88"/>
      <c r="B1555" s="161" t="s">
        <v>3942</v>
      </c>
      <c r="C1555" s="149"/>
      <c r="D1555" s="83"/>
      <c r="E1555" s="83"/>
      <c r="F1555" s="86"/>
      <c r="G1555" s="82">
        <v>0</v>
      </c>
    </row>
    <row r="1556" spans="1:7" x14ac:dyDescent="0.25">
      <c r="A1556" s="88" t="s">
        <v>7962</v>
      </c>
      <c r="B1556" s="149" t="s">
        <v>3941</v>
      </c>
      <c r="C1556" s="149"/>
      <c r="D1556" s="83" t="s">
        <v>6345</v>
      </c>
      <c r="E1556" s="83" t="s">
        <v>6343</v>
      </c>
      <c r="F1556" s="86">
        <v>643.17032040472179</v>
      </c>
      <c r="G1556" s="82">
        <v>411.91199999999998</v>
      </c>
    </row>
    <row r="1557" spans="1:7" x14ac:dyDescent="0.25">
      <c r="A1557" s="88" t="s">
        <v>7963</v>
      </c>
      <c r="B1557" s="149" t="s">
        <v>3940</v>
      </c>
      <c r="C1557" s="149" t="s">
        <v>3931</v>
      </c>
      <c r="D1557" s="83" t="s">
        <v>6367</v>
      </c>
      <c r="E1557" s="83"/>
      <c r="F1557" s="86">
        <v>2560.7082630691402</v>
      </c>
      <c r="G1557" s="82">
        <v>1639.98</v>
      </c>
    </row>
    <row r="1558" spans="1:7" x14ac:dyDescent="0.25">
      <c r="A1558" s="88" t="s">
        <v>7964</v>
      </c>
      <c r="B1558" s="149" t="s">
        <v>3939</v>
      </c>
      <c r="C1558" s="149"/>
      <c r="D1558" s="83" t="s">
        <v>6370</v>
      </c>
      <c r="E1558" s="83"/>
      <c r="F1558" s="86">
        <v>1155.8178752107926</v>
      </c>
      <c r="G1558" s="82">
        <v>740.23199999999997</v>
      </c>
    </row>
    <row r="1559" spans="1:7" x14ac:dyDescent="0.25">
      <c r="A1559" s="88" t="s">
        <v>7965</v>
      </c>
      <c r="B1559" s="149" t="s">
        <v>3938</v>
      </c>
      <c r="C1559" s="149"/>
      <c r="D1559" s="83" t="s">
        <v>6345</v>
      </c>
      <c r="E1559" s="83" t="s">
        <v>6343</v>
      </c>
      <c r="F1559" s="86">
        <v>450.25295109612142</v>
      </c>
      <c r="G1559" s="82">
        <v>288.36</v>
      </c>
    </row>
    <row r="1560" spans="1:7" ht="24" x14ac:dyDescent="0.25">
      <c r="A1560" s="88" t="s">
        <v>7966</v>
      </c>
      <c r="B1560" s="149" t="s">
        <v>3937</v>
      </c>
      <c r="C1560" s="149"/>
      <c r="D1560" s="83" t="s">
        <v>6401</v>
      </c>
      <c r="E1560" s="83"/>
      <c r="F1560" s="86">
        <v>4616.2394603709945</v>
      </c>
      <c r="G1560" s="82">
        <v>2956.4243999999994</v>
      </c>
    </row>
    <row r="1561" spans="1:7" ht="24" x14ac:dyDescent="0.25">
      <c r="A1561" s="88" t="s">
        <v>7967</v>
      </c>
      <c r="B1561" s="149" t="s">
        <v>3936</v>
      </c>
      <c r="C1561" s="149"/>
      <c r="D1561" s="83" t="s">
        <v>6367</v>
      </c>
      <c r="E1561" s="83"/>
      <c r="F1561" s="86">
        <v>2048.566610455312</v>
      </c>
      <c r="G1561" s="82">
        <v>1311.9839999999999</v>
      </c>
    </row>
    <row r="1562" spans="1:7" s="99" customFormat="1" ht="24" x14ac:dyDescent="0.25">
      <c r="A1562" s="88" t="s">
        <v>7968</v>
      </c>
      <c r="B1562" s="149" t="s">
        <v>3935</v>
      </c>
      <c r="C1562" s="149"/>
      <c r="D1562" s="83" t="s">
        <v>6345</v>
      </c>
      <c r="E1562" s="83"/>
      <c r="F1562" s="86">
        <v>681.11298482293421</v>
      </c>
      <c r="G1562" s="82">
        <v>436.21199999999999</v>
      </c>
    </row>
    <row r="1563" spans="1:7" s="99" customFormat="1" ht="24" x14ac:dyDescent="0.25">
      <c r="A1563" s="88" t="s">
        <v>7969</v>
      </c>
      <c r="B1563" s="149" t="s">
        <v>3934</v>
      </c>
      <c r="C1563" s="149"/>
      <c r="D1563" s="83" t="s">
        <v>6370</v>
      </c>
      <c r="E1563" s="83"/>
      <c r="F1563" s="86">
        <v>1155.8178752107926</v>
      </c>
      <c r="G1563" s="82">
        <v>740.23199999999997</v>
      </c>
    </row>
    <row r="1564" spans="1:7" s="99" customFormat="1" ht="24" x14ac:dyDescent="0.25">
      <c r="A1564" s="88" t="s">
        <v>7970</v>
      </c>
      <c r="B1564" s="149" t="s">
        <v>3933</v>
      </c>
      <c r="C1564" s="149"/>
      <c r="D1564" s="83" t="s">
        <v>6367</v>
      </c>
      <c r="E1564" s="83"/>
      <c r="F1564" s="86">
        <v>1707.0826306913996</v>
      </c>
      <c r="G1564" s="82">
        <v>1093.2840000000001</v>
      </c>
    </row>
    <row r="1565" spans="1:7" s="99" customFormat="1" ht="24" x14ac:dyDescent="0.25">
      <c r="A1565" s="200" t="s">
        <v>7971</v>
      </c>
      <c r="B1565" s="44" t="s">
        <v>3932</v>
      </c>
      <c r="C1565" s="44" t="s">
        <v>3931</v>
      </c>
      <c r="D1565" s="143" t="s">
        <v>6401</v>
      </c>
      <c r="E1565" s="143" t="s">
        <v>6343</v>
      </c>
      <c r="F1565" s="62">
        <v>3330.927487352445</v>
      </c>
      <c r="G1565" s="82">
        <v>2133.2592</v>
      </c>
    </row>
    <row r="1566" spans="1:7" ht="24" x14ac:dyDescent="0.25">
      <c r="A1566" s="200" t="s">
        <v>7972</v>
      </c>
      <c r="B1566" s="44" t="s">
        <v>3930</v>
      </c>
      <c r="C1566" s="44"/>
      <c r="D1566" s="143" t="s">
        <v>6367</v>
      </c>
      <c r="E1566" s="143"/>
      <c r="F1566" s="62">
        <v>2355.8516020236084</v>
      </c>
      <c r="G1566" s="82">
        <v>1508.7815999999998</v>
      </c>
    </row>
    <row r="1567" spans="1:7" ht="24" x14ac:dyDescent="0.25">
      <c r="A1567" s="88" t="s">
        <v>7973</v>
      </c>
      <c r="B1567" s="149" t="s">
        <v>3929</v>
      </c>
      <c r="C1567" s="149"/>
      <c r="D1567" s="83" t="s">
        <v>6345</v>
      </c>
      <c r="E1567" s="83"/>
      <c r="F1567" s="86">
        <v>851.60202360876906</v>
      </c>
      <c r="G1567" s="82">
        <v>545.40000000000009</v>
      </c>
    </row>
    <row r="1568" spans="1:7" ht="24" x14ac:dyDescent="0.25">
      <c r="A1568" s="88" t="s">
        <v>7974</v>
      </c>
      <c r="B1568" s="149" t="s">
        <v>3928</v>
      </c>
      <c r="C1568" s="149"/>
      <c r="D1568" s="83" t="s">
        <v>6367</v>
      </c>
      <c r="E1568" s="83"/>
      <c r="F1568" s="86">
        <v>2425.7841483979764</v>
      </c>
      <c r="G1568" s="82">
        <v>1553.5692000000001</v>
      </c>
    </row>
    <row r="1569" spans="1:7" ht="24" x14ac:dyDescent="0.25">
      <c r="A1569" s="88" t="s">
        <v>7975</v>
      </c>
      <c r="B1569" s="149" t="s">
        <v>3927</v>
      </c>
      <c r="C1569" s="149"/>
      <c r="D1569" s="83" t="s">
        <v>6370</v>
      </c>
      <c r="E1569" s="83"/>
      <c r="F1569" s="86">
        <v>1155.8178752107926</v>
      </c>
      <c r="G1569" s="82">
        <v>740.23199999999997</v>
      </c>
    </row>
    <row r="1570" spans="1:7" s="99" customFormat="1" ht="24" x14ac:dyDescent="0.25">
      <c r="A1570" s="200" t="s">
        <v>7976</v>
      </c>
      <c r="B1570" s="44" t="s">
        <v>3926</v>
      </c>
      <c r="C1570" s="44" t="s">
        <v>3924</v>
      </c>
      <c r="D1570" s="143" t="s">
        <v>6367</v>
      </c>
      <c r="E1570" s="143"/>
      <c r="F1570" s="62">
        <v>2944.8145025295112</v>
      </c>
      <c r="G1570" s="82">
        <v>1885.9770000000003</v>
      </c>
    </row>
    <row r="1571" spans="1:7" ht="24" x14ac:dyDescent="0.25">
      <c r="A1571" s="200" t="s">
        <v>7977</v>
      </c>
      <c r="B1571" s="44" t="s">
        <v>3925</v>
      </c>
      <c r="C1571" s="44" t="s">
        <v>3924</v>
      </c>
      <c r="D1571" s="143" t="s">
        <v>6401</v>
      </c>
      <c r="E1571" s="143"/>
      <c r="F1571" s="62">
        <v>6474.5000000000009</v>
      </c>
      <c r="G1571" s="82">
        <v>4146.5287800000006</v>
      </c>
    </row>
    <row r="1572" spans="1:7" ht="24" x14ac:dyDescent="0.25">
      <c r="A1572" s="88" t="s">
        <v>7978</v>
      </c>
      <c r="B1572" s="149" t="s">
        <v>3923</v>
      </c>
      <c r="C1572" s="149"/>
      <c r="D1572" s="83" t="s">
        <v>6401</v>
      </c>
      <c r="E1572" s="83"/>
      <c r="F1572" s="86">
        <v>3465.4300168634068</v>
      </c>
      <c r="G1572" s="82">
        <v>2219.4</v>
      </c>
    </row>
    <row r="1573" spans="1:7" x14ac:dyDescent="0.25">
      <c r="A1573" s="88" t="s">
        <v>7979</v>
      </c>
      <c r="B1573" s="149" t="s">
        <v>3922</v>
      </c>
      <c r="C1573" s="149"/>
      <c r="D1573" s="83" t="s">
        <v>6401</v>
      </c>
      <c r="E1573" s="83"/>
      <c r="F1573" s="86">
        <v>2835.4131534569988</v>
      </c>
      <c r="G1573" s="82">
        <v>1815.9120000000003</v>
      </c>
    </row>
    <row r="1574" spans="1:7" ht="24" x14ac:dyDescent="0.25">
      <c r="A1574" s="37" t="s">
        <v>7980</v>
      </c>
      <c r="B1574" s="36" t="s">
        <v>3921</v>
      </c>
      <c r="C1574" s="205"/>
      <c r="D1574" s="206" t="s">
        <v>6401</v>
      </c>
      <c r="E1574" s="206" t="s">
        <v>6343</v>
      </c>
      <c r="F1574" s="199">
        <v>3350</v>
      </c>
      <c r="G1574" s="82">
        <v>2145.4740000000002</v>
      </c>
    </row>
    <row r="1575" spans="1:7" ht="24" x14ac:dyDescent="0.25">
      <c r="A1575" s="37" t="s">
        <v>7981</v>
      </c>
      <c r="B1575" s="36" t="s">
        <v>3920</v>
      </c>
      <c r="C1575" s="205"/>
      <c r="D1575" s="206" t="s">
        <v>6401</v>
      </c>
      <c r="E1575" s="206" t="s">
        <v>6343</v>
      </c>
      <c r="F1575" s="199">
        <v>4450</v>
      </c>
      <c r="G1575" s="82">
        <v>2849.9580000000001</v>
      </c>
    </row>
    <row r="1576" spans="1:7" ht="24" x14ac:dyDescent="0.2">
      <c r="A1576" s="37" t="s">
        <v>7982</v>
      </c>
      <c r="B1576" s="36" t="s">
        <v>3919</v>
      </c>
      <c r="C1576" s="237"/>
      <c r="D1576" s="206" t="s">
        <v>6401</v>
      </c>
      <c r="E1576" s="238" t="s">
        <v>6343</v>
      </c>
      <c r="F1576" s="199">
        <v>3495</v>
      </c>
      <c r="G1576" s="82">
        <v>2238.3377999999998</v>
      </c>
    </row>
    <row r="1577" spans="1:7" ht="24" x14ac:dyDescent="0.2">
      <c r="A1577" s="37" t="s">
        <v>7983</v>
      </c>
      <c r="B1577" s="36" t="s">
        <v>3918</v>
      </c>
      <c r="C1577" s="237"/>
      <c r="D1577" s="206" t="s">
        <v>6401</v>
      </c>
      <c r="E1577" s="238" t="s">
        <v>6343</v>
      </c>
      <c r="F1577" s="199">
        <v>3300</v>
      </c>
      <c r="G1577" s="82">
        <v>2113.4519999999998</v>
      </c>
    </row>
    <row r="1578" spans="1:7" ht="24" x14ac:dyDescent="0.2">
      <c r="A1578" s="37" t="s">
        <v>7984</v>
      </c>
      <c r="B1578" s="36" t="s">
        <v>7985</v>
      </c>
      <c r="C1578" s="237"/>
      <c r="D1578" s="206" t="s">
        <v>6401</v>
      </c>
      <c r="E1578" s="238" t="s">
        <v>6343</v>
      </c>
      <c r="F1578" s="199">
        <v>4500</v>
      </c>
      <c r="G1578" s="82">
        <v>2881.98</v>
      </c>
    </row>
    <row r="1579" spans="1:7" x14ac:dyDescent="0.25">
      <c r="A1579" s="88"/>
      <c r="B1579" s="161" t="s">
        <v>3916</v>
      </c>
      <c r="C1579" s="149"/>
      <c r="D1579" s="83"/>
      <c r="E1579" s="83"/>
      <c r="F1579" s="86"/>
      <c r="G1579" s="82">
        <v>0</v>
      </c>
    </row>
    <row r="1580" spans="1:7" x14ac:dyDescent="0.25">
      <c r="A1580" s="88"/>
      <c r="B1580" s="161" t="s">
        <v>3915</v>
      </c>
      <c r="C1580" s="149"/>
      <c r="D1580" s="83"/>
      <c r="E1580" s="83"/>
      <c r="F1580" s="86"/>
      <c r="G1580" s="82">
        <v>0</v>
      </c>
    </row>
    <row r="1581" spans="1:7" x14ac:dyDescent="0.25">
      <c r="A1581" s="88" t="s">
        <v>7986</v>
      </c>
      <c r="B1581" s="149" t="s">
        <v>3914</v>
      </c>
      <c r="C1581" s="149" t="s">
        <v>3913</v>
      </c>
      <c r="D1581" s="83" t="s">
        <v>6401</v>
      </c>
      <c r="E1581" s="83"/>
      <c r="F1581" s="86">
        <v>4095.6155143338951</v>
      </c>
      <c r="G1581" s="82">
        <v>2622.9960000000001</v>
      </c>
    </row>
    <row r="1582" spans="1:7" x14ac:dyDescent="0.25">
      <c r="A1582" s="88" t="s">
        <v>7987</v>
      </c>
      <c r="B1582" s="149" t="s">
        <v>3912</v>
      </c>
      <c r="C1582" s="149"/>
      <c r="D1582" s="83" t="s">
        <v>6401</v>
      </c>
      <c r="E1582" s="83"/>
      <c r="F1582" s="86">
        <v>4725.632377740304</v>
      </c>
      <c r="G1582" s="82">
        <v>3026.4840000000004</v>
      </c>
    </row>
    <row r="1583" spans="1:7" ht="24" x14ac:dyDescent="0.25">
      <c r="A1583" s="88" t="s">
        <v>7988</v>
      </c>
      <c r="B1583" s="149" t="s">
        <v>3911</v>
      </c>
      <c r="C1583" s="149"/>
      <c r="D1583" s="83" t="s">
        <v>6367</v>
      </c>
      <c r="E1583" s="83"/>
      <c r="F1583" s="86">
        <v>1707.0826306913996</v>
      </c>
      <c r="G1583" s="82">
        <v>1093.2840000000001</v>
      </c>
    </row>
    <row r="1584" spans="1:7" ht="24" x14ac:dyDescent="0.25">
      <c r="A1584" s="88" t="s">
        <v>7989</v>
      </c>
      <c r="B1584" s="149" t="s">
        <v>3910</v>
      </c>
      <c r="C1584" s="149"/>
      <c r="D1584" s="83" t="s">
        <v>6401</v>
      </c>
      <c r="E1584" s="83"/>
      <c r="F1584" s="86">
        <v>3150.5902192242834</v>
      </c>
      <c r="G1584" s="82">
        <v>2017.7640000000001</v>
      </c>
    </row>
    <row r="1585" spans="1:7" x14ac:dyDescent="0.25">
      <c r="A1585" s="88" t="s">
        <v>7990</v>
      </c>
      <c r="B1585" s="149" t="s">
        <v>3909</v>
      </c>
      <c r="C1585" s="149"/>
      <c r="D1585" s="83" t="s">
        <v>6401</v>
      </c>
      <c r="E1585" s="83"/>
      <c r="F1585" s="86">
        <v>3780.6070826306918</v>
      </c>
      <c r="G1585" s="82">
        <v>2421.2520000000004</v>
      </c>
    </row>
    <row r="1586" spans="1:7" x14ac:dyDescent="0.25">
      <c r="A1586" s="88" t="s">
        <v>7991</v>
      </c>
      <c r="B1586" s="149" t="s">
        <v>3908</v>
      </c>
      <c r="C1586" s="149"/>
      <c r="D1586" s="83" t="s">
        <v>6367</v>
      </c>
      <c r="E1586" s="83"/>
      <c r="F1586" s="86">
        <v>2560.7082630691402</v>
      </c>
      <c r="G1586" s="82">
        <v>1639.98</v>
      </c>
    </row>
    <row r="1587" spans="1:7" x14ac:dyDescent="0.25">
      <c r="A1587" s="88" t="s">
        <v>7992</v>
      </c>
      <c r="B1587" s="149" t="s">
        <v>3907</v>
      </c>
      <c r="C1587" s="149"/>
      <c r="D1587" s="83" t="s">
        <v>6367</v>
      </c>
      <c r="E1587" s="83"/>
      <c r="F1587" s="86">
        <v>2048.566610455312</v>
      </c>
      <c r="G1587" s="82">
        <v>1311.9839999999999</v>
      </c>
    </row>
    <row r="1588" spans="1:7" x14ac:dyDescent="0.25">
      <c r="A1588" s="88" t="s">
        <v>7993</v>
      </c>
      <c r="B1588" s="149" t="s">
        <v>3906</v>
      </c>
      <c r="C1588" s="149"/>
      <c r="D1588" s="83" t="s">
        <v>6370</v>
      </c>
      <c r="E1588" s="83"/>
      <c r="F1588" s="86">
        <v>866.779089376054</v>
      </c>
      <c r="G1588" s="82">
        <v>555.12</v>
      </c>
    </row>
    <row r="1589" spans="1:7" x14ac:dyDescent="0.25">
      <c r="A1589" s="88" t="s">
        <v>7994</v>
      </c>
      <c r="B1589" s="149" t="s">
        <v>3905</v>
      </c>
      <c r="C1589" s="149"/>
      <c r="D1589" s="83" t="s">
        <v>6367</v>
      </c>
      <c r="E1589" s="83"/>
      <c r="F1589" s="86">
        <v>1707.0826306913996</v>
      </c>
      <c r="G1589" s="82">
        <v>1093.2840000000001</v>
      </c>
    </row>
    <row r="1590" spans="1:7" x14ac:dyDescent="0.25">
      <c r="A1590" s="88" t="s">
        <v>7995</v>
      </c>
      <c r="B1590" s="149" t="s">
        <v>3904</v>
      </c>
      <c r="C1590" s="149"/>
      <c r="D1590" s="83" t="s">
        <v>6367</v>
      </c>
      <c r="E1590" s="83"/>
      <c r="F1590" s="86">
        <v>2048.566610455312</v>
      </c>
      <c r="G1590" s="82">
        <v>1311.9839999999999</v>
      </c>
    </row>
    <row r="1591" spans="1:7" x14ac:dyDescent="0.25">
      <c r="A1591" s="88"/>
      <c r="B1591" s="161" t="s">
        <v>3903</v>
      </c>
      <c r="C1591" s="149"/>
      <c r="D1591" s="83"/>
      <c r="E1591" s="83"/>
      <c r="F1591" s="86"/>
      <c r="G1591" s="82">
        <v>0</v>
      </c>
    </row>
    <row r="1592" spans="1:7" x14ac:dyDescent="0.25">
      <c r="A1592" s="200" t="s">
        <v>7996</v>
      </c>
      <c r="B1592" s="44" t="s">
        <v>3902</v>
      </c>
      <c r="C1592" s="44"/>
      <c r="D1592" s="143" t="s">
        <v>6401</v>
      </c>
      <c r="E1592" s="143"/>
      <c r="F1592" s="62">
        <v>6227.1384907251277</v>
      </c>
      <c r="G1592" s="82">
        <v>3988.1085750000011</v>
      </c>
    </row>
    <row r="1593" spans="1:7" x14ac:dyDescent="0.25">
      <c r="A1593" s="88"/>
      <c r="B1593" s="161" t="s">
        <v>3901</v>
      </c>
      <c r="C1593" s="149"/>
      <c r="D1593" s="83"/>
      <c r="E1593" s="83"/>
      <c r="F1593" s="86"/>
      <c r="G1593" s="82">
        <v>0</v>
      </c>
    </row>
    <row r="1594" spans="1:7" ht="24" x14ac:dyDescent="0.25">
      <c r="A1594" s="88"/>
      <c r="B1594" s="161" t="s">
        <v>3900</v>
      </c>
      <c r="C1594" s="149"/>
      <c r="D1594" s="83"/>
      <c r="E1594" s="83"/>
      <c r="F1594" s="86"/>
      <c r="G1594" s="82">
        <v>0</v>
      </c>
    </row>
    <row r="1595" spans="1:7" ht="24" x14ac:dyDescent="0.25">
      <c r="A1595" s="88" t="s">
        <v>7997</v>
      </c>
      <c r="B1595" s="149" t="s">
        <v>3894</v>
      </c>
      <c r="C1595" s="149"/>
      <c r="D1595" s="83" t="s">
        <v>6367</v>
      </c>
      <c r="E1595" s="83"/>
      <c r="F1595" s="86">
        <v>1655.4806070826307</v>
      </c>
      <c r="G1595" s="82">
        <v>1060.2360000000001</v>
      </c>
    </row>
    <row r="1596" spans="1:7" ht="24" x14ac:dyDescent="0.25">
      <c r="A1596" s="88" t="s">
        <v>7998</v>
      </c>
      <c r="B1596" s="149" t="s">
        <v>3893</v>
      </c>
      <c r="C1596" s="149" t="s">
        <v>3892</v>
      </c>
      <c r="D1596" s="83" t="s">
        <v>6345</v>
      </c>
      <c r="E1596" s="83"/>
      <c r="F1596" s="86">
        <v>1298.4822934232716</v>
      </c>
      <c r="G1596" s="82">
        <v>831.6</v>
      </c>
    </row>
    <row r="1597" spans="1:7" ht="24" x14ac:dyDescent="0.25">
      <c r="A1597" s="88" t="s">
        <v>7999</v>
      </c>
      <c r="B1597" s="149" t="s">
        <v>3891</v>
      </c>
      <c r="C1597" s="149"/>
      <c r="D1597" s="83" t="s">
        <v>6367</v>
      </c>
      <c r="E1597" s="83"/>
      <c r="F1597" s="86">
        <v>1655.4806070826307</v>
      </c>
      <c r="G1597" s="82">
        <v>1060.2360000000001</v>
      </c>
    </row>
    <row r="1598" spans="1:7" x14ac:dyDescent="0.25">
      <c r="A1598" s="88" t="s">
        <v>8000</v>
      </c>
      <c r="B1598" s="149" t="s">
        <v>3890</v>
      </c>
      <c r="C1598" s="149"/>
      <c r="D1598" s="83" t="s">
        <v>6367</v>
      </c>
      <c r="E1598" s="83"/>
      <c r="F1598" s="86">
        <v>1655.4806070826307</v>
      </c>
      <c r="G1598" s="82">
        <v>1060.2360000000001</v>
      </c>
    </row>
    <row r="1599" spans="1:7" x14ac:dyDescent="0.25">
      <c r="A1599" s="88" t="s">
        <v>8001</v>
      </c>
      <c r="B1599" s="149" t="s">
        <v>3889</v>
      </c>
      <c r="C1599" s="149" t="s">
        <v>3888</v>
      </c>
      <c r="D1599" s="83" t="s">
        <v>6345</v>
      </c>
      <c r="E1599" s="83"/>
      <c r="F1599" s="86">
        <v>1298.4822934232716</v>
      </c>
      <c r="G1599" s="82">
        <v>831.6</v>
      </c>
    </row>
    <row r="1600" spans="1:7" x14ac:dyDescent="0.25">
      <c r="A1600" s="88"/>
      <c r="B1600" s="161" t="s">
        <v>3887</v>
      </c>
      <c r="C1600" s="149"/>
      <c r="D1600" s="83"/>
      <c r="E1600" s="83"/>
      <c r="F1600" s="86"/>
      <c r="G1600" s="82">
        <v>0</v>
      </c>
    </row>
    <row r="1601" spans="1:7" x14ac:dyDescent="0.25">
      <c r="A1601" s="88" t="s">
        <v>8002</v>
      </c>
      <c r="B1601" s="149" t="s">
        <v>3886</v>
      </c>
      <c r="C1601" s="149"/>
      <c r="D1601" s="83" t="s">
        <v>6401</v>
      </c>
      <c r="E1601" s="83"/>
      <c r="F1601" s="86">
        <v>3680.6070826306914</v>
      </c>
      <c r="G1601" s="82">
        <v>2357.2080000000001</v>
      </c>
    </row>
    <row r="1602" spans="1:7" x14ac:dyDescent="0.25">
      <c r="A1602" s="88" t="s">
        <v>8003</v>
      </c>
      <c r="B1602" s="149" t="s">
        <v>3885</v>
      </c>
      <c r="C1602" s="149"/>
      <c r="D1602" s="83" t="s">
        <v>6401</v>
      </c>
      <c r="E1602" s="83"/>
      <c r="F1602" s="86">
        <v>3680.6070826306914</v>
      </c>
      <c r="G1602" s="82">
        <v>2357.2080000000001</v>
      </c>
    </row>
    <row r="1603" spans="1:7" x14ac:dyDescent="0.25">
      <c r="A1603" s="88" t="s">
        <v>8004</v>
      </c>
      <c r="B1603" s="149" t="s">
        <v>3884</v>
      </c>
      <c r="C1603" s="149"/>
      <c r="D1603" s="83" t="s">
        <v>6401</v>
      </c>
      <c r="E1603" s="83"/>
      <c r="F1603" s="86">
        <v>4140.5354131534577</v>
      </c>
      <c r="G1603" s="82">
        <v>2651.7645000000007</v>
      </c>
    </row>
    <row r="1604" spans="1:7" x14ac:dyDescent="0.25">
      <c r="A1604" s="88" t="s">
        <v>8005</v>
      </c>
      <c r="B1604" s="149" t="s">
        <v>3883</v>
      </c>
      <c r="C1604" s="149"/>
      <c r="D1604" s="83" t="s">
        <v>6401</v>
      </c>
      <c r="E1604" s="83"/>
      <c r="F1604" s="86">
        <v>4080.9443507588535</v>
      </c>
      <c r="G1604" s="82">
        <v>2613.6000000000004</v>
      </c>
    </row>
    <row r="1605" spans="1:7" x14ac:dyDescent="0.25">
      <c r="A1605" s="88" t="s">
        <v>8006</v>
      </c>
      <c r="B1605" s="149" t="s">
        <v>3882</v>
      </c>
      <c r="C1605" s="149"/>
      <c r="D1605" s="83" t="s">
        <v>6401</v>
      </c>
      <c r="E1605" s="83"/>
      <c r="F1605" s="86">
        <v>5008.4317032040472</v>
      </c>
      <c r="G1605" s="82">
        <v>3207.6000000000004</v>
      </c>
    </row>
    <row r="1606" spans="1:7" ht="24" x14ac:dyDescent="0.25">
      <c r="A1606" s="88"/>
      <c r="B1606" s="161" t="s">
        <v>3881</v>
      </c>
      <c r="C1606" s="149"/>
      <c r="D1606" s="83"/>
      <c r="E1606" s="83"/>
      <c r="F1606" s="86"/>
      <c r="G1606" s="82">
        <v>0</v>
      </c>
    </row>
    <row r="1607" spans="1:7" ht="24" x14ac:dyDescent="0.25">
      <c r="A1607" s="88" t="s">
        <v>8007</v>
      </c>
      <c r="B1607" s="149" t="s">
        <v>3880</v>
      </c>
      <c r="C1607" s="149"/>
      <c r="D1607" s="83" t="s">
        <v>6401</v>
      </c>
      <c r="E1607" s="83"/>
      <c r="F1607" s="86">
        <v>3680.6070826306914</v>
      </c>
      <c r="G1607" s="82">
        <v>2357.2080000000001</v>
      </c>
    </row>
    <row r="1608" spans="1:7" x14ac:dyDescent="0.25">
      <c r="A1608" s="88" t="s">
        <v>8008</v>
      </c>
      <c r="B1608" s="149" t="s">
        <v>3879</v>
      </c>
      <c r="C1608" s="149"/>
      <c r="D1608" s="83" t="s">
        <v>6401</v>
      </c>
      <c r="E1608" s="83"/>
      <c r="F1608" s="86">
        <v>4348.3136593591908</v>
      </c>
      <c r="G1608" s="82">
        <v>2784.8340000000003</v>
      </c>
    </row>
    <row r="1609" spans="1:7" ht="24" x14ac:dyDescent="0.25">
      <c r="A1609" s="88"/>
      <c r="B1609" s="161" t="s">
        <v>3878</v>
      </c>
      <c r="C1609" s="149"/>
      <c r="D1609" s="83"/>
      <c r="E1609" s="83"/>
      <c r="F1609" s="86"/>
      <c r="G1609" s="82">
        <v>0</v>
      </c>
    </row>
    <row r="1610" spans="1:7" x14ac:dyDescent="0.25">
      <c r="A1610" s="88" t="s">
        <v>8009</v>
      </c>
      <c r="B1610" s="149" t="s">
        <v>3877</v>
      </c>
      <c r="C1610" s="149" t="s">
        <v>3876</v>
      </c>
      <c r="D1610" s="83" t="s">
        <v>6345</v>
      </c>
      <c r="E1610" s="83"/>
      <c r="F1610" s="86">
        <v>1538.7521079258011</v>
      </c>
      <c r="G1610" s="82">
        <v>985.47840000000008</v>
      </c>
    </row>
    <row r="1611" spans="1:7" x14ac:dyDescent="0.25">
      <c r="A1611" s="88" t="s">
        <v>8010</v>
      </c>
      <c r="B1611" s="149" t="s">
        <v>3875</v>
      </c>
      <c r="C1611" s="149" t="s">
        <v>8011</v>
      </c>
      <c r="D1611" s="83" t="s">
        <v>6367</v>
      </c>
      <c r="E1611" s="83"/>
      <c r="F1611" s="86">
        <v>1655.4806070826307</v>
      </c>
      <c r="G1611" s="82">
        <v>1060.2360000000001</v>
      </c>
    </row>
    <row r="1612" spans="1:7" ht="24" x14ac:dyDescent="0.25">
      <c r="A1612" s="89" t="s">
        <v>8012</v>
      </c>
      <c r="B1612" s="149" t="s">
        <v>3874</v>
      </c>
      <c r="C1612" s="149" t="s">
        <v>8013</v>
      </c>
      <c r="D1612" s="83" t="s">
        <v>6418</v>
      </c>
      <c r="E1612" s="83"/>
      <c r="F1612" s="86">
        <v>8927.065767284992</v>
      </c>
      <c r="G1612" s="82">
        <v>5717.25</v>
      </c>
    </row>
    <row r="1613" spans="1:7" ht="24" x14ac:dyDescent="0.25">
      <c r="A1613" s="88" t="s">
        <v>8014</v>
      </c>
      <c r="B1613" s="149" t="s">
        <v>3873</v>
      </c>
      <c r="C1613" s="149" t="s">
        <v>8013</v>
      </c>
      <c r="D1613" s="83" t="s">
        <v>6401</v>
      </c>
      <c r="E1613" s="83"/>
      <c r="F1613" s="86">
        <v>5855.4806070826316</v>
      </c>
      <c r="G1613" s="82">
        <v>3750.0840000000003</v>
      </c>
    </row>
    <row r="1614" spans="1:7" x14ac:dyDescent="0.25">
      <c r="A1614" s="88" t="s">
        <v>8015</v>
      </c>
      <c r="B1614" s="149" t="s">
        <v>3872</v>
      </c>
      <c r="C1614" s="149" t="s">
        <v>8013</v>
      </c>
      <c r="D1614" s="83" t="s">
        <v>6370</v>
      </c>
      <c r="E1614" s="83"/>
      <c r="F1614" s="86">
        <v>1093.5919055649242</v>
      </c>
      <c r="G1614" s="82">
        <v>700.38</v>
      </c>
    </row>
    <row r="1615" spans="1:7" x14ac:dyDescent="0.25">
      <c r="A1615" s="88" t="s">
        <v>8016</v>
      </c>
      <c r="B1615" s="149" t="s">
        <v>3871</v>
      </c>
      <c r="C1615" s="149"/>
      <c r="D1615" s="83" t="s">
        <v>6401</v>
      </c>
      <c r="E1615" s="83"/>
      <c r="F1615" s="86">
        <v>3345.8684654300168</v>
      </c>
      <c r="G1615" s="82">
        <v>2142.828</v>
      </c>
    </row>
    <row r="1616" spans="1:7" x14ac:dyDescent="0.25">
      <c r="A1616" s="88" t="s">
        <v>8017</v>
      </c>
      <c r="B1616" s="149" t="s">
        <v>3870</v>
      </c>
      <c r="C1616" s="149" t="s">
        <v>3869</v>
      </c>
      <c r="D1616" s="83" t="s">
        <v>6345</v>
      </c>
      <c r="E1616" s="83"/>
      <c r="F1616" s="86">
        <v>252.95109612141653</v>
      </c>
      <c r="G1616" s="82">
        <v>162</v>
      </c>
    </row>
    <row r="1617" spans="1:7" x14ac:dyDescent="0.25">
      <c r="A1617" s="88" t="s">
        <v>8018</v>
      </c>
      <c r="B1617" s="149" t="s">
        <v>3868</v>
      </c>
      <c r="C1617" s="149" t="s">
        <v>8019</v>
      </c>
      <c r="D1617" s="83" t="s">
        <v>6367</v>
      </c>
      <c r="E1617" s="83"/>
      <c r="F1617" s="86">
        <v>1820.910623946037</v>
      </c>
      <c r="G1617" s="82">
        <v>1166.184</v>
      </c>
    </row>
    <row r="1618" spans="1:7" ht="24" x14ac:dyDescent="0.25">
      <c r="A1618" s="88" t="s">
        <v>8020</v>
      </c>
      <c r="B1618" s="149" t="s">
        <v>3866</v>
      </c>
      <c r="C1618" s="149" t="s">
        <v>2239</v>
      </c>
      <c r="D1618" s="83" t="s">
        <v>6418</v>
      </c>
      <c r="E1618" s="83"/>
      <c r="F1618" s="86">
        <v>11158.83220910624</v>
      </c>
      <c r="G1618" s="82">
        <v>7146.5625000000009</v>
      </c>
    </row>
    <row r="1619" spans="1:7" ht="24" x14ac:dyDescent="0.25">
      <c r="A1619" s="88" t="s">
        <v>8021</v>
      </c>
      <c r="B1619" s="149" t="s">
        <v>3865</v>
      </c>
      <c r="C1619" s="149" t="s">
        <v>2239</v>
      </c>
      <c r="D1619" s="83" t="s">
        <v>6401</v>
      </c>
      <c r="E1619" s="83"/>
      <c r="F1619" s="86">
        <v>5855.4806070826316</v>
      </c>
      <c r="G1619" s="82">
        <v>3750.0840000000003</v>
      </c>
    </row>
    <row r="1620" spans="1:7" ht="24" x14ac:dyDescent="0.25">
      <c r="A1620" s="88" t="s">
        <v>8022</v>
      </c>
      <c r="B1620" s="149" t="s">
        <v>3864</v>
      </c>
      <c r="C1620" s="149" t="s">
        <v>2239</v>
      </c>
      <c r="D1620" s="83" t="s">
        <v>6418</v>
      </c>
      <c r="E1620" s="83"/>
      <c r="F1620" s="86">
        <v>11158.83220910624</v>
      </c>
      <c r="G1620" s="82">
        <v>7146.5625000000009</v>
      </c>
    </row>
    <row r="1621" spans="1:7" ht="24" x14ac:dyDescent="0.25">
      <c r="A1621" s="88" t="s">
        <v>8023</v>
      </c>
      <c r="B1621" s="149" t="s">
        <v>3863</v>
      </c>
      <c r="C1621" s="149" t="s">
        <v>2239</v>
      </c>
      <c r="D1621" s="83" t="s">
        <v>6401</v>
      </c>
      <c r="E1621" s="83"/>
      <c r="F1621" s="86">
        <v>5855.4806070826316</v>
      </c>
      <c r="G1621" s="82">
        <v>3750.0840000000003</v>
      </c>
    </row>
    <row r="1622" spans="1:7" ht="24" x14ac:dyDescent="0.25">
      <c r="A1622" s="88" t="s">
        <v>8024</v>
      </c>
      <c r="B1622" s="149" t="s">
        <v>3862</v>
      </c>
      <c r="C1622" s="149" t="s">
        <v>8013</v>
      </c>
      <c r="D1622" s="83" t="s">
        <v>6418</v>
      </c>
      <c r="E1622" s="83"/>
      <c r="F1622" s="86">
        <v>11158.83220910624</v>
      </c>
      <c r="G1622" s="82">
        <v>7146.5625000000009</v>
      </c>
    </row>
    <row r="1623" spans="1:7" x14ac:dyDescent="0.25">
      <c r="A1623" s="88" t="s">
        <v>8025</v>
      </c>
      <c r="B1623" s="149" t="s">
        <v>3861</v>
      </c>
      <c r="C1623" s="149"/>
      <c r="D1623" s="83" t="s">
        <v>6401</v>
      </c>
      <c r="E1623" s="83"/>
      <c r="F1623" s="86">
        <v>4600.5691399662728</v>
      </c>
      <c r="G1623" s="82">
        <v>2946.3885</v>
      </c>
    </row>
    <row r="1624" spans="1:7" x14ac:dyDescent="0.25">
      <c r="A1624" s="88" t="s">
        <v>8026</v>
      </c>
      <c r="B1624" s="149" t="s">
        <v>3860</v>
      </c>
      <c r="C1624" s="149"/>
      <c r="D1624" s="83" t="s">
        <v>6401</v>
      </c>
      <c r="E1624" s="83"/>
      <c r="F1624" s="86">
        <v>8511.0876897133221</v>
      </c>
      <c r="G1624" s="82">
        <v>5450.8410000000003</v>
      </c>
    </row>
    <row r="1625" spans="1:7" ht="36" x14ac:dyDescent="0.25">
      <c r="A1625" s="31" t="s">
        <v>8027</v>
      </c>
      <c r="B1625" s="47" t="s">
        <v>9141</v>
      </c>
      <c r="C1625" s="47" t="s">
        <v>9142</v>
      </c>
      <c r="D1625" s="31" t="s">
        <v>6345</v>
      </c>
      <c r="E1625" s="50"/>
      <c r="F1625" s="61">
        <v>1038.79</v>
      </c>
      <c r="G1625" s="82">
        <v>665.28266759999997</v>
      </c>
    </row>
    <row r="1626" spans="1:7" ht="48" x14ac:dyDescent="0.25">
      <c r="A1626" s="200" t="s">
        <v>8028</v>
      </c>
      <c r="B1626" s="44" t="s">
        <v>3859</v>
      </c>
      <c r="C1626" s="44" t="s">
        <v>9142</v>
      </c>
      <c r="D1626" s="143" t="s">
        <v>6370</v>
      </c>
      <c r="E1626" s="143"/>
      <c r="F1626" s="54">
        <v>937.27</v>
      </c>
      <c r="G1626" s="82">
        <v>600.26519880000001</v>
      </c>
    </row>
    <row r="1627" spans="1:7" x14ac:dyDescent="0.25">
      <c r="A1627" s="88" t="s">
        <v>8029</v>
      </c>
      <c r="B1627" s="149" t="s">
        <v>3858</v>
      </c>
      <c r="C1627" s="149" t="s">
        <v>3855</v>
      </c>
      <c r="D1627" s="83" t="s">
        <v>6367</v>
      </c>
      <c r="E1627" s="83"/>
      <c r="F1627" s="86">
        <v>1986.3406408094438</v>
      </c>
      <c r="G1627" s="82">
        <v>1272.1320000000003</v>
      </c>
    </row>
    <row r="1628" spans="1:7" x14ac:dyDescent="0.25">
      <c r="A1628" s="88" t="s">
        <v>8030</v>
      </c>
      <c r="B1628" s="149" t="s">
        <v>3857</v>
      </c>
      <c r="C1628" s="149"/>
      <c r="D1628" s="83" t="s">
        <v>6370</v>
      </c>
      <c r="E1628" s="83"/>
      <c r="F1628" s="86">
        <v>937.26812816188863</v>
      </c>
      <c r="G1628" s="82">
        <v>600.26400000000001</v>
      </c>
    </row>
    <row r="1629" spans="1:7" x14ac:dyDescent="0.25">
      <c r="A1629" s="88" t="s">
        <v>8031</v>
      </c>
      <c r="B1629" s="149" t="s">
        <v>3856</v>
      </c>
      <c r="C1629" s="149" t="s">
        <v>3855</v>
      </c>
      <c r="D1629" s="83" t="s">
        <v>6367</v>
      </c>
      <c r="E1629" s="83"/>
      <c r="F1629" s="86">
        <v>1986.3406408094438</v>
      </c>
      <c r="G1629" s="82">
        <v>1272.1320000000003</v>
      </c>
    </row>
    <row r="1630" spans="1:7" x14ac:dyDescent="0.25">
      <c r="A1630" s="88" t="s">
        <v>8032</v>
      </c>
      <c r="B1630" s="149" t="s">
        <v>3854</v>
      </c>
      <c r="C1630" s="149"/>
      <c r="D1630" s="83" t="s">
        <v>6401</v>
      </c>
      <c r="E1630" s="83"/>
      <c r="F1630" s="86">
        <v>6440.9359190556497</v>
      </c>
      <c r="G1630" s="82">
        <v>4125.0330000000004</v>
      </c>
    </row>
    <row r="1631" spans="1:7" x14ac:dyDescent="0.25">
      <c r="A1631" s="89" t="s">
        <v>8033</v>
      </c>
      <c r="B1631" s="149" t="s">
        <v>3853</v>
      </c>
      <c r="C1631" s="149" t="s">
        <v>8034</v>
      </c>
      <c r="D1631" s="83" t="s">
        <v>6367</v>
      </c>
      <c r="E1631" s="83"/>
      <c r="F1631" s="86">
        <v>2317.5379426644181</v>
      </c>
      <c r="G1631" s="82">
        <v>1484.2440000000001</v>
      </c>
    </row>
    <row r="1632" spans="1:7" x14ac:dyDescent="0.25">
      <c r="A1632" s="88" t="s">
        <v>8035</v>
      </c>
      <c r="B1632" s="149" t="s">
        <v>3851</v>
      </c>
      <c r="C1632" s="149" t="s">
        <v>3850</v>
      </c>
      <c r="D1632" s="83" t="s">
        <v>6401</v>
      </c>
      <c r="E1632" s="83"/>
      <c r="F1632" s="86">
        <v>4015.1770657672851</v>
      </c>
      <c r="G1632" s="82">
        <v>2571.48</v>
      </c>
    </row>
    <row r="1633" spans="1:7" x14ac:dyDescent="0.25">
      <c r="A1633" s="88" t="s">
        <v>8036</v>
      </c>
      <c r="B1633" s="149" t="s">
        <v>3849</v>
      </c>
      <c r="C1633" s="149" t="s">
        <v>8037</v>
      </c>
      <c r="D1633" s="83" t="s">
        <v>6418</v>
      </c>
      <c r="E1633" s="83"/>
      <c r="F1633" s="86">
        <v>8927.065767284992</v>
      </c>
      <c r="G1633" s="82">
        <v>5717.25</v>
      </c>
    </row>
    <row r="1634" spans="1:7" x14ac:dyDescent="0.25">
      <c r="A1634" s="88" t="s">
        <v>8038</v>
      </c>
      <c r="B1634" s="149" t="s">
        <v>3847</v>
      </c>
      <c r="C1634" s="149" t="s">
        <v>8039</v>
      </c>
      <c r="D1634" s="83" t="s">
        <v>6401</v>
      </c>
      <c r="E1634" s="83"/>
      <c r="F1634" s="86">
        <v>5520.8684654300168</v>
      </c>
      <c r="G1634" s="82">
        <v>3535.7850000000003</v>
      </c>
    </row>
    <row r="1635" spans="1:7" x14ac:dyDescent="0.25">
      <c r="A1635" s="88" t="s">
        <v>8040</v>
      </c>
      <c r="B1635" s="149" t="s">
        <v>3845</v>
      </c>
      <c r="C1635" s="149"/>
      <c r="D1635" s="83" t="s">
        <v>6367</v>
      </c>
      <c r="E1635" s="83"/>
      <c r="F1635" s="86">
        <v>2648.566610455312</v>
      </c>
      <c r="G1635" s="82">
        <v>1696.248</v>
      </c>
    </row>
    <row r="1636" spans="1:7" x14ac:dyDescent="0.25">
      <c r="A1636" s="89" t="s">
        <v>8041</v>
      </c>
      <c r="B1636" s="149" t="s">
        <v>3844</v>
      </c>
      <c r="C1636" s="149" t="s">
        <v>8042</v>
      </c>
      <c r="D1636" s="83" t="s">
        <v>6401</v>
      </c>
      <c r="E1636" s="83"/>
      <c r="F1636" s="86">
        <v>8856.6610455311984</v>
      </c>
      <c r="G1636" s="82">
        <v>5672.1600000000008</v>
      </c>
    </row>
    <row r="1637" spans="1:7" x14ac:dyDescent="0.25">
      <c r="A1637" s="88" t="s">
        <v>8043</v>
      </c>
      <c r="B1637" s="149" t="s">
        <v>3842</v>
      </c>
      <c r="C1637" s="149" t="s">
        <v>8044</v>
      </c>
      <c r="D1637" s="83" t="s">
        <v>6418</v>
      </c>
      <c r="E1637" s="83"/>
      <c r="F1637" s="86">
        <v>8927.065767284992</v>
      </c>
      <c r="G1637" s="82">
        <v>5717.25</v>
      </c>
    </row>
    <row r="1638" spans="1:7" x14ac:dyDescent="0.25">
      <c r="A1638" s="88" t="s">
        <v>8045</v>
      </c>
      <c r="B1638" s="149" t="s">
        <v>3840</v>
      </c>
      <c r="C1638" s="149" t="s">
        <v>8046</v>
      </c>
      <c r="D1638" s="83" t="s">
        <v>6401</v>
      </c>
      <c r="E1638" s="83"/>
      <c r="F1638" s="86">
        <v>4015.1770657672851</v>
      </c>
      <c r="G1638" s="82">
        <v>2571.48</v>
      </c>
    </row>
    <row r="1639" spans="1:7" x14ac:dyDescent="0.25">
      <c r="A1639" s="88" t="s">
        <v>8047</v>
      </c>
      <c r="B1639" s="149" t="s">
        <v>3838</v>
      </c>
      <c r="C1639" s="149"/>
      <c r="D1639" s="83" t="s">
        <v>6401</v>
      </c>
      <c r="E1639" s="96"/>
      <c r="F1639" s="86">
        <v>4349.7470489038787</v>
      </c>
      <c r="G1639" s="82">
        <v>2785.7520000000004</v>
      </c>
    </row>
    <row r="1640" spans="1:7" x14ac:dyDescent="0.25">
      <c r="A1640" s="88" t="s">
        <v>8048</v>
      </c>
      <c r="B1640" s="149" t="s">
        <v>3837</v>
      </c>
      <c r="C1640" s="149"/>
      <c r="D1640" s="83" t="s">
        <v>6370</v>
      </c>
      <c r="E1640" s="96"/>
      <c r="F1640" s="86">
        <v>937.26812816188863</v>
      </c>
      <c r="G1640" s="82">
        <v>600.26400000000001</v>
      </c>
    </row>
    <row r="1641" spans="1:7" x14ac:dyDescent="0.25">
      <c r="A1641" s="88" t="s">
        <v>8049</v>
      </c>
      <c r="B1641" s="149" t="s">
        <v>3836</v>
      </c>
      <c r="C1641" s="149"/>
      <c r="D1641" s="83" t="s">
        <v>6367</v>
      </c>
      <c r="E1641" s="96"/>
      <c r="F1641" s="86">
        <v>3368.2967959527828</v>
      </c>
      <c r="G1641" s="82">
        <v>2157.1920000000005</v>
      </c>
    </row>
    <row r="1642" spans="1:7" x14ac:dyDescent="0.25">
      <c r="A1642" s="88"/>
      <c r="B1642" s="161" t="s">
        <v>3835</v>
      </c>
      <c r="C1642" s="149"/>
      <c r="D1642" s="83"/>
      <c r="E1642" s="96"/>
      <c r="F1642" s="86"/>
      <c r="G1642" s="82">
        <v>0</v>
      </c>
    </row>
    <row r="1643" spans="1:7" ht="24" x14ac:dyDescent="0.25">
      <c r="A1643" s="200" t="s">
        <v>8050</v>
      </c>
      <c r="B1643" s="44" t="s">
        <v>3834</v>
      </c>
      <c r="C1643" s="44" t="s">
        <v>9303</v>
      </c>
      <c r="D1643" s="143" t="s">
        <v>6367</v>
      </c>
      <c r="E1643" s="143" t="s">
        <v>6343</v>
      </c>
      <c r="F1643" s="54">
        <v>2280.96</v>
      </c>
      <c r="G1643" s="82">
        <v>1460.8180224</v>
      </c>
    </row>
    <row r="1644" spans="1:7" x14ac:dyDescent="0.25">
      <c r="A1644" s="31" t="s">
        <v>9304</v>
      </c>
      <c r="B1644" s="51" t="s">
        <v>9305</v>
      </c>
      <c r="C1644" s="32" t="s">
        <v>9306</v>
      </c>
      <c r="D1644" s="31" t="s">
        <v>6367</v>
      </c>
      <c r="E1644" s="31" t="s">
        <v>6343</v>
      </c>
      <c r="F1644" s="61">
        <v>2455.96</v>
      </c>
      <c r="G1644" s="82">
        <v>1572.8950224</v>
      </c>
    </row>
    <row r="1645" spans="1:7" x14ac:dyDescent="0.25">
      <c r="A1645" s="200" t="s">
        <v>8051</v>
      </c>
      <c r="B1645" s="44" t="s">
        <v>9146</v>
      </c>
      <c r="C1645" s="44" t="s">
        <v>9307</v>
      </c>
      <c r="D1645" s="143" t="s">
        <v>6401</v>
      </c>
      <c r="E1645" s="143"/>
      <c r="F1645" s="54">
        <v>4600.57</v>
      </c>
      <c r="G1645" s="82">
        <v>2946.3890507999999</v>
      </c>
    </row>
    <row r="1646" spans="1:7" ht="15" x14ac:dyDescent="0.25">
      <c r="A1646" s="31" t="s">
        <v>9308</v>
      </c>
      <c r="B1646" s="51" t="s">
        <v>9309</v>
      </c>
      <c r="C1646" s="32" t="s">
        <v>9310</v>
      </c>
      <c r="D1646" s="31" t="s">
        <v>6401</v>
      </c>
      <c r="E1646" s="50"/>
      <c r="F1646" s="61">
        <v>4600.57</v>
      </c>
      <c r="G1646" s="82">
        <v>2946.3890507999999</v>
      </c>
    </row>
    <row r="1647" spans="1:7" ht="24" x14ac:dyDescent="0.25">
      <c r="A1647" s="91" t="s">
        <v>8052</v>
      </c>
      <c r="B1647" s="203" t="s">
        <v>3833</v>
      </c>
      <c r="C1647" s="203"/>
      <c r="D1647" s="92" t="s">
        <v>6401</v>
      </c>
      <c r="E1647" s="239"/>
      <c r="F1647" s="93">
        <v>4600.5691399662728</v>
      </c>
      <c r="G1647" s="82">
        <v>2946.3885</v>
      </c>
    </row>
    <row r="1648" spans="1:7" x14ac:dyDescent="0.25">
      <c r="A1648" s="88" t="s">
        <v>8053</v>
      </c>
      <c r="B1648" s="149" t="s">
        <v>3832</v>
      </c>
      <c r="C1648" s="149"/>
      <c r="D1648" s="83" t="s">
        <v>6401</v>
      </c>
      <c r="E1648" s="96"/>
      <c r="F1648" s="86">
        <v>3011.2984822934236</v>
      </c>
      <c r="G1648" s="82">
        <v>1928.5560000000003</v>
      </c>
    </row>
    <row r="1649" spans="1:7" ht="24" x14ac:dyDescent="0.25">
      <c r="A1649" s="88" t="s">
        <v>8054</v>
      </c>
      <c r="B1649" s="149" t="s">
        <v>3831</v>
      </c>
      <c r="C1649" s="149"/>
      <c r="D1649" s="83" t="s">
        <v>6401</v>
      </c>
      <c r="E1649" s="96"/>
      <c r="F1649" s="86">
        <v>5520.8684654300168</v>
      </c>
      <c r="G1649" s="82">
        <v>3535.7850000000003</v>
      </c>
    </row>
    <row r="1650" spans="1:7" x14ac:dyDescent="0.25">
      <c r="A1650" s="89" t="s">
        <v>8055</v>
      </c>
      <c r="B1650" s="149" t="s">
        <v>3830</v>
      </c>
      <c r="C1650" s="149"/>
      <c r="D1650" s="90" t="s">
        <v>6418</v>
      </c>
      <c r="E1650" s="90" t="s">
        <v>6343</v>
      </c>
      <c r="F1650" s="86">
        <v>4015</v>
      </c>
      <c r="G1650" s="82">
        <v>2571.3666000000003</v>
      </c>
    </row>
    <row r="1651" spans="1:7" ht="24" x14ac:dyDescent="0.25">
      <c r="A1651" s="89" t="s">
        <v>8056</v>
      </c>
      <c r="B1651" s="149" t="s">
        <v>3829</v>
      </c>
      <c r="C1651" s="149"/>
      <c r="D1651" s="90" t="s">
        <v>6401</v>
      </c>
      <c r="E1651" s="90" t="s">
        <v>6343</v>
      </c>
      <c r="F1651" s="86">
        <v>4015</v>
      </c>
      <c r="G1651" s="82">
        <v>2571.3666000000003</v>
      </c>
    </row>
    <row r="1652" spans="1:7" x14ac:dyDescent="0.25">
      <c r="A1652" s="89" t="s">
        <v>8057</v>
      </c>
      <c r="B1652" s="149" t="s">
        <v>3828</v>
      </c>
      <c r="C1652" s="149"/>
      <c r="D1652" s="90" t="s">
        <v>6367</v>
      </c>
      <c r="E1652" s="90" t="s">
        <v>6343</v>
      </c>
      <c r="F1652" s="86">
        <v>1986</v>
      </c>
      <c r="G1652" s="82">
        <v>1271.9138399999999</v>
      </c>
    </row>
    <row r="1653" spans="1:7" ht="24" x14ac:dyDescent="0.25">
      <c r="A1653" s="89" t="s">
        <v>8058</v>
      </c>
      <c r="B1653" s="149" t="s">
        <v>3827</v>
      </c>
      <c r="C1653" s="149"/>
      <c r="D1653" s="90" t="s">
        <v>6367</v>
      </c>
      <c r="E1653" s="90" t="s">
        <v>6343</v>
      </c>
      <c r="F1653" s="86">
        <v>1820</v>
      </c>
      <c r="G1653" s="82">
        <v>1165.6008000000002</v>
      </c>
    </row>
    <row r="1654" spans="1:7" x14ac:dyDescent="0.25">
      <c r="A1654" s="89" t="s">
        <v>8059</v>
      </c>
      <c r="B1654" s="149" t="s">
        <v>3826</v>
      </c>
      <c r="C1654" s="149"/>
      <c r="D1654" s="90" t="s">
        <v>6367</v>
      </c>
      <c r="E1654" s="90" t="s">
        <v>6343</v>
      </c>
      <c r="F1654" s="86">
        <v>1986</v>
      </c>
      <c r="G1654" s="82">
        <v>1271.9138399999999</v>
      </c>
    </row>
    <row r="1655" spans="1:7" x14ac:dyDescent="0.25">
      <c r="A1655" s="88" t="s">
        <v>8060</v>
      </c>
      <c r="B1655" s="149" t="s">
        <v>3825</v>
      </c>
      <c r="C1655" s="149"/>
      <c r="D1655" s="83" t="s">
        <v>6401</v>
      </c>
      <c r="E1655" s="83"/>
      <c r="F1655" s="86">
        <v>3345.8684654300168</v>
      </c>
      <c r="G1655" s="82">
        <v>2142.828</v>
      </c>
    </row>
    <row r="1656" spans="1:7" x14ac:dyDescent="0.25">
      <c r="A1656" s="88" t="s">
        <v>8061</v>
      </c>
      <c r="B1656" s="149" t="s">
        <v>3824</v>
      </c>
      <c r="C1656" s="149"/>
      <c r="D1656" s="83" t="s">
        <v>6401</v>
      </c>
      <c r="E1656" s="83"/>
      <c r="F1656" s="86">
        <v>3345.8684654300168</v>
      </c>
      <c r="G1656" s="82">
        <v>2142.828</v>
      </c>
    </row>
    <row r="1657" spans="1:7" x14ac:dyDescent="0.25">
      <c r="A1657" s="88"/>
      <c r="B1657" s="161" t="s">
        <v>3823</v>
      </c>
      <c r="C1657" s="149"/>
      <c r="D1657" s="83"/>
      <c r="E1657" s="83"/>
      <c r="F1657" s="86"/>
      <c r="G1657" s="82">
        <v>0</v>
      </c>
    </row>
    <row r="1658" spans="1:7" x14ac:dyDescent="0.25">
      <c r="A1658" s="88" t="s">
        <v>8062</v>
      </c>
      <c r="B1658" s="149" t="s">
        <v>3822</v>
      </c>
      <c r="C1658" s="149"/>
      <c r="D1658" s="83" t="s">
        <v>6345</v>
      </c>
      <c r="E1658" s="83"/>
      <c r="F1658" s="86">
        <v>1298.4822934232716</v>
      </c>
      <c r="G1658" s="82">
        <v>831.6</v>
      </c>
    </row>
    <row r="1659" spans="1:7" x14ac:dyDescent="0.25">
      <c r="A1659" s="88" t="s">
        <v>8063</v>
      </c>
      <c r="B1659" s="149" t="s">
        <v>3821</v>
      </c>
      <c r="C1659" s="149"/>
      <c r="D1659" s="83" t="s">
        <v>6345</v>
      </c>
      <c r="E1659" s="83"/>
      <c r="F1659" s="86">
        <v>779.08937605396295</v>
      </c>
      <c r="G1659" s="82">
        <v>498.96000000000004</v>
      </c>
    </row>
    <row r="1660" spans="1:7" x14ac:dyDescent="0.25">
      <c r="A1660" s="88" t="s">
        <v>8064</v>
      </c>
      <c r="B1660" s="149" t="s">
        <v>3820</v>
      </c>
      <c r="C1660" s="149"/>
      <c r="D1660" s="83" t="s">
        <v>6370</v>
      </c>
      <c r="E1660" s="83"/>
      <c r="F1660" s="86">
        <v>937.26812816188863</v>
      </c>
      <c r="G1660" s="82">
        <v>600.26400000000001</v>
      </c>
    </row>
    <row r="1661" spans="1:7" x14ac:dyDescent="0.25">
      <c r="A1661" s="88" t="s">
        <v>8065</v>
      </c>
      <c r="B1661" s="149" t="s">
        <v>3819</v>
      </c>
      <c r="C1661" s="149"/>
      <c r="D1661" s="83" t="s">
        <v>6370</v>
      </c>
      <c r="E1661" s="83"/>
      <c r="F1661" s="86">
        <v>1249.9156829679596</v>
      </c>
      <c r="G1661" s="82">
        <v>800.49600000000009</v>
      </c>
    </row>
    <row r="1662" spans="1:7" ht="24" x14ac:dyDescent="0.25">
      <c r="A1662" s="88" t="s">
        <v>8066</v>
      </c>
      <c r="B1662" s="149" t="s">
        <v>3818</v>
      </c>
      <c r="C1662" s="149" t="s">
        <v>8067</v>
      </c>
      <c r="D1662" s="83" t="s">
        <v>6367</v>
      </c>
      <c r="E1662" s="83"/>
      <c r="F1662" s="86">
        <v>2344.3170320404724</v>
      </c>
      <c r="G1662" s="82">
        <v>1501.3944000000001</v>
      </c>
    </row>
    <row r="1663" spans="1:7" ht="24" x14ac:dyDescent="0.25">
      <c r="A1663" s="88" t="s">
        <v>8068</v>
      </c>
      <c r="B1663" s="149" t="s">
        <v>3816</v>
      </c>
      <c r="C1663" s="149" t="s">
        <v>8069</v>
      </c>
      <c r="D1663" s="83" t="s">
        <v>6401</v>
      </c>
      <c r="E1663" s="83"/>
      <c r="F1663" s="86">
        <v>5448.9713322091065</v>
      </c>
      <c r="G1663" s="82">
        <v>3489.7392000000004</v>
      </c>
    </row>
    <row r="1664" spans="1:7" ht="24" x14ac:dyDescent="0.25">
      <c r="A1664" s="88" t="s">
        <v>8070</v>
      </c>
      <c r="B1664" s="149" t="s">
        <v>3814</v>
      </c>
      <c r="C1664" s="149" t="s">
        <v>8071</v>
      </c>
      <c r="D1664" s="83" t="s">
        <v>6370</v>
      </c>
      <c r="E1664" s="83"/>
      <c r="F1664" s="86">
        <v>1249.9156829679596</v>
      </c>
      <c r="G1664" s="82">
        <v>800.49600000000009</v>
      </c>
    </row>
    <row r="1665" spans="1:7" ht="24" x14ac:dyDescent="0.25">
      <c r="A1665" s="88" t="s">
        <v>8072</v>
      </c>
      <c r="B1665" s="149" t="s">
        <v>3812</v>
      </c>
      <c r="C1665" s="149" t="s">
        <v>8073</v>
      </c>
      <c r="D1665" s="83" t="s">
        <v>6367</v>
      </c>
      <c r="E1665" s="83"/>
      <c r="F1665" s="86">
        <v>2317.5379426644181</v>
      </c>
      <c r="G1665" s="82">
        <v>1484.2440000000001</v>
      </c>
    </row>
    <row r="1666" spans="1:7" x14ac:dyDescent="0.25">
      <c r="A1666" s="88" t="s">
        <v>8074</v>
      </c>
      <c r="B1666" s="149" t="s">
        <v>3810</v>
      </c>
      <c r="C1666" s="149"/>
      <c r="D1666" s="83" t="s">
        <v>6370</v>
      </c>
      <c r="E1666" s="83"/>
      <c r="F1666" s="86">
        <v>937.26812816188863</v>
      </c>
      <c r="G1666" s="82">
        <v>600.26400000000001</v>
      </c>
    </row>
    <row r="1667" spans="1:7" x14ac:dyDescent="0.25">
      <c r="A1667" s="88" t="s">
        <v>8075</v>
      </c>
      <c r="B1667" s="149" t="s">
        <v>3809</v>
      </c>
      <c r="C1667" s="149"/>
      <c r="D1667" s="83" t="s">
        <v>6370</v>
      </c>
      <c r="E1667" s="83"/>
      <c r="F1667" s="86">
        <v>1249.9156829679596</v>
      </c>
      <c r="G1667" s="82">
        <v>800.49600000000009</v>
      </c>
    </row>
    <row r="1668" spans="1:7" x14ac:dyDescent="0.25">
      <c r="A1668" s="88" t="s">
        <v>8076</v>
      </c>
      <c r="B1668" s="149" t="s">
        <v>3808</v>
      </c>
      <c r="C1668" s="149"/>
      <c r="D1668" s="83" t="s">
        <v>6367</v>
      </c>
      <c r="E1668" s="83" t="s">
        <v>6343</v>
      </c>
      <c r="F1668" s="86">
        <v>1672.1753794266442</v>
      </c>
      <c r="G1668" s="82">
        <v>1070.9280000000001</v>
      </c>
    </row>
    <row r="1669" spans="1:7" x14ac:dyDescent="0.25">
      <c r="A1669" s="89" t="s">
        <v>8077</v>
      </c>
      <c r="B1669" s="149" t="s">
        <v>3807</v>
      </c>
      <c r="C1669" s="149"/>
      <c r="D1669" s="90" t="s">
        <v>6345</v>
      </c>
      <c r="E1669" s="90" t="s">
        <v>6343</v>
      </c>
      <c r="F1669" s="86">
        <v>851</v>
      </c>
      <c r="G1669" s="82">
        <v>545.01444000000004</v>
      </c>
    </row>
    <row r="1670" spans="1:7" x14ac:dyDescent="0.25">
      <c r="A1670" s="88" t="s">
        <v>8078</v>
      </c>
      <c r="B1670" s="149" t="s">
        <v>3806</v>
      </c>
      <c r="C1670" s="149"/>
      <c r="D1670" s="83" t="s">
        <v>6367</v>
      </c>
      <c r="E1670" s="83"/>
      <c r="F1670" s="86">
        <v>1986.3406408094438</v>
      </c>
      <c r="G1670" s="82">
        <v>1272.1320000000003</v>
      </c>
    </row>
    <row r="1671" spans="1:7" x14ac:dyDescent="0.25">
      <c r="A1671" s="88"/>
      <c r="B1671" s="161" t="s">
        <v>3805</v>
      </c>
      <c r="C1671" s="149"/>
      <c r="D1671" s="83"/>
      <c r="E1671" s="83"/>
      <c r="F1671" s="86"/>
      <c r="G1671" s="82">
        <v>0</v>
      </c>
    </row>
    <row r="1672" spans="1:7" x14ac:dyDescent="0.25">
      <c r="A1672" s="229" t="s">
        <v>8079</v>
      </c>
      <c r="B1672" s="130" t="s">
        <v>3804</v>
      </c>
      <c r="C1672" s="130" t="s">
        <v>9311</v>
      </c>
      <c r="D1672" s="231" t="s">
        <v>6401</v>
      </c>
      <c r="E1672" s="231"/>
      <c r="F1672" s="240">
        <v>8146.29</v>
      </c>
      <c r="G1672" s="82">
        <v>5217.2099675999998</v>
      </c>
    </row>
    <row r="1673" spans="1:7" ht="15" x14ac:dyDescent="0.25">
      <c r="A1673" s="31" t="s">
        <v>9312</v>
      </c>
      <c r="B1673" s="51" t="s">
        <v>9313</v>
      </c>
      <c r="C1673" s="32" t="s">
        <v>9314</v>
      </c>
      <c r="D1673" s="31" t="s">
        <v>6401</v>
      </c>
      <c r="E1673" s="50"/>
      <c r="F1673" s="61">
        <v>8699.2900000000009</v>
      </c>
      <c r="G1673" s="82">
        <v>5571.3732876000004</v>
      </c>
    </row>
    <row r="1674" spans="1:7" x14ac:dyDescent="0.25">
      <c r="A1674" s="88" t="s">
        <v>8080</v>
      </c>
      <c r="B1674" s="149" t="s">
        <v>3803</v>
      </c>
      <c r="C1674" s="149" t="s">
        <v>2239</v>
      </c>
      <c r="D1674" s="83" t="s">
        <v>6401</v>
      </c>
      <c r="E1674" s="83"/>
      <c r="F1674" s="86">
        <v>13939.207419898821</v>
      </c>
      <c r="G1674" s="82">
        <v>8927.2260000000006</v>
      </c>
    </row>
    <row r="1675" spans="1:7" x14ac:dyDescent="0.25">
      <c r="A1675" s="88" t="s">
        <v>8081</v>
      </c>
      <c r="B1675" s="149" t="s">
        <v>3802</v>
      </c>
      <c r="C1675" s="149" t="s">
        <v>2239</v>
      </c>
      <c r="D1675" s="83" t="s">
        <v>6418</v>
      </c>
      <c r="E1675" s="83"/>
      <c r="F1675" s="86">
        <v>13215.092748735246</v>
      </c>
      <c r="G1675" s="82">
        <v>8463.4740000000002</v>
      </c>
    </row>
    <row r="1676" spans="1:7" x14ac:dyDescent="0.25">
      <c r="A1676" s="88" t="s">
        <v>8082</v>
      </c>
      <c r="B1676" s="149" t="s">
        <v>3801</v>
      </c>
      <c r="C1676" s="149" t="s">
        <v>8083</v>
      </c>
      <c r="D1676" s="83" t="s">
        <v>6401</v>
      </c>
      <c r="E1676" s="83"/>
      <c r="F1676" s="86">
        <v>8164.4013490725129</v>
      </c>
      <c r="G1676" s="82">
        <v>5228.8091999999997</v>
      </c>
    </row>
    <row r="1677" spans="1:7" x14ac:dyDescent="0.25">
      <c r="A1677" s="88" t="s">
        <v>8084</v>
      </c>
      <c r="B1677" s="149" t="s">
        <v>3800</v>
      </c>
      <c r="C1677" s="149"/>
      <c r="D1677" s="83" t="s">
        <v>6401</v>
      </c>
      <c r="E1677" s="83"/>
      <c r="F1677" s="86">
        <v>8508.3473861720067</v>
      </c>
      <c r="G1677" s="82">
        <v>5449.0860000000002</v>
      </c>
    </row>
    <row r="1678" spans="1:7" x14ac:dyDescent="0.25">
      <c r="A1678" s="88" t="s">
        <v>8085</v>
      </c>
      <c r="B1678" s="149" t="s">
        <v>3799</v>
      </c>
      <c r="C1678" s="149"/>
      <c r="D1678" s="83" t="s">
        <v>6370</v>
      </c>
      <c r="E1678" s="83"/>
      <c r="F1678" s="86">
        <v>1249.9156829679596</v>
      </c>
      <c r="G1678" s="82">
        <v>800.49600000000009</v>
      </c>
    </row>
    <row r="1679" spans="1:7" x14ac:dyDescent="0.25">
      <c r="A1679" s="88" t="s">
        <v>8086</v>
      </c>
      <c r="B1679" s="149" t="s">
        <v>3798</v>
      </c>
      <c r="C1679" s="149"/>
      <c r="D1679" s="83" t="s">
        <v>6367</v>
      </c>
      <c r="E1679" s="83"/>
      <c r="F1679" s="86">
        <v>2482.9679595278249</v>
      </c>
      <c r="G1679" s="82">
        <v>1590.1920000000002</v>
      </c>
    </row>
    <row r="1680" spans="1:7" ht="24" x14ac:dyDescent="0.25">
      <c r="A1680" s="88" t="s">
        <v>8087</v>
      </c>
      <c r="B1680" s="149" t="s">
        <v>3797</v>
      </c>
      <c r="C1680" s="149"/>
      <c r="D1680" s="83" t="s">
        <v>6367</v>
      </c>
      <c r="E1680" s="83"/>
      <c r="F1680" s="86">
        <v>2742.5801011804383</v>
      </c>
      <c r="G1680" s="82">
        <v>1756.4580000000001</v>
      </c>
    </row>
    <row r="1681" spans="1:7" x14ac:dyDescent="0.25">
      <c r="A1681" s="88" t="s">
        <v>8088</v>
      </c>
      <c r="B1681" s="149" t="s">
        <v>3796</v>
      </c>
      <c r="C1681" s="149"/>
      <c r="D1681" s="83" t="s">
        <v>6367</v>
      </c>
      <c r="E1681" s="83"/>
      <c r="F1681" s="86">
        <v>2570.6070826306914</v>
      </c>
      <c r="G1681" s="82">
        <v>1646.3196</v>
      </c>
    </row>
    <row r="1682" spans="1:7" ht="24" x14ac:dyDescent="0.25">
      <c r="A1682" s="200" t="s">
        <v>8089</v>
      </c>
      <c r="B1682" s="44" t="s">
        <v>3795</v>
      </c>
      <c r="C1682" s="44" t="s">
        <v>9153</v>
      </c>
      <c r="D1682" s="143" t="s">
        <v>6401</v>
      </c>
      <c r="E1682" s="143"/>
      <c r="F1682" s="54">
        <v>5448.97</v>
      </c>
      <c r="G1682" s="82">
        <v>3489.7383468000003</v>
      </c>
    </row>
    <row r="1683" spans="1:7" ht="15" x14ac:dyDescent="0.25">
      <c r="A1683" s="31" t="s">
        <v>9315</v>
      </c>
      <c r="B1683" s="51" t="s">
        <v>9316</v>
      </c>
      <c r="C1683" s="32" t="s">
        <v>9155</v>
      </c>
      <c r="D1683" s="31" t="s">
        <v>6401</v>
      </c>
      <c r="E1683" s="50"/>
      <c r="F1683" s="61">
        <v>5448.97</v>
      </c>
      <c r="G1683" s="82">
        <v>3489.7383468000003</v>
      </c>
    </row>
    <row r="1684" spans="1:7" x14ac:dyDescent="0.25">
      <c r="A1684" s="31" t="s">
        <v>9317</v>
      </c>
      <c r="B1684" s="51" t="s">
        <v>9156</v>
      </c>
      <c r="C1684" s="32" t="s">
        <v>9155</v>
      </c>
      <c r="D1684" s="31" t="s">
        <v>6418</v>
      </c>
      <c r="E1684" s="31" t="s">
        <v>6343</v>
      </c>
      <c r="F1684" s="61">
        <v>7139.97</v>
      </c>
      <c r="G1684" s="82">
        <v>4572.7223868000001</v>
      </c>
    </row>
    <row r="1685" spans="1:7" x14ac:dyDescent="0.25">
      <c r="A1685" s="91" t="s">
        <v>8090</v>
      </c>
      <c r="B1685" s="203" t="s">
        <v>3794</v>
      </c>
      <c r="C1685" s="203"/>
      <c r="D1685" s="92" t="s">
        <v>6401</v>
      </c>
      <c r="E1685" s="92"/>
      <c r="F1685" s="93">
        <v>4905.8853288364253</v>
      </c>
      <c r="G1685" s="82">
        <v>3141.9252000000001</v>
      </c>
    </row>
    <row r="1686" spans="1:7" ht="24" x14ac:dyDescent="0.25">
      <c r="A1686" s="88" t="s">
        <v>8091</v>
      </c>
      <c r="B1686" s="149" t="s">
        <v>3793</v>
      </c>
      <c r="C1686" s="149"/>
      <c r="D1686" s="83" t="s">
        <v>6401</v>
      </c>
      <c r="E1686" s="83"/>
      <c r="F1686" s="86">
        <v>5448.9713322091065</v>
      </c>
      <c r="G1686" s="82">
        <v>3489.7392000000004</v>
      </c>
    </row>
    <row r="1687" spans="1:7" ht="24" x14ac:dyDescent="0.25">
      <c r="A1687" s="88" t="s">
        <v>8092</v>
      </c>
      <c r="B1687" s="149" t="s">
        <v>3792</v>
      </c>
      <c r="C1687" s="149"/>
      <c r="D1687" s="83" t="s">
        <v>6370</v>
      </c>
      <c r="E1687" s="83"/>
      <c r="F1687" s="86">
        <v>1249.9156829679596</v>
      </c>
      <c r="G1687" s="82">
        <v>800.49600000000009</v>
      </c>
    </row>
    <row r="1688" spans="1:7" ht="24" x14ac:dyDescent="0.25">
      <c r="A1688" s="88" t="s">
        <v>8093</v>
      </c>
      <c r="B1688" s="149" t="s">
        <v>3791</v>
      </c>
      <c r="C1688" s="149"/>
      <c r="D1688" s="83" t="s">
        <v>6367</v>
      </c>
      <c r="E1688" s="83"/>
      <c r="F1688" s="86">
        <v>2482.9679595278249</v>
      </c>
      <c r="G1688" s="82">
        <v>1590.1920000000002</v>
      </c>
    </row>
    <row r="1689" spans="1:7" x14ac:dyDescent="0.25">
      <c r="A1689" s="88" t="s">
        <v>8094</v>
      </c>
      <c r="B1689" s="149" t="s">
        <v>3790</v>
      </c>
      <c r="C1689" s="149"/>
      <c r="D1689" s="83" t="s">
        <v>6401</v>
      </c>
      <c r="E1689" s="83"/>
      <c r="F1689" s="86">
        <v>7413.1197301854972</v>
      </c>
      <c r="G1689" s="82">
        <v>4747.6584000000003</v>
      </c>
    </row>
    <row r="1690" spans="1:7" x14ac:dyDescent="0.25">
      <c r="A1690" s="88" t="s">
        <v>8095</v>
      </c>
      <c r="B1690" s="149" t="s">
        <v>3789</v>
      </c>
      <c r="C1690" s="149"/>
      <c r="D1690" s="83" t="s">
        <v>6401</v>
      </c>
      <c r="E1690" s="83"/>
      <c r="F1690" s="104">
        <v>4600.5691399662728</v>
      </c>
      <c r="G1690" s="82">
        <v>2946.3885</v>
      </c>
    </row>
    <row r="1691" spans="1:7" x14ac:dyDescent="0.25">
      <c r="A1691" s="88" t="s">
        <v>8096</v>
      </c>
      <c r="B1691" s="149" t="s">
        <v>3788</v>
      </c>
      <c r="C1691" s="149" t="s">
        <v>3787</v>
      </c>
      <c r="D1691" s="83" t="s">
        <v>6401</v>
      </c>
      <c r="E1691" s="83"/>
      <c r="F1691" s="86">
        <v>5018.8870151770661</v>
      </c>
      <c r="G1691" s="82">
        <v>3214.2960000000007</v>
      </c>
    </row>
    <row r="1692" spans="1:7" x14ac:dyDescent="0.25">
      <c r="A1692" s="88" t="s">
        <v>8097</v>
      </c>
      <c r="B1692" s="149" t="s">
        <v>3786</v>
      </c>
      <c r="C1692" s="149"/>
      <c r="D1692" s="83" t="s">
        <v>6367</v>
      </c>
      <c r="E1692" s="83"/>
      <c r="F1692" s="86">
        <v>2317.5379426644181</v>
      </c>
      <c r="G1692" s="82">
        <v>1484.2440000000001</v>
      </c>
    </row>
    <row r="1693" spans="1:7" x14ac:dyDescent="0.25">
      <c r="A1693" s="88" t="s">
        <v>8098</v>
      </c>
      <c r="B1693" s="149" t="s">
        <v>3785</v>
      </c>
      <c r="C1693" s="149"/>
      <c r="D1693" s="83" t="s">
        <v>6401</v>
      </c>
      <c r="E1693" s="83"/>
      <c r="F1693" s="86">
        <v>9051.4333895446889</v>
      </c>
      <c r="G1693" s="82">
        <v>5796.9000000000005</v>
      </c>
    </row>
    <row r="1694" spans="1:7" x14ac:dyDescent="0.25">
      <c r="A1694" s="88" t="s">
        <v>8099</v>
      </c>
      <c r="B1694" s="149" t="s">
        <v>3784</v>
      </c>
      <c r="C1694" s="149"/>
      <c r="D1694" s="83" t="s">
        <v>6401</v>
      </c>
      <c r="E1694" s="83"/>
      <c r="F1694" s="86">
        <v>7413.1197301854972</v>
      </c>
      <c r="G1694" s="82">
        <v>4747.6584000000003</v>
      </c>
    </row>
    <row r="1695" spans="1:7" ht="24" x14ac:dyDescent="0.25">
      <c r="A1695" s="88" t="s">
        <v>8100</v>
      </c>
      <c r="B1695" s="149" t="s">
        <v>3783</v>
      </c>
      <c r="C1695" s="149"/>
      <c r="D1695" s="83" t="s">
        <v>6401</v>
      </c>
      <c r="E1695" s="83"/>
      <c r="F1695" s="86">
        <v>5448.9713322091065</v>
      </c>
      <c r="G1695" s="82">
        <v>3489.7392000000004</v>
      </c>
    </row>
    <row r="1696" spans="1:7" x14ac:dyDescent="0.25">
      <c r="A1696" s="88" t="s">
        <v>8101</v>
      </c>
      <c r="B1696" s="149" t="s">
        <v>3782</v>
      </c>
      <c r="C1696" s="149"/>
      <c r="D1696" s="83" t="s">
        <v>6401</v>
      </c>
      <c r="E1696" s="83"/>
      <c r="F1696" s="86">
        <v>8164.4013490725129</v>
      </c>
      <c r="G1696" s="82">
        <v>5228.8091999999997</v>
      </c>
    </row>
    <row r="1697" spans="1:7" x14ac:dyDescent="0.25">
      <c r="A1697" s="101" t="s">
        <v>8102</v>
      </c>
      <c r="B1697" s="158" t="s">
        <v>3781</v>
      </c>
      <c r="C1697" s="158"/>
      <c r="D1697" s="102" t="s">
        <v>6401</v>
      </c>
      <c r="E1697" s="102"/>
      <c r="F1697" s="214">
        <v>6806.6779089376059</v>
      </c>
      <c r="G1697" s="82">
        <v>4359.2688000000007</v>
      </c>
    </row>
    <row r="1698" spans="1:7" ht="15" x14ac:dyDescent="0.25">
      <c r="A1698" s="31" t="s">
        <v>9318</v>
      </c>
      <c r="B1698" s="51" t="s">
        <v>9158</v>
      </c>
      <c r="C1698" s="51"/>
      <c r="D1698" s="31" t="s">
        <v>6401</v>
      </c>
      <c r="E1698" s="50"/>
      <c r="F1698" s="61">
        <v>8031.68</v>
      </c>
      <c r="G1698" s="82">
        <v>5143.8091392000006</v>
      </c>
    </row>
    <row r="1699" spans="1:7" x14ac:dyDescent="0.25">
      <c r="A1699" s="31" t="s">
        <v>9319</v>
      </c>
      <c r="B1699" s="51" t="s">
        <v>9159</v>
      </c>
      <c r="C1699" s="32"/>
      <c r="D1699" s="31" t="s">
        <v>6418</v>
      </c>
      <c r="E1699" s="31"/>
      <c r="F1699" s="61">
        <v>13515.09</v>
      </c>
      <c r="G1699" s="82">
        <v>8655.6042396000012</v>
      </c>
    </row>
    <row r="1700" spans="1:7" x14ac:dyDescent="0.25">
      <c r="A1700" s="88" t="s">
        <v>8103</v>
      </c>
      <c r="B1700" s="149" t="s">
        <v>3780</v>
      </c>
      <c r="C1700" s="149"/>
      <c r="D1700" s="83" t="s">
        <v>6401</v>
      </c>
      <c r="E1700" s="83"/>
      <c r="F1700" s="86">
        <v>5448.9713322091065</v>
      </c>
      <c r="G1700" s="82">
        <v>3489.7392000000004</v>
      </c>
    </row>
    <row r="1701" spans="1:7" x14ac:dyDescent="0.25">
      <c r="A1701" s="90" t="s">
        <v>8104</v>
      </c>
      <c r="B1701" s="149" t="s">
        <v>3779</v>
      </c>
      <c r="C1701" s="149"/>
      <c r="D1701" s="90" t="s">
        <v>6401</v>
      </c>
      <c r="E1701" s="90" t="s">
        <v>6343</v>
      </c>
      <c r="F1701" s="86">
        <v>6806</v>
      </c>
      <c r="G1701" s="82">
        <v>4358.83464</v>
      </c>
    </row>
    <row r="1702" spans="1:7" x14ac:dyDescent="0.25">
      <c r="A1702" s="90" t="s">
        <v>8105</v>
      </c>
      <c r="B1702" s="149" t="s">
        <v>3778</v>
      </c>
      <c r="C1702" s="149"/>
      <c r="D1702" s="90" t="s">
        <v>6401</v>
      </c>
      <c r="E1702" s="90" t="s">
        <v>6343</v>
      </c>
      <c r="F1702" s="86">
        <v>6806</v>
      </c>
      <c r="G1702" s="82">
        <v>4358.83464</v>
      </c>
    </row>
    <row r="1703" spans="1:7" x14ac:dyDescent="0.25">
      <c r="A1703" s="90" t="s">
        <v>8106</v>
      </c>
      <c r="B1703" s="149" t="s">
        <v>3777</v>
      </c>
      <c r="C1703" s="149"/>
      <c r="D1703" s="90" t="s">
        <v>6401</v>
      </c>
      <c r="E1703" s="90" t="s">
        <v>6343</v>
      </c>
      <c r="F1703" s="86">
        <v>6806</v>
      </c>
      <c r="G1703" s="82">
        <v>4358.83464</v>
      </c>
    </row>
    <row r="1704" spans="1:7" x14ac:dyDescent="0.25">
      <c r="A1704" s="90" t="s">
        <v>8107</v>
      </c>
      <c r="B1704" s="149" t="s">
        <v>3776</v>
      </c>
      <c r="C1704" s="149"/>
      <c r="D1704" s="90" t="s">
        <v>6401</v>
      </c>
      <c r="E1704" s="90" t="s">
        <v>6343</v>
      </c>
      <c r="F1704" s="86">
        <v>5448</v>
      </c>
      <c r="G1704" s="82">
        <v>3489.1171199999999</v>
      </c>
    </row>
    <row r="1705" spans="1:7" x14ac:dyDescent="0.25">
      <c r="A1705" s="90" t="s">
        <v>8108</v>
      </c>
      <c r="B1705" s="149" t="s">
        <v>3775</v>
      </c>
      <c r="C1705" s="149"/>
      <c r="D1705" s="90" t="s">
        <v>6401</v>
      </c>
      <c r="E1705" s="90" t="s">
        <v>6343</v>
      </c>
      <c r="F1705" s="86">
        <v>2317</v>
      </c>
      <c r="G1705" s="82">
        <v>1483.89948</v>
      </c>
    </row>
    <row r="1706" spans="1:7" x14ac:dyDescent="0.25">
      <c r="A1706" s="90" t="s">
        <v>8109</v>
      </c>
      <c r="B1706" s="149" t="s">
        <v>3774</v>
      </c>
      <c r="C1706" s="149"/>
      <c r="D1706" s="90" t="s">
        <v>6401</v>
      </c>
      <c r="E1706" s="90" t="s">
        <v>6343</v>
      </c>
      <c r="F1706" s="86">
        <v>6806</v>
      </c>
      <c r="G1706" s="82">
        <v>4358.83464</v>
      </c>
    </row>
    <row r="1707" spans="1:7" x14ac:dyDescent="0.25">
      <c r="A1707" s="88" t="s">
        <v>8110</v>
      </c>
      <c r="B1707" s="149" t="s">
        <v>3773</v>
      </c>
      <c r="C1707" s="149"/>
      <c r="D1707" s="83" t="s">
        <v>6401</v>
      </c>
      <c r="E1707" s="83"/>
      <c r="F1707" s="86">
        <v>5955.8516020236093</v>
      </c>
      <c r="G1707" s="82">
        <v>3814.3656000000005</v>
      </c>
    </row>
    <row r="1708" spans="1:7" ht="24" x14ac:dyDescent="0.25">
      <c r="A1708" s="200" t="s">
        <v>8111</v>
      </c>
      <c r="B1708" s="44" t="s">
        <v>3772</v>
      </c>
      <c r="C1708" s="44" t="s">
        <v>9320</v>
      </c>
      <c r="D1708" s="143" t="s">
        <v>6401</v>
      </c>
      <c r="E1708" s="143"/>
      <c r="F1708" s="54">
        <v>5059.0200000000004</v>
      </c>
      <c r="G1708" s="82">
        <v>3239.9987688000006</v>
      </c>
    </row>
    <row r="1709" spans="1:7" ht="24" x14ac:dyDescent="0.25">
      <c r="A1709" s="31" t="s">
        <v>9321</v>
      </c>
      <c r="B1709" s="51" t="s">
        <v>9161</v>
      </c>
      <c r="C1709" s="32" t="s">
        <v>9322</v>
      </c>
      <c r="D1709" s="31" t="s">
        <v>6401</v>
      </c>
      <c r="E1709" s="50"/>
      <c r="F1709" s="61">
        <v>5174.0200000000004</v>
      </c>
      <c r="G1709" s="82">
        <v>3313.6493688000005</v>
      </c>
    </row>
    <row r="1710" spans="1:7" ht="15" x14ac:dyDescent="0.25">
      <c r="A1710" s="31" t="s">
        <v>9323</v>
      </c>
      <c r="B1710" s="51" t="s">
        <v>9163</v>
      </c>
      <c r="C1710" s="32" t="s">
        <v>9324</v>
      </c>
      <c r="D1710" s="31" t="s">
        <v>6367</v>
      </c>
      <c r="E1710" s="50"/>
      <c r="F1710" s="61">
        <v>2065.77</v>
      </c>
      <c r="G1710" s="82">
        <v>1323.0017388000001</v>
      </c>
    </row>
    <row r="1711" spans="1:7" x14ac:dyDescent="0.25">
      <c r="A1711" s="91"/>
      <c r="B1711" s="194" t="s">
        <v>3771</v>
      </c>
      <c r="C1711" s="203"/>
      <c r="D1711" s="92"/>
      <c r="E1711" s="92"/>
      <c r="F1711" s="93"/>
      <c r="G1711" s="82">
        <v>0</v>
      </c>
    </row>
    <row r="1712" spans="1:7" x14ac:dyDescent="0.25">
      <c r="A1712" s="88" t="s">
        <v>8112</v>
      </c>
      <c r="B1712" s="149" t="s">
        <v>3770</v>
      </c>
      <c r="C1712" s="149"/>
      <c r="D1712" s="83" t="s">
        <v>6367</v>
      </c>
      <c r="E1712" s="83"/>
      <c r="F1712" s="86">
        <v>2482.9679595278249</v>
      </c>
      <c r="G1712" s="82">
        <v>1590.1920000000002</v>
      </c>
    </row>
    <row r="1713" spans="1:7" x14ac:dyDescent="0.25">
      <c r="A1713" s="88" t="s">
        <v>8113</v>
      </c>
      <c r="B1713" s="149" t="s">
        <v>3769</v>
      </c>
      <c r="C1713" s="149"/>
      <c r="D1713" s="83" t="s">
        <v>6401</v>
      </c>
      <c r="E1713" s="83"/>
      <c r="F1713" s="86">
        <v>5018.8870151770661</v>
      </c>
      <c r="G1713" s="82">
        <v>3214.2960000000007</v>
      </c>
    </row>
    <row r="1714" spans="1:7" x14ac:dyDescent="0.25">
      <c r="A1714" s="88" t="s">
        <v>8114</v>
      </c>
      <c r="B1714" s="149" t="s">
        <v>3768</v>
      </c>
      <c r="C1714" s="149"/>
      <c r="D1714" s="83" t="s">
        <v>6418</v>
      </c>
      <c r="E1714" s="83"/>
      <c r="F1714" s="86">
        <v>8927.065767284992</v>
      </c>
      <c r="G1714" s="82">
        <v>5717.25</v>
      </c>
    </row>
    <row r="1715" spans="1:7" x14ac:dyDescent="0.25">
      <c r="A1715" s="88" t="s">
        <v>8115</v>
      </c>
      <c r="B1715" s="149" t="s">
        <v>3767</v>
      </c>
      <c r="C1715" s="149"/>
      <c r="D1715" s="83" t="s">
        <v>6401</v>
      </c>
      <c r="E1715" s="83"/>
      <c r="F1715" s="86">
        <v>3345.8684654300168</v>
      </c>
      <c r="G1715" s="82">
        <v>2142.828</v>
      </c>
    </row>
    <row r="1716" spans="1:7" x14ac:dyDescent="0.25">
      <c r="A1716" s="88" t="s">
        <v>8116</v>
      </c>
      <c r="B1716" s="149" t="s">
        <v>3766</v>
      </c>
      <c r="C1716" s="149"/>
      <c r="D1716" s="83" t="s">
        <v>6401</v>
      </c>
      <c r="E1716" s="83"/>
      <c r="F1716" s="86">
        <v>5018.8870151770661</v>
      </c>
      <c r="G1716" s="82">
        <v>3214.2960000000007</v>
      </c>
    </row>
    <row r="1717" spans="1:7" x14ac:dyDescent="0.25">
      <c r="A1717" s="88" t="s">
        <v>8117</v>
      </c>
      <c r="B1717" s="149" t="s">
        <v>3765</v>
      </c>
      <c r="C1717" s="149"/>
      <c r="D1717" s="83" t="s">
        <v>6367</v>
      </c>
      <c r="E1717" s="83"/>
      <c r="F1717" s="86">
        <v>2482.9679595278249</v>
      </c>
      <c r="G1717" s="82">
        <v>1590.1920000000002</v>
      </c>
    </row>
    <row r="1718" spans="1:7" x14ac:dyDescent="0.25">
      <c r="A1718" s="89" t="s">
        <v>8118</v>
      </c>
      <c r="B1718" s="149" t="s">
        <v>3764</v>
      </c>
      <c r="C1718" s="149"/>
      <c r="D1718" s="90" t="s">
        <v>6401</v>
      </c>
      <c r="E1718" s="90"/>
      <c r="F1718" s="86">
        <v>6900.9696458684648</v>
      </c>
      <c r="G1718" s="82">
        <v>4419.6570000000002</v>
      </c>
    </row>
    <row r="1719" spans="1:7" ht="24" customHeight="1" x14ac:dyDescent="0.25">
      <c r="A1719" s="88" t="s">
        <v>8119</v>
      </c>
      <c r="B1719" s="149" t="s">
        <v>3763</v>
      </c>
      <c r="C1719" s="149" t="s">
        <v>8120</v>
      </c>
      <c r="D1719" s="83" t="s">
        <v>6367</v>
      </c>
      <c r="E1719" s="83"/>
      <c r="F1719" s="86">
        <v>2482.9679595278249</v>
      </c>
      <c r="G1719" s="82">
        <v>1590.1920000000002</v>
      </c>
    </row>
    <row r="1720" spans="1:7" x14ac:dyDescent="0.25">
      <c r="A1720" s="88"/>
      <c r="B1720" s="161" t="s">
        <v>3762</v>
      </c>
      <c r="C1720" s="149"/>
      <c r="D1720" s="83"/>
      <c r="E1720" s="83"/>
      <c r="F1720" s="86"/>
      <c r="G1720" s="82">
        <v>0</v>
      </c>
    </row>
    <row r="1721" spans="1:7" x14ac:dyDescent="0.25">
      <c r="A1721" s="88" t="s">
        <v>8121</v>
      </c>
      <c r="B1721" s="149" t="s">
        <v>3761</v>
      </c>
      <c r="C1721" s="149"/>
      <c r="D1721" s="83" t="s">
        <v>6370</v>
      </c>
      <c r="E1721" s="83"/>
      <c r="F1721" s="86">
        <v>1249.9156829679596</v>
      </c>
      <c r="G1721" s="82">
        <v>800.49600000000009</v>
      </c>
    </row>
    <row r="1722" spans="1:7" x14ac:dyDescent="0.25">
      <c r="A1722" s="88" t="s">
        <v>8122</v>
      </c>
      <c r="B1722" s="149" t="s">
        <v>3760</v>
      </c>
      <c r="C1722" s="149"/>
      <c r="D1722" s="83" t="s">
        <v>6367</v>
      </c>
      <c r="E1722" s="83"/>
      <c r="F1722" s="86">
        <v>2549.7470489038787</v>
      </c>
      <c r="G1722" s="82">
        <v>1632.96</v>
      </c>
    </row>
    <row r="1723" spans="1:7" ht="24" x14ac:dyDescent="0.25">
      <c r="A1723" s="88" t="s">
        <v>8123</v>
      </c>
      <c r="B1723" s="149" t="s">
        <v>3759</v>
      </c>
      <c r="C1723" s="149" t="s">
        <v>3758</v>
      </c>
      <c r="D1723" s="83" t="s">
        <v>6367</v>
      </c>
      <c r="E1723" s="83"/>
      <c r="F1723" s="86">
        <v>2317.5379426644181</v>
      </c>
      <c r="G1723" s="82">
        <v>1484.2440000000001</v>
      </c>
    </row>
    <row r="1724" spans="1:7" x14ac:dyDescent="0.25">
      <c r="A1724" s="88" t="s">
        <v>8124</v>
      </c>
      <c r="B1724" s="149" t="s">
        <v>3757</v>
      </c>
      <c r="C1724" s="149"/>
      <c r="D1724" s="83" t="s">
        <v>6401</v>
      </c>
      <c r="E1724" s="83"/>
      <c r="F1724" s="86">
        <v>2566.6104553119731</v>
      </c>
      <c r="G1724" s="82">
        <v>1643.7600000000002</v>
      </c>
    </row>
    <row r="1725" spans="1:7" ht="24" x14ac:dyDescent="0.25">
      <c r="A1725" s="88"/>
      <c r="B1725" s="161" t="s">
        <v>3756</v>
      </c>
      <c r="C1725" s="149"/>
      <c r="D1725" s="83"/>
      <c r="E1725" s="83"/>
      <c r="F1725" s="86"/>
      <c r="G1725" s="82">
        <v>0</v>
      </c>
    </row>
    <row r="1726" spans="1:7" x14ac:dyDescent="0.25">
      <c r="A1726" s="88" t="s">
        <v>8125</v>
      </c>
      <c r="B1726" s="149" t="s">
        <v>3755</v>
      </c>
      <c r="C1726" s="149"/>
      <c r="D1726" s="83" t="s">
        <v>6370</v>
      </c>
      <c r="E1726" s="83"/>
      <c r="F1726" s="86">
        <v>1249.9156829679596</v>
      </c>
      <c r="G1726" s="82">
        <v>800.49600000000009</v>
      </c>
    </row>
    <row r="1727" spans="1:7" ht="24" x14ac:dyDescent="0.25">
      <c r="A1727" s="88" t="s">
        <v>8126</v>
      </c>
      <c r="B1727" s="149" t="s">
        <v>3754</v>
      </c>
      <c r="C1727" s="149"/>
      <c r="D1727" s="83" t="s">
        <v>6367</v>
      </c>
      <c r="E1727" s="83"/>
      <c r="F1727" s="86">
        <v>2482.9679595278249</v>
      </c>
      <c r="G1727" s="82">
        <v>1590.1920000000002</v>
      </c>
    </row>
    <row r="1728" spans="1:7" ht="36" x14ac:dyDescent="0.25">
      <c r="A1728" s="229" t="s">
        <v>8127</v>
      </c>
      <c r="B1728" s="130" t="s">
        <v>3753</v>
      </c>
      <c r="C1728" s="130" t="s">
        <v>9325</v>
      </c>
      <c r="D1728" s="231" t="s">
        <v>6367</v>
      </c>
      <c r="E1728" s="231"/>
      <c r="F1728" s="241">
        <v>1086.06</v>
      </c>
      <c r="G1728" s="82">
        <v>695.55626639999991</v>
      </c>
    </row>
    <row r="1729" spans="1:7" ht="36" x14ac:dyDescent="0.25">
      <c r="A1729" s="31" t="s">
        <v>9326</v>
      </c>
      <c r="B1729" s="51" t="s">
        <v>9166</v>
      </c>
      <c r="C1729" s="32" t="s">
        <v>9167</v>
      </c>
      <c r="D1729" s="31" t="s">
        <v>6367</v>
      </c>
      <c r="E1729" s="50"/>
      <c r="F1729" s="61">
        <v>3601.58</v>
      </c>
      <c r="G1729" s="82">
        <v>2306.5958952000001</v>
      </c>
    </row>
    <row r="1730" spans="1:7" ht="24" x14ac:dyDescent="0.25">
      <c r="A1730" s="88" t="s">
        <v>8129</v>
      </c>
      <c r="B1730" s="149" t="s">
        <v>3752</v>
      </c>
      <c r="C1730" s="149" t="s">
        <v>8128</v>
      </c>
      <c r="D1730" s="83" t="s">
        <v>6401</v>
      </c>
      <c r="E1730" s="83"/>
      <c r="F1730" s="86">
        <v>5448.9713322091065</v>
      </c>
      <c r="G1730" s="82">
        <v>3489.7392000000004</v>
      </c>
    </row>
    <row r="1731" spans="1:7" ht="36" x14ac:dyDescent="0.25">
      <c r="A1731" s="200" t="s">
        <v>8130</v>
      </c>
      <c r="B1731" s="44" t="s">
        <v>3750</v>
      </c>
      <c r="C1731" s="44" t="s">
        <v>9327</v>
      </c>
      <c r="D1731" s="143" t="s">
        <v>6367</v>
      </c>
      <c r="E1731" s="143"/>
      <c r="F1731" s="54">
        <v>2648.57</v>
      </c>
      <c r="G1731" s="82">
        <v>1696.2501708000002</v>
      </c>
    </row>
    <row r="1732" spans="1:7" ht="36" x14ac:dyDescent="0.25">
      <c r="A1732" s="31" t="s">
        <v>9328</v>
      </c>
      <c r="B1732" s="51" t="s">
        <v>9169</v>
      </c>
      <c r="C1732" s="32" t="s">
        <v>9170</v>
      </c>
      <c r="D1732" s="31" t="s">
        <v>6367</v>
      </c>
      <c r="E1732" s="50"/>
      <c r="F1732" s="61">
        <v>2648.57</v>
      </c>
      <c r="G1732" s="82">
        <v>1696.2501708000002</v>
      </c>
    </row>
    <row r="1733" spans="1:7" ht="24" x14ac:dyDescent="0.25">
      <c r="A1733" s="91" t="s">
        <v>8132</v>
      </c>
      <c r="B1733" s="203" t="s">
        <v>3749</v>
      </c>
      <c r="C1733" s="203" t="s">
        <v>8131</v>
      </c>
      <c r="D1733" s="92" t="s">
        <v>6401</v>
      </c>
      <c r="E1733" s="92"/>
      <c r="F1733" s="93">
        <v>5448.9713322091065</v>
      </c>
      <c r="G1733" s="82">
        <v>3489.7392000000004</v>
      </c>
    </row>
    <row r="1734" spans="1:7" ht="24" x14ac:dyDescent="0.25">
      <c r="A1734" s="88" t="s">
        <v>8133</v>
      </c>
      <c r="B1734" s="149" t="s">
        <v>3748</v>
      </c>
      <c r="C1734" s="149" t="s">
        <v>8131</v>
      </c>
      <c r="D1734" s="83" t="s">
        <v>6418</v>
      </c>
      <c r="E1734" s="83"/>
      <c r="F1734" s="86">
        <v>8927.065767284992</v>
      </c>
      <c r="G1734" s="82">
        <v>5717.25</v>
      </c>
    </row>
    <row r="1735" spans="1:7" ht="24" x14ac:dyDescent="0.25">
      <c r="A1735" s="200" t="s">
        <v>8134</v>
      </c>
      <c r="B1735" s="44" t="s">
        <v>3746</v>
      </c>
      <c r="C1735" s="44" t="s">
        <v>9329</v>
      </c>
      <c r="D1735" s="143" t="s">
        <v>6367</v>
      </c>
      <c r="E1735" s="143"/>
      <c r="F1735" s="54">
        <v>2803.54</v>
      </c>
      <c r="G1735" s="82">
        <v>1795.4991576</v>
      </c>
    </row>
    <row r="1736" spans="1:7" ht="24" x14ac:dyDescent="0.25">
      <c r="A1736" s="242" t="s">
        <v>8135</v>
      </c>
      <c r="B1736" s="130" t="s">
        <v>3744</v>
      </c>
      <c r="C1736" s="130"/>
      <c r="D1736" s="243" t="s">
        <v>6367</v>
      </c>
      <c r="E1736" s="243" t="s">
        <v>6343</v>
      </c>
      <c r="F1736" s="240">
        <v>3421</v>
      </c>
      <c r="G1736" s="82">
        <v>2190.94524</v>
      </c>
    </row>
    <row r="1737" spans="1:7" ht="36" x14ac:dyDescent="0.25">
      <c r="A1737" s="229" t="s">
        <v>8136</v>
      </c>
      <c r="B1737" s="130" t="s">
        <v>3743</v>
      </c>
      <c r="C1737" s="130" t="s">
        <v>9330</v>
      </c>
      <c r="D1737" s="231" t="s">
        <v>6367</v>
      </c>
      <c r="E1737" s="231"/>
      <c r="F1737" s="240">
        <v>2185.5</v>
      </c>
      <c r="G1737" s="82">
        <v>1399.6816199999998</v>
      </c>
    </row>
    <row r="1738" spans="1:7" ht="36" x14ac:dyDescent="0.25">
      <c r="A1738" s="31" t="s">
        <v>9331</v>
      </c>
      <c r="B1738" s="51" t="s">
        <v>9173</v>
      </c>
      <c r="C1738" s="35" t="s">
        <v>9332</v>
      </c>
      <c r="D1738" s="31" t="s">
        <v>6367</v>
      </c>
      <c r="E1738" s="244"/>
      <c r="F1738" s="61">
        <v>2185.5</v>
      </c>
      <c r="G1738" s="82">
        <v>1399.6816199999998</v>
      </c>
    </row>
    <row r="1739" spans="1:7" ht="24" x14ac:dyDescent="0.25">
      <c r="A1739" s="91" t="s">
        <v>8138</v>
      </c>
      <c r="B1739" s="203" t="s">
        <v>3742</v>
      </c>
      <c r="C1739" s="203" t="s">
        <v>8137</v>
      </c>
      <c r="D1739" s="92" t="s">
        <v>6367</v>
      </c>
      <c r="E1739" s="92"/>
      <c r="F1739" s="93">
        <v>3421.4502529510964</v>
      </c>
      <c r="G1739" s="82">
        <v>2191.2336</v>
      </c>
    </row>
    <row r="1740" spans="1:7" ht="24" x14ac:dyDescent="0.25">
      <c r="A1740" s="88" t="s">
        <v>8139</v>
      </c>
      <c r="B1740" s="149" t="s">
        <v>3741</v>
      </c>
      <c r="C1740" s="149" t="s">
        <v>8137</v>
      </c>
      <c r="D1740" s="83" t="s">
        <v>6401</v>
      </c>
      <c r="E1740" s="83"/>
      <c r="F1740" s="86">
        <v>5955.8516020236093</v>
      </c>
      <c r="G1740" s="82">
        <v>3814.3656000000005</v>
      </c>
    </row>
    <row r="1741" spans="1:7" x14ac:dyDescent="0.25">
      <c r="A1741" s="88"/>
      <c r="B1741" s="161" t="s">
        <v>3739</v>
      </c>
      <c r="C1741" s="149"/>
      <c r="D1741" s="83"/>
      <c r="E1741" s="83"/>
      <c r="F1741" s="86"/>
      <c r="G1741" s="82">
        <v>0</v>
      </c>
    </row>
    <row r="1742" spans="1:7" x14ac:dyDescent="0.25">
      <c r="A1742" s="88" t="s">
        <v>8140</v>
      </c>
      <c r="B1742" s="149" t="s">
        <v>3738</v>
      </c>
      <c r="C1742" s="149" t="s">
        <v>3727</v>
      </c>
      <c r="D1742" s="83" t="s">
        <v>6367</v>
      </c>
      <c r="E1742" s="83" t="s">
        <v>6343</v>
      </c>
      <c r="F1742" s="86">
        <v>1800.6745362563238</v>
      </c>
      <c r="G1742" s="82">
        <v>1153.2239999999999</v>
      </c>
    </row>
    <row r="1743" spans="1:7" x14ac:dyDescent="0.25">
      <c r="A1743" s="200" t="s">
        <v>8141</v>
      </c>
      <c r="B1743" s="44" t="s">
        <v>3737</v>
      </c>
      <c r="C1743" s="27"/>
      <c r="D1743" s="143" t="s">
        <v>6367</v>
      </c>
      <c r="E1743" s="143" t="s">
        <v>6343</v>
      </c>
      <c r="F1743" s="62">
        <v>1950.67</v>
      </c>
      <c r="G1743" s="82">
        <v>1249.2870948</v>
      </c>
    </row>
    <row r="1744" spans="1:7" ht="24" x14ac:dyDescent="0.25">
      <c r="A1744" s="88" t="s">
        <v>8142</v>
      </c>
      <c r="B1744" s="149" t="s">
        <v>3736</v>
      </c>
      <c r="C1744" s="149" t="s">
        <v>8143</v>
      </c>
      <c r="D1744" s="83" t="s">
        <v>6367</v>
      </c>
      <c r="E1744" s="83"/>
      <c r="F1744" s="86">
        <v>2317.5379426644181</v>
      </c>
      <c r="G1744" s="82">
        <v>1484.2440000000001</v>
      </c>
    </row>
    <row r="1745" spans="1:7" ht="24" x14ac:dyDescent="0.25">
      <c r="A1745" s="200" t="s">
        <v>8144</v>
      </c>
      <c r="B1745" s="44" t="s">
        <v>3734</v>
      </c>
      <c r="C1745" s="44" t="s">
        <v>9333</v>
      </c>
      <c r="D1745" s="143" t="s">
        <v>6370</v>
      </c>
      <c r="E1745" s="143" t="s">
        <v>6343</v>
      </c>
      <c r="F1745" s="54">
        <v>3300</v>
      </c>
      <c r="G1745" s="82">
        <v>2113.4519999999998</v>
      </c>
    </row>
    <row r="1746" spans="1:7" ht="24" x14ac:dyDescent="0.25">
      <c r="A1746" s="88" t="s">
        <v>8145</v>
      </c>
      <c r="B1746" s="149" t="s">
        <v>3733</v>
      </c>
      <c r="C1746" s="149" t="s">
        <v>8146</v>
      </c>
      <c r="D1746" s="83" t="s">
        <v>6367</v>
      </c>
      <c r="E1746" s="83" t="s">
        <v>6343</v>
      </c>
      <c r="F1746" s="86">
        <v>1929.3423271500842</v>
      </c>
      <c r="G1746" s="82">
        <v>1235.6279999999999</v>
      </c>
    </row>
    <row r="1747" spans="1:7" x14ac:dyDescent="0.25">
      <c r="A1747" s="88" t="s">
        <v>8147</v>
      </c>
      <c r="B1747" s="149" t="s">
        <v>3731</v>
      </c>
      <c r="C1747" s="149" t="s">
        <v>8148</v>
      </c>
      <c r="D1747" s="83" t="s">
        <v>6367</v>
      </c>
      <c r="E1747" s="83" t="s">
        <v>6343</v>
      </c>
      <c r="F1747" s="86">
        <v>1672.1753794266442</v>
      </c>
      <c r="G1747" s="82">
        <v>1070.9280000000001</v>
      </c>
    </row>
    <row r="1748" spans="1:7" ht="24" x14ac:dyDescent="0.25">
      <c r="A1748" s="229" t="s">
        <v>8149</v>
      </c>
      <c r="B1748" s="130" t="s">
        <v>3729</v>
      </c>
      <c r="C1748" s="130" t="s">
        <v>9334</v>
      </c>
      <c r="D1748" s="231" t="s">
        <v>6367</v>
      </c>
      <c r="E1748" s="231" t="s">
        <v>6343</v>
      </c>
      <c r="F1748" s="240">
        <v>1929.34</v>
      </c>
      <c r="G1748" s="82">
        <v>1235.6265096</v>
      </c>
    </row>
    <row r="1749" spans="1:7" ht="24" x14ac:dyDescent="0.25">
      <c r="A1749" s="31" t="s">
        <v>9335</v>
      </c>
      <c r="B1749" s="51" t="s">
        <v>9178</v>
      </c>
      <c r="C1749" s="32" t="s">
        <v>9336</v>
      </c>
      <c r="D1749" s="31" t="s">
        <v>6367</v>
      </c>
      <c r="E1749" s="31" t="s">
        <v>6343</v>
      </c>
      <c r="F1749" s="61">
        <v>1999.34</v>
      </c>
      <c r="G1749" s="82">
        <v>1280.4573096000001</v>
      </c>
    </row>
    <row r="1750" spans="1:7" ht="24" x14ac:dyDescent="0.25">
      <c r="A1750" s="31" t="s">
        <v>9337</v>
      </c>
      <c r="B1750" s="51" t="s">
        <v>9180</v>
      </c>
      <c r="C1750" s="32" t="s">
        <v>9338</v>
      </c>
      <c r="D1750" s="31" t="s">
        <v>6367</v>
      </c>
      <c r="E1750" s="31" t="s">
        <v>6343</v>
      </c>
      <c r="F1750" s="61">
        <v>1999.34</v>
      </c>
      <c r="G1750" s="82">
        <v>1280.4573096000001</v>
      </c>
    </row>
    <row r="1751" spans="1:7" ht="24" x14ac:dyDescent="0.25">
      <c r="A1751" s="91" t="s">
        <v>8150</v>
      </c>
      <c r="B1751" s="203" t="s">
        <v>3728</v>
      </c>
      <c r="C1751" s="203" t="s">
        <v>3727</v>
      </c>
      <c r="D1751" s="92" t="s">
        <v>6367</v>
      </c>
      <c r="E1751" s="92"/>
      <c r="F1751" s="93">
        <v>2648.566610455312</v>
      </c>
      <c r="G1751" s="82">
        <v>1696.248</v>
      </c>
    </row>
    <row r="1752" spans="1:7" ht="24" x14ac:dyDescent="0.25">
      <c r="A1752" s="88" t="s">
        <v>8151</v>
      </c>
      <c r="B1752" s="149" t="s">
        <v>3726</v>
      </c>
      <c r="C1752" s="149" t="s">
        <v>3723</v>
      </c>
      <c r="D1752" s="83" t="s">
        <v>6367</v>
      </c>
      <c r="E1752" s="83"/>
      <c r="F1752" s="86">
        <v>2648.566610455312</v>
      </c>
      <c r="G1752" s="82">
        <v>1696.248</v>
      </c>
    </row>
    <row r="1753" spans="1:7" ht="24" x14ac:dyDescent="0.25">
      <c r="A1753" s="210" t="s">
        <v>8152</v>
      </c>
      <c r="B1753" s="44" t="s">
        <v>3725</v>
      </c>
      <c r="C1753" s="27"/>
      <c r="D1753" s="143" t="s">
        <v>6367</v>
      </c>
      <c r="E1753" s="143" t="s">
        <v>6343</v>
      </c>
      <c r="F1753" s="62">
        <v>2798.57</v>
      </c>
      <c r="G1753" s="82">
        <v>1792.3161708000002</v>
      </c>
    </row>
    <row r="1754" spans="1:7" ht="36" x14ac:dyDescent="0.25">
      <c r="A1754" s="200" t="s">
        <v>8153</v>
      </c>
      <c r="B1754" s="44" t="s">
        <v>8154</v>
      </c>
      <c r="C1754" s="44" t="s">
        <v>3723</v>
      </c>
      <c r="D1754" s="143" t="s">
        <v>6401</v>
      </c>
      <c r="E1754" s="143"/>
      <c r="F1754" s="54">
        <v>3513.322091062395</v>
      </c>
      <c r="G1754" s="82">
        <v>2250.0720000000001</v>
      </c>
    </row>
    <row r="1755" spans="1:7" ht="24" x14ac:dyDescent="0.25">
      <c r="A1755" s="200" t="s">
        <v>8155</v>
      </c>
      <c r="B1755" s="44" t="s">
        <v>3720</v>
      </c>
      <c r="C1755" s="27"/>
      <c r="D1755" s="143" t="s">
        <v>6367</v>
      </c>
      <c r="E1755" s="143" t="s">
        <v>6343</v>
      </c>
      <c r="F1755" s="62">
        <v>2301.94</v>
      </c>
      <c r="G1755" s="82">
        <v>1474.2544536</v>
      </c>
    </row>
    <row r="1756" spans="1:7" x14ac:dyDescent="0.25">
      <c r="A1756" s="88" t="s">
        <v>8156</v>
      </c>
      <c r="B1756" s="149" t="s">
        <v>3722</v>
      </c>
      <c r="C1756" s="149" t="s">
        <v>3721</v>
      </c>
      <c r="D1756" s="83" t="s">
        <v>6367</v>
      </c>
      <c r="E1756" s="83"/>
      <c r="F1756" s="86">
        <v>2151.939291736931</v>
      </c>
      <c r="G1756" s="82">
        <v>1378.1880000000001</v>
      </c>
    </row>
    <row r="1757" spans="1:7" ht="24" x14ac:dyDescent="0.25">
      <c r="A1757" s="200" t="s">
        <v>8157</v>
      </c>
      <c r="B1757" s="44" t="s">
        <v>8158</v>
      </c>
      <c r="C1757" s="44" t="s">
        <v>8159</v>
      </c>
      <c r="D1757" s="143" t="s">
        <v>6367</v>
      </c>
      <c r="E1757" s="143"/>
      <c r="F1757" s="54">
        <v>1986.3406408094438</v>
      </c>
      <c r="G1757" s="82">
        <v>1272.1320000000003</v>
      </c>
    </row>
    <row r="1758" spans="1:7" ht="24" x14ac:dyDescent="0.2">
      <c r="A1758" s="200" t="s">
        <v>8160</v>
      </c>
      <c r="B1758" s="44" t="s">
        <v>3717</v>
      </c>
      <c r="C1758" s="44" t="s">
        <v>3716</v>
      </c>
      <c r="D1758" s="143" t="s">
        <v>6367</v>
      </c>
      <c r="E1758" s="43"/>
      <c r="F1758" s="54">
        <v>2400</v>
      </c>
      <c r="G1758" s="82">
        <v>1537.0559999999998</v>
      </c>
    </row>
    <row r="1759" spans="1:7" x14ac:dyDescent="0.25">
      <c r="A1759" s="200" t="s">
        <v>8161</v>
      </c>
      <c r="B1759" s="44" t="s">
        <v>3715</v>
      </c>
      <c r="C1759" s="27"/>
      <c r="D1759" s="143" t="s">
        <v>6367</v>
      </c>
      <c r="E1759" s="143" t="s">
        <v>6343</v>
      </c>
      <c r="F1759" s="62">
        <v>2136.34</v>
      </c>
      <c r="G1759" s="82">
        <v>1368.1975896000001</v>
      </c>
    </row>
    <row r="1760" spans="1:7" ht="24" x14ac:dyDescent="0.25">
      <c r="A1760" s="88" t="s">
        <v>8162</v>
      </c>
      <c r="B1760" s="149" t="s">
        <v>3714</v>
      </c>
      <c r="C1760" s="149"/>
      <c r="D1760" s="83" t="s">
        <v>6401</v>
      </c>
      <c r="E1760" s="83"/>
      <c r="F1760" s="86">
        <v>3345.8684654300168</v>
      </c>
      <c r="G1760" s="82">
        <v>2142.828</v>
      </c>
    </row>
    <row r="1761" spans="1:7" x14ac:dyDescent="0.25">
      <c r="A1761" s="88" t="s">
        <v>8163</v>
      </c>
      <c r="B1761" s="149" t="s">
        <v>3713</v>
      </c>
      <c r="C1761" s="149"/>
      <c r="D1761" s="83" t="s">
        <v>6401</v>
      </c>
      <c r="E1761" s="83"/>
      <c r="F1761" s="86">
        <v>4600.5691399662728</v>
      </c>
      <c r="G1761" s="82">
        <v>2946.3885</v>
      </c>
    </row>
    <row r="1762" spans="1:7" ht="24" x14ac:dyDescent="0.25">
      <c r="A1762" s="200" t="s">
        <v>9339</v>
      </c>
      <c r="B1762" s="44" t="s">
        <v>3711</v>
      </c>
      <c r="C1762" s="44" t="s">
        <v>9333</v>
      </c>
      <c r="D1762" s="143" t="s">
        <v>6370</v>
      </c>
      <c r="E1762" s="143" t="s">
        <v>6343</v>
      </c>
      <c r="F1762" s="54">
        <v>3300</v>
      </c>
      <c r="G1762" s="82">
        <v>2113.4519999999998</v>
      </c>
    </row>
    <row r="1763" spans="1:7" x14ac:dyDescent="0.25">
      <c r="A1763" s="88"/>
      <c r="B1763" s="161" t="s">
        <v>3710</v>
      </c>
      <c r="C1763" s="149"/>
      <c r="D1763" s="83"/>
      <c r="E1763" s="83"/>
      <c r="F1763" s="86"/>
      <c r="G1763" s="82">
        <v>0</v>
      </c>
    </row>
    <row r="1764" spans="1:7" ht="24" x14ac:dyDescent="0.25">
      <c r="A1764" s="88" t="s">
        <v>8164</v>
      </c>
      <c r="B1764" s="149" t="s">
        <v>3709</v>
      </c>
      <c r="C1764" s="149"/>
      <c r="D1764" s="83" t="s">
        <v>6367</v>
      </c>
      <c r="E1764" s="83"/>
      <c r="F1764" s="86">
        <v>3222.3102866779091</v>
      </c>
      <c r="G1764" s="82">
        <v>2063.6964000000003</v>
      </c>
    </row>
    <row r="1765" spans="1:7" ht="24" x14ac:dyDescent="0.25">
      <c r="A1765" s="88" t="s">
        <v>8165</v>
      </c>
      <c r="B1765" s="149" t="s">
        <v>3708</v>
      </c>
      <c r="C1765" s="149"/>
      <c r="D1765" s="83" t="s">
        <v>6370</v>
      </c>
      <c r="E1765" s="83"/>
      <c r="F1765" s="86">
        <v>937.26812816188863</v>
      </c>
      <c r="G1765" s="82">
        <v>600.26400000000001</v>
      </c>
    </row>
    <row r="1766" spans="1:7" x14ac:dyDescent="0.25">
      <c r="A1766" s="88" t="s">
        <v>8166</v>
      </c>
      <c r="B1766" s="149" t="s">
        <v>3707</v>
      </c>
      <c r="C1766" s="149" t="s">
        <v>8167</v>
      </c>
      <c r="D1766" s="83" t="s">
        <v>6370</v>
      </c>
      <c r="E1766" s="83"/>
      <c r="F1766" s="86">
        <v>937.26812816188863</v>
      </c>
      <c r="G1766" s="82">
        <v>600.26400000000001</v>
      </c>
    </row>
    <row r="1767" spans="1:7" x14ac:dyDescent="0.25">
      <c r="A1767" s="88" t="s">
        <v>8168</v>
      </c>
      <c r="B1767" s="149" t="s">
        <v>3705</v>
      </c>
      <c r="C1767" s="149"/>
      <c r="D1767" s="83" t="s">
        <v>6370</v>
      </c>
      <c r="E1767" s="83"/>
      <c r="F1767" s="86">
        <v>1155.8178752107926</v>
      </c>
      <c r="G1767" s="82">
        <v>740.23199999999997</v>
      </c>
    </row>
    <row r="1768" spans="1:7" x14ac:dyDescent="0.25">
      <c r="A1768" s="88" t="s">
        <v>8169</v>
      </c>
      <c r="B1768" s="149" t="s">
        <v>3704</v>
      </c>
      <c r="C1768" s="149"/>
      <c r="D1768" s="83" t="s">
        <v>6367</v>
      </c>
      <c r="E1768" s="83"/>
      <c r="F1768" s="86">
        <v>2482.9679595278249</v>
      </c>
      <c r="G1768" s="82">
        <v>1590.1920000000002</v>
      </c>
    </row>
    <row r="1769" spans="1:7" ht="24" x14ac:dyDescent="0.25">
      <c r="A1769" s="88" t="s">
        <v>8170</v>
      </c>
      <c r="B1769" s="149" t="s">
        <v>3703</v>
      </c>
      <c r="C1769" s="149"/>
      <c r="D1769" s="83" t="s">
        <v>6367</v>
      </c>
      <c r="E1769" s="83"/>
      <c r="F1769" s="86">
        <v>1655.4806070826307</v>
      </c>
      <c r="G1769" s="82">
        <v>1060.2360000000001</v>
      </c>
    </row>
    <row r="1770" spans="1:7" ht="24" x14ac:dyDescent="0.25">
      <c r="A1770" s="88" t="s">
        <v>8171</v>
      </c>
      <c r="B1770" s="149" t="s">
        <v>3702</v>
      </c>
      <c r="C1770" s="149"/>
      <c r="D1770" s="83" t="s">
        <v>6401</v>
      </c>
      <c r="E1770" s="83"/>
      <c r="F1770" s="86">
        <v>4600.5691399662728</v>
      </c>
      <c r="G1770" s="82">
        <v>2946.3885</v>
      </c>
    </row>
    <row r="1771" spans="1:7" x14ac:dyDescent="0.25">
      <c r="A1771" s="88" t="s">
        <v>8172</v>
      </c>
      <c r="B1771" s="149" t="s">
        <v>3701</v>
      </c>
      <c r="C1771" s="149"/>
      <c r="D1771" s="83" t="s">
        <v>6367</v>
      </c>
      <c r="E1771" s="83"/>
      <c r="F1771" s="86">
        <v>1655.4806070826307</v>
      </c>
      <c r="G1771" s="82">
        <v>1060.2360000000001</v>
      </c>
    </row>
    <row r="1772" spans="1:7" x14ac:dyDescent="0.25">
      <c r="A1772" s="88" t="s">
        <v>8173</v>
      </c>
      <c r="B1772" s="149" t="s">
        <v>3700</v>
      </c>
      <c r="C1772" s="149"/>
      <c r="D1772" s="83" t="s">
        <v>6367</v>
      </c>
      <c r="E1772" s="83"/>
      <c r="F1772" s="86">
        <v>1986.3406408094438</v>
      </c>
      <c r="G1772" s="82">
        <v>1272.1320000000003</v>
      </c>
    </row>
    <row r="1773" spans="1:7" ht="24" x14ac:dyDescent="0.25">
      <c r="A1773" s="88" t="s">
        <v>8174</v>
      </c>
      <c r="B1773" s="149" t="s">
        <v>3699</v>
      </c>
      <c r="C1773" s="149"/>
      <c r="D1773" s="83" t="s">
        <v>6367</v>
      </c>
      <c r="E1773" s="83"/>
      <c r="F1773" s="86">
        <v>2482.9679595278249</v>
      </c>
      <c r="G1773" s="82">
        <v>1590.1920000000002</v>
      </c>
    </row>
    <row r="1774" spans="1:7" ht="24" x14ac:dyDescent="0.25">
      <c r="A1774" s="88" t="s">
        <v>8175</v>
      </c>
      <c r="B1774" s="149" t="s">
        <v>3698</v>
      </c>
      <c r="C1774" s="149" t="s">
        <v>8176</v>
      </c>
      <c r="D1774" s="83" t="s">
        <v>6370</v>
      </c>
      <c r="E1774" s="83"/>
      <c r="F1774" s="86">
        <v>1249.9156829679596</v>
      </c>
      <c r="G1774" s="82">
        <v>800.49600000000009</v>
      </c>
    </row>
    <row r="1775" spans="1:7" ht="24" customHeight="1" x14ac:dyDescent="0.25">
      <c r="A1775" s="88" t="s">
        <v>8177</v>
      </c>
      <c r="B1775" s="149" t="s">
        <v>3697</v>
      </c>
      <c r="C1775" s="149" t="s">
        <v>8178</v>
      </c>
      <c r="D1775" s="83" t="s">
        <v>6370</v>
      </c>
      <c r="E1775" s="83"/>
      <c r="F1775" s="86">
        <v>1249.9156829679596</v>
      </c>
      <c r="G1775" s="82">
        <v>800.49600000000009</v>
      </c>
    </row>
    <row r="1776" spans="1:7" x14ac:dyDescent="0.25">
      <c r="A1776" s="88" t="s">
        <v>8179</v>
      </c>
      <c r="B1776" s="149" t="s">
        <v>3695</v>
      </c>
      <c r="C1776" s="149"/>
      <c r="D1776" s="83" t="s">
        <v>6367</v>
      </c>
      <c r="E1776" s="83"/>
      <c r="F1776" s="86">
        <v>1655.4806070826307</v>
      </c>
      <c r="G1776" s="82">
        <v>1060.2360000000001</v>
      </c>
    </row>
    <row r="1777" spans="1:7" x14ac:dyDescent="0.25">
      <c r="A1777" s="88" t="s">
        <v>8180</v>
      </c>
      <c r="B1777" s="149" t="s">
        <v>3694</v>
      </c>
      <c r="C1777" s="149" t="s">
        <v>3693</v>
      </c>
      <c r="D1777" s="83" t="s">
        <v>6401</v>
      </c>
      <c r="E1777" s="83"/>
      <c r="F1777" s="86">
        <v>4344.688026981451</v>
      </c>
      <c r="G1777" s="82">
        <v>2782.5120000000006</v>
      </c>
    </row>
    <row r="1778" spans="1:7" x14ac:dyDescent="0.25">
      <c r="A1778" s="229" t="s">
        <v>8181</v>
      </c>
      <c r="B1778" s="130" t="s">
        <v>3692</v>
      </c>
      <c r="C1778" s="130" t="s">
        <v>9340</v>
      </c>
      <c r="D1778" s="231" t="s">
        <v>6401</v>
      </c>
      <c r="E1778" s="231"/>
      <c r="F1778" s="240">
        <v>4742.95</v>
      </c>
      <c r="G1778" s="82">
        <v>3037.5748979999998</v>
      </c>
    </row>
    <row r="1779" spans="1:7" ht="15" x14ac:dyDescent="0.25">
      <c r="A1779" s="31" t="s">
        <v>9341</v>
      </c>
      <c r="B1779" s="51" t="s">
        <v>9185</v>
      </c>
      <c r="C1779" s="32" t="s">
        <v>9342</v>
      </c>
      <c r="D1779" s="31" t="s">
        <v>6401</v>
      </c>
      <c r="E1779" s="50"/>
      <c r="F1779" s="61">
        <v>5826.95</v>
      </c>
      <c r="G1779" s="82">
        <v>3731.811858</v>
      </c>
    </row>
    <row r="1780" spans="1:7" ht="24" x14ac:dyDescent="0.25">
      <c r="A1780" s="91"/>
      <c r="B1780" s="194" t="s">
        <v>3691</v>
      </c>
      <c r="C1780" s="203"/>
      <c r="D1780" s="92"/>
      <c r="E1780" s="92"/>
      <c r="F1780" s="93"/>
      <c r="G1780" s="82">
        <v>0</v>
      </c>
    </row>
    <row r="1781" spans="1:7" x14ac:dyDescent="0.25">
      <c r="A1781" s="88" t="s">
        <v>8182</v>
      </c>
      <c r="B1781" s="149" t="s">
        <v>3690</v>
      </c>
      <c r="C1781" s="149"/>
      <c r="D1781" s="83" t="s">
        <v>6370</v>
      </c>
      <c r="E1781" s="83"/>
      <c r="F1781" s="86">
        <v>937.26812816188863</v>
      </c>
      <c r="G1781" s="82">
        <v>600.26400000000001</v>
      </c>
    </row>
    <row r="1782" spans="1:7" ht="24" x14ac:dyDescent="0.25">
      <c r="A1782" s="88" t="s">
        <v>8183</v>
      </c>
      <c r="B1782" s="149" t="s">
        <v>3689</v>
      </c>
      <c r="C1782" s="149"/>
      <c r="D1782" s="83" t="s">
        <v>6370</v>
      </c>
      <c r="E1782" s="83"/>
      <c r="F1782" s="86">
        <v>979.42664418212473</v>
      </c>
      <c r="G1782" s="82">
        <v>627.26400000000001</v>
      </c>
    </row>
    <row r="1783" spans="1:7" x14ac:dyDescent="0.25">
      <c r="A1783" s="88" t="s">
        <v>8184</v>
      </c>
      <c r="B1783" s="149" t="s">
        <v>3688</v>
      </c>
      <c r="C1783" s="149"/>
      <c r="D1783" s="83" t="s">
        <v>6370</v>
      </c>
      <c r="E1783" s="83"/>
      <c r="F1783" s="86">
        <v>1101.8549747048903</v>
      </c>
      <c r="G1783" s="82">
        <v>705.67200000000003</v>
      </c>
    </row>
    <row r="1784" spans="1:7" x14ac:dyDescent="0.25">
      <c r="A1784" s="88" t="s">
        <v>8185</v>
      </c>
      <c r="B1784" s="149" t="s">
        <v>3687</v>
      </c>
      <c r="C1784" s="149"/>
      <c r="D1784" s="83" t="s">
        <v>6367</v>
      </c>
      <c r="E1784" s="83"/>
      <c r="F1784" s="86">
        <v>1693.9291736930861</v>
      </c>
      <c r="G1784" s="82">
        <v>1084.8600000000001</v>
      </c>
    </row>
    <row r="1785" spans="1:7" x14ac:dyDescent="0.25">
      <c r="A1785" s="88" t="s">
        <v>8186</v>
      </c>
      <c r="B1785" s="149" t="s">
        <v>3686</v>
      </c>
      <c r="C1785" s="149"/>
      <c r="D1785" s="83" t="s">
        <v>6367</v>
      </c>
      <c r="E1785" s="83"/>
      <c r="F1785" s="86">
        <v>1976.3912310286678</v>
      </c>
      <c r="G1785" s="82">
        <v>1265.76</v>
      </c>
    </row>
    <row r="1786" spans="1:7" x14ac:dyDescent="0.25">
      <c r="A1786" s="88" t="s">
        <v>8187</v>
      </c>
      <c r="B1786" s="149" t="s">
        <v>3685</v>
      </c>
      <c r="C1786" s="149"/>
      <c r="D1786" s="83" t="s">
        <v>6367</v>
      </c>
      <c r="E1786" s="83"/>
      <c r="F1786" s="86">
        <v>1835.2445193929175</v>
      </c>
      <c r="G1786" s="82">
        <v>1175.364</v>
      </c>
    </row>
    <row r="1787" spans="1:7" x14ac:dyDescent="0.25">
      <c r="A1787" s="88" t="s">
        <v>8188</v>
      </c>
      <c r="B1787" s="149" t="s">
        <v>3684</v>
      </c>
      <c r="C1787" s="149"/>
      <c r="D1787" s="83" t="s">
        <v>6401</v>
      </c>
      <c r="E1787" s="83"/>
      <c r="F1787" s="86">
        <v>3751.0961214165263</v>
      </c>
      <c r="G1787" s="82">
        <v>2402.3520000000003</v>
      </c>
    </row>
    <row r="1788" spans="1:7" x14ac:dyDescent="0.25">
      <c r="A1788" s="88" t="s">
        <v>8189</v>
      </c>
      <c r="B1788" s="149" t="s">
        <v>3683</v>
      </c>
      <c r="C1788" s="149"/>
      <c r="D1788" s="83" t="s">
        <v>6370</v>
      </c>
      <c r="E1788" s="83"/>
      <c r="F1788" s="86">
        <v>979.42664418212473</v>
      </c>
      <c r="G1788" s="82">
        <v>627.26400000000001</v>
      </c>
    </row>
    <row r="1789" spans="1:7" x14ac:dyDescent="0.25">
      <c r="A1789" s="88"/>
      <c r="B1789" s="161" t="s">
        <v>3682</v>
      </c>
      <c r="C1789" s="149"/>
      <c r="D1789" s="83"/>
      <c r="E1789" s="83"/>
      <c r="F1789" s="86"/>
      <c r="G1789" s="82">
        <v>0</v>
      </c>
    </row>
    <row r="1790" spans="1:7" x14ac:dyDescent="0.25">
      <c r="A1790" s="88" t="s">
        <v>8190</v>
      </c>
      <c r="B1790" s="149" t="s">
        <v>3681</v>
      </c>
      <c r="C1790" s="149"/>
      <c r="D1790" s="83" t="s">
        <v>6370</v>
      </c>
      <c r="E1790" s="83"/>
      <c r="F1790" s="86">
        <v>421.5851602023609</v>
      </c>
      <c r="G1790" s="82">
        <v>270</v>
      </c>
    </row>
    <row r="1791" spans="1:7" x14ac:dyDescent="0.25">
      <c r="A1791" s="88" t="s">
        <v>8191</v>
      </c>
      <c r="B1791" s="149" t="s">
        <v>3680</v>
      </c>
      <c r="C1791" s="149" t="s">
        <v>2239</v>
      </c>
      <c r="D1791" s="83" t="s">
        <v>6370</v>
      </c>
      <c r="E1791" s="83"/>
      <c r="F1791" s="86">
        <v>937.26812816188863</v>
      </c>
      <c r="G1791" s="82">
        <v>600.26400000000001</v>
      </c>
    </row>
    <row r="1792" spans="1:7" x14ac:dyDescent="0.25">
      <c r="A1792" s="88" t="s">
        <v>8192</v>
      </c>
      <c r="B1792" s="149" t="s">
        <v>3679</v>
      </c>
      <c r="C1792" s="149" t="s">
        <v>2239</v>
      </c>
      <c r="D1792" s="83" t="s">
        <v>6370</v>
      </c>
      <c r="E1792" s="83"/>
      <c r="F1792" s="86">
        <v>937.26812816188863</v>
      </c>
      <c r="G1792" s="82">
        <v>600.26400000000001</v>
      </c>
    </row>
    <row r="1793" spans="1:7" x14ac:dyDescent="0.25">
      <c r="A1793" s="88" t="s">
        <v>8193</v>
      </c>
      <c r="B1793" s="149" t="s">
        <v>3678</v>
      </c>
      <c r="C1793" s="149" t="s">
        <v>2239</v>
      </c>
      <c r="D1793" s="83" t="s">
        <v>6367</v>
      </c>
      <c r="E1793" s="83"/>
      <c r="F1793" s="86">
        <v>1819.5615514333897</v>
      </c>
      <c r="G1793" s="82">
        <v>1165.3200000000002</v>
      </c>
    </row>
    <row r="1794" spans="1:7" x14ac:dyDescent="0.25">
      <c r="A1794" s="88" t="s">
        <v>8194</v>
      </c>
      <c r="B1794" s="149" t="s">
        <v>3677</v>
      </c>
      <c r="C1794" s="149" t="s">
        <v>2239</v>
      </c>
      <c r="D1794" s="83" t="s">
        <v>6370</v>
      </c>
      <c r="E1794" s="83"/>
      <c r="F1794" s="86">
        <v>1249.9156829679596</v>
      </c>
      <c r="G1794" s="82">
        <v>800.49600000000009</v>
      </c>
    </row>
    <row r="1795" spans="1:7" x14ac:dyDescent="0.25">
      <c r="A1795" s="88" t="s">
        <v>8195</v>
      </c>
      <c r="B1795" s="149" t="s">
        <v>3676</v>
      </c>
      <c r="C1795" s="149" t="s">
        <v>2239</v>
      </c>
      <c r="D1795" s="83" t="s">
        <v>6367</v>
      </c>
      <c r="E1795" s="83"/>
      <c r="F1795" s="86">
        <v>2648.566610455312</v>
      </c>
      <c r="G1795" s="82">
        <v>1696.248</v>
      </c>
    </row>
    <row r="1796" spans="1:7" x14ac:dyDescent="0.25">
      <c r="A1796" s="88" t="s">
        <v>8196</v>
      </c>
      <c r="B1796" s="149" t="s">
        <v>3675</v>
      </c>
      <c r="C1796" s="149"/>
      <c r="D1796" s="83" t="s">
        <v>6367</v>
      </c>
      <c r="E1796" s="83"/>
      <c r="F1796" s="86">
        <v>1693.9291736930861</v>
      </c>
      <c r="G1796" s="82">
        <v>1084.8600000000001</v>
      </c>
    </row>
    <row r="1797" spans="1:7" x14ac:dyDescent="0.25">
      <c r="A1797" s="88" t="s">
        <v>8197</v>
      </c>
      <c r="B1797" s="149" t="s">
        <v>3674</v>
      </c>
      <c r="C1797" s="149" t="s">
        <v>2239</v>
      </c>
      <c r="D1797" s="83" t="s">
        <v>6367</v>
      </c>
      <c r="E1797" s="83"/>
      <c r="F1797" s="86">
        <v>1619.5615514333897</v>
      </c>
      <c r="G1797" s="82">
        <v>1037.2320000000002</v>
      </c>
    </row>
    <row r="1798" spans="1:7" x14ac:dyDescent="0.25">
      <c r="A1798" s="88" t="s">
        <v>8198</v>
      </c>
      <c r="B1798" s="149" t="s">
        <v>3673</v>
      </c>
      <c r="C1798" s="149" t="s">
        <v>2239</v>
      </c>
      <c r="D1798" s="83" t="s">
        <v>6401</v>
      </c>
      <c r="E1798" s="83"/>
      <c r="F1798" s="86">
        <v>3660.3709949409781</v>
      </c>
      <c r="G1798" s="82">
        <v>2344.248</v>
      </c>
    </row>
    <row r="1799" spans="1:7" x14ac:dyDescent="0.25">
      <c r="A1799" s="88"/>
      <c r="B1799" s="161" t="s">
        <v>3672</v>
      </c>
      <c r="C1799" s="149"/>
      <c r="D1799" s="83"/>
      <c r="E1799" s="83"/>
      <c r="F1799" s="86"/>
      <c r="G1799" s="82">
        <v>0</v>
      </c>
    </row>
    <row r="1800" spans="1:7" x14ac:dyDescent="0.25">
      <c r="A1800" s="88" t="s">
        <v>8199</v>
      </c>
      <c r="B1800" s="149" t="s">
        <v>3671</v>
      </c>
      <c r="C1800" s="149"/>
      <c r="D1800" s="83" t="s">
        <v>6345</v>
      </c>
      <c r="E1800" s="83"/>
      <c r="F1800" s="86">
        <v>1298.4822934232716</v>
      </c>
      <c r="G1800" s="82">
        <v>831.6</v>
      </c>
    </row>
    <row r="1801" spans="1:7" x14ac:dyDescent="0.25">
      <c r="A1801" s="88" t="s">
        <v>8200</v>
      </c>
      <c r="B1801" s="149" t="s">
        <v>3670</v>
      </c>
      <c r="C1801" s="149"/>
      <c r="D1801" s="83" t="s">
        <v>6367</v>
      </c>
      <c r="E1801" s="83"/>
      <c r="F1801" s="86">
        <v>1943.338954468803</v>
      </c>
      <c r="G1801" s="82">
        <v>1244.5920000000001</v>
      </c>
    </row>
    <row r="1802" spans="1:7" x14ac:dyDescent="0.25">
      <c r="A1802" s="88" t="s">
        <v>8201</v>
      </c>
      <c r="B1802" s="149" t="s">
        <v>3669</v>
      </c>
      <c r="C1802" s="149"/>
      <c r="D1802" s="83" t="s">
        <v>6367</v>
      </c>
      <c r="E1802" s="83"/>
      <c r="F1802" s="86">
        <v>2782.4620573355819</v>
      </c>
      <c r="G1802" s="82">
        <v>1782.0000000000002</v>
      </c>
    </row>
    <row r="1803" spans="1:7" ht="36" x14ac:dyDescent="0.25">
      <c r="A1803" s="200" t="s">
        <v>8202</v>
      </c>
      <c r="B1803" s="44" t="s">
        <v>3668</v>
      </c>
      <c r="C1803" s="44" t="s">
        <v>3666</v>
      </c>
      <c r="D1803" s="143" t="s">
        <v>6401</v>
      </c>
      <c r="E1803" s="143"/>
      <c r="F1803" s="54">
        <v>3990</v>
      </c>
      <c r="G1803" s="82">
        <v>2555.3555999999999</v>
      </c>
    </row>
    <row r="1804" spans="1:7" ht="36" x14ac:dyDescent="0.2">
      <c r="A1804" s="200" t="s">
        <v>8203</v>
      </c>
      <c r="B1804" s="44" t="s">
        <v>3667</v>
      </c>
      <c r="C1804" s="44" t="s">
        <v>3666</v>
      </c>
      <c r="D1804" s="143" t="s">
        <v>6401</v>
      </c>
      <c r="E1804" s="43"/>
      <c r="F1804" s="54">
        <v>5700</v>
      </c>
      <c r="G1804" s="82">
        <v>3650.5080000000003</v>
      </c>
    </row>
    <row r="1805" spans="1:7" x14ac:dyDescent="0.25">
      <c r="A1805" s="88" t="s">
        <v>8204</v>
      </c>
      <c r="B1805" s="149" t="s">
        <v>3665</v>
      </c>
      <c r="C1805" s="149"/>
      <c r="D1805" s="83" t="s">
        <v>6367</v>
      </c>
      <c r="E1805" s="83"/>
      <c r="F1805" s="86">
        <v>2782.4620573355819</v>
      </c>
      <c r="G1805" s="82">
        <v>1782.0000000000002</v>
      </c>
    </row>
    <row r="1806" spans="1:7" ht="24" x14ac:dyDescent="0.25">
      <c r="A1806" s="88" t="s">
        <v>8205</v>
      </c>
      <c r="B1806" s="149" t="s">
        <v>3664</v>
      </c>
      <c r="C1806" s="149" t="s">
        <v>3663</v>
      </c>
      <c r="D1806" s="83" t="s">
        <v>6370</v>
      </c>
      <c r="E1806" s="83"/>
      <c r="F1806" s="86">
        <v>979.42664418212473</v>
      </c>
      <c r="G1806" s="82">
        <v>627.26400000000001</v>
      </c>
    </row>
    <row r="1807" spans="1:7" x14ac:dyDescent="0.25">
      <c r="A1807" s="88" t="s">
        <v>8206</v>
      </c>
      <c r="B1807" s="149" t="s">
        <v>3662</v>
      </c>
      <c r="C1807" s="149"/>
      <c r="D1807" s="83" t="s">
        <v>6370</v>
      </c>
      <c r="E1807" s="83" t="s">
        <v>6343</v>
      </c>
      <c r="F1807" s="86">
        <v>748.566610455312</v>
      </c>
      <c r="G1807" s="82">
        <v>479.41200000000003</v>
      </c>
    </row>
    <row r="1808" spans="1:7" x14ac:dyDescent="0.25">
      <c r="A1808" s="88" t="s">
        <v>8207</v>
      </c>
      <c r="B1808" s="149" t="s">
        <v>3661</v>
      </c>
      <c r="C1808" s="149"/>
      <c r="D1808" s="83" t="s">
        <v>6370</v>
      </c>
      <c r="E1808" s="83"/>
      <c r="F1808" s="86">
        <v>937.26812816188863</v>
      </c>
      <c r="G1808" s="82">
        <v>600.26400000000001</v>
      </c>
    </row>
    <row r="1809" spans="1:7" ht="24" x14ac:dyDescent="0.25">
      <c r="A1809" s="88" t="s">
        <v>8208</v>
      </c>
      <c r="B1809" s="149" t="s">
        <v>3660</v>
      </c>
      <c r="C1809" s="149"/>
      <c r="D1809" s="83" t="s">
        <v>6370</v>
      </c>
      <c r="E1809" s="83"/>
      <c r="F1809" s="86">
        <v>1249.9156829679596</v>
      </c>
      <c r="G1809" s="82">
        <v>800.49600000000009</v>
      </c>
    </row>
    <row r="1810" spans="1:7" ht="36" x14ac:dyDescent="0.25">
      <c r="A1810" s="88" t="s">
        <v>8209</v>
      </c>
      <c r="B1810" s="149" t="s">
        <v>3659</v>
      </c>
      <c r="C1810" s="149"/>
      <c r="D1810" s="83" t="s">
        <v>6370</v>
      </c>
      <c r="E1810" s="83"/>
      <c r="F1810" s="86">
        <v>1249.9156829679596</v>
      </c>
      <c r="G1810" s="82">
        <v>800.49600000000009</v>
      </c>
    </row>
    <row r="1811" spans="1:7" ht="24" x14ac:dyDescent="0.25">
      <c r="A1811" s="88" t="s">
        <v>8210</v>
      </c>
      <c r="B1811" s="149" t="s">
        <v>3658</v>
      </c>
      <c r="C1811" s="149"/>
      <c r="D1811" s="83" t="s">
        <v>6370</v>
      </c>
      <c r="E1811" s="83"/>
      <c r="F1811" s="86">
        <v>1249.9156829679596</v>
      </c>
      <c r="G1811" s="82">
        <v>800.49600000000009</v>
      </c>
    </row>
    <row r="1812" spans="1:7" ht="24" x14ac:dyDescent="0.25">
      <c r="A1812" s="88" t="s">
        <v>8211</v>
      </c>
      <c r="B1812" s="149" t="s">
        <v>3657</v>
      </c>
      <c r="C1812" s="149"/>
      <c r="D1812" s="83" t="s">
        <v>6370</v>
      </c>
      <c r="E1812" s="83"/>
      <c r="F1812" s="86">
        <v>937.26812816188863</v>
      </c>
      <c r="G1812" s="82">
        <v>600.26400000000001</v>
      </c>
    </row>
    <row r="1813" spans="1:7" ht="24" x14ac:dyDescent="0.25">
      <c r="A1813" s="88" t="s">
        <v>8212</v>
      </c>
      <c r="B1813" s="149" t="s">
        <v>3656</v>
      </c>
      <c r="C1813" s="149"/>
      <c r="D1813" s="83" t="s">
        <v>6401</v>
      </c>
      <c r="E1813" s="83"/>
      <c r="F1813" s="86">
        <v>4600.5691399662728</v>
      </c>
      <c r="G1813" s="82">
        <v>2946.3885</v>
      </c>
    </row>
    <row r="1814" spans="1:7" x14ac:dyDescent="0.25">
      <c r="A1814" s="88"/>
      <c r="B1814" s="161" t="s">
        <v>3655</v>
      </c>
      <c r="C1814" s="149"/>
      <c r="D1814" s="83"/>
      <c r="E1814" s="83"/>
      <c r="F1814" s="86"/>
      <c r="G1814" s="82">
        <v>0</v>
      </c>
    </row>
    <row r="1815" spans="1:7" ht="24" x14ac:dyDescent="0.2">
      <c r="A1815" s="200" t="s">
        <v>8213</v>
      </c>
      <c r="B1815" s="27" t="s">
        <v>3654</v>
      </c>
      <c r="C1815" s="43"/>
      <c r="D1815" s="143" t="s">
        <v>6367</v>
      </c>
      <c r="E1815" s="55"/>
      <c r="F1815" s="54">
        <v>1140</v>
      </c>
      <c r="G1815" s="82">
        <v>730.10160000000008</v>
      </c>
    </row>
    <row r="1816" spans="1:7" x14ac:dyDescent="0.25">
      <c r="A1816" s="200" t="s">
        <v>8214</v>
      </c>
      <c r="B1816" s="27" t="s">
        <v>3653</v>
      </c>
      <c r="C1816" s="44"/>
      <c r="D1816" s="143" t="s">
        <v>6367</v>
      </c>
      <c r="E1816" s="55"/>
      <c r="F1816" s="54">
        <v>1995</v>
      </c>
      <c r="G1816" s="82">
        <v>1277.6777999999999</v>
      </c>
    </row>
    <row r="1817" spans="1:7" ht="24" x14ac:dyDescent="0.25">
      <c r="A1817" s="200" t="s">
        <v>8215</v>
      </c>
      <c r="B1817" s="27" t="s">
        <v>3652</v>
      </c>
      <c r="C1817" s="44"/>
      <c r="D1817" s="143" t="s">
        <v>6367</v>
      </c>
      <c r="E1817" s="66"/>
      <c r="F1817" s="199">
        <v>1710</v>
      </c>
      <c r="G1817" s="82">
        <v>1095.1523999999999</v>
      </c>
    </row>
    <row r="1818" spans="1:7" ht="24" x14ac:dyDescent="0.25">
      <c r="A1818" s="200" t="s">
        <v>8216</v>
      </c>
      <c r="B1818" s="27" t="s">
        <v>3651</v>
      </c>
      <c r="C1818" s="44"/>
      <c r="D1818" s="143" t="s">
        <v>6367</v>
      </c>
      <c r="E1818" s="55"/>
      <c r="F1818" s="54">
        <v>2280</v>
      </c>
      <c r="G1818" s="82">
        <v>1460.2032000000002</v>
      </c>
    </row>
    <row r="1819" spans="1:7" ht="24" x14ac:dyDescent="0.25">
      <c r="A1819" s="200" t="s">
        <v>8217</v>
      </c>
      <c r="B1819" s="27" t="s">
        <v>3650</v>
      </c>
      <c r="C1819" s="44" t="s">
        <v>3649</v>
      </c>
      <c r="D1819" s="143" t="s">
        <v>6367</v>
      </c>
      <c r="E1819" s="66"/>
      <c r="F1819" s="54">
        <v>400</v>
      </c>
      <c r="G1819" s="82">
        <v>256.17599999999999</v>
      </c>
    </row>
    <row r="1820" spans="1:7" ht="24" x14ac:dyDescent="0.25">
      <c r="A1820" s="200" t="s">
        <v>8218</v>
      </c>
      <c r="B1820" s="27" t="s">
        <v>3648</v>
      </c>
      <c r="C1820" s="44" t="s">
        <v>3647</v>
      </c>
      <c r="D1820" s="143" t="s">
        <v>6367</v>
      </c>
      <c r="E1820" s="55"/>
      <c r="F1820" s="54">
        <v>600</v>
      </c>
      <c r="G1820" s="82">
        <v>384.26399999999995</v>
      </c>
    </row>
    <row r="1821" spans="1:7" x14ac:dyDescent="0.25">
      <c r="A1821" s="88" t="s">
        <v>8219</v>
      </c>
      <c r="B1821" s="149" t="s">
        <v>3646</v>
      </c>
      <c r="C1821" s="149"/>
      <c r="D1821" s="83" t="s">
        <v>6367</v>
      </c>
      <c r="E1821" s="83"/>
      <c r="F1821" s="86">
        <v>1655.4806070826307</v>
      </c>
      <c r="G1821" s="82">
        <v>1060.2360000000001</v>
      </c>
    </row>
    <row r="1822" spans="1:7" x14ac:dyDescent="0.25">
      <c r="A1822" s="88"/>
      <c r="B1822" s="161" t="s">
        <v>3645</v>
      </c>
      <c r="C1822" s="149" t="s">
        <v>3644</v>
      </c>
      <c r="D1822" s="83"/>
      <c r="E1822" s="83"/>
      <c r="F1822" s="86"/>
      <c r="G1822" s="82">
        <v>0</v>
      </c>
    </row>
    <row r="1823" spans="1:7" ht="24" x14ac:dyDescent="0.25">
      <c r="A1823" s="88"/>
      <c r="B1823" s="161" t="s">
        <v>3643</v>
      </c>
      <c r="C1823" s="149"/>
      <c r="D1823" s="83"/>
      <c r="E1823" s="83"/>
      <c r="F1823" s="86"/>
      <c r="G1823" s="82">
        <v>0</v>
      </c>
    </row>
    <row r="1824" spans="1:7" x14ac:dyDescent="0.25">
      <c r="A1824" s="88" t="s">
        <v>8220</v>
      </c>
      <c r="B1824" s="149" t="s">
        <v>3642</v>
      </c>
      <c r="C1824" s="149"/>
      <c r="D1824" s="83" t="s">
        <v>6370</v>
      </c>
      <c r="E1824" s="83"/>
      <c r="F1824" s="86">
        <v>578.07757166947727</v>
      </c>
      <c r="G1824" s="82">
        <v>370.22400000000005</v>
      </c>
    </row>
    <row r="1825" spans="1:7" x14ac:dyDescent="0.25">
      <c r="A1825" s="88" t="s">
        <v>8221</v>
      </c>
      <c r="B1825" s="149" t="s">
        <v>3640</v>
      </c>
      <c r="C1825" s="149"/>
      <c r="D1825" s="83" t="s">
        <v>6345</v>
      </c>
      <c r="E1825" s="83"/>
      <c r="F1825" s="86">
        <v>517.70657672849916</v>
      </c>
      <c r="G1825" s="82">
        <v>331.56</v>
      </c>
    </row>
    <row r="1826" spans="1:7" x14ac:dyDescent="0.25">
      <c r="A1826" s="88" t="s">
        <v>8222</v>
      </c>
      <c r="B1826" s="149" t="s">
        <v>3637</v>
      </c>
      <c r="C1826" s="149"/>
      <c r="D1826" s="83" t="s">
        <v>6345</v>
      </c>
      <c r="E1826" s="83"/>
      <c r="F1826" s="86">
        <v>517.70657672849916</v>
      </c>
      <c r="G1826" s="82">
        <v>331.56</v>
      </c>
    </row>
    <row r="1827" spans="1:7" x14ac:dyDescent="0.25">
      <c r="A1827" s="88" t="s">
        <v>8223</v>
      </c>
      <c r="B1827" s="149" t="s">
        <v>3636</v>
      </c>
      <c r="C1827" s="149"/>
      <c r="D1827" s="83" t="s">
        <v>6345</v>
      </c>
      <c r="E1827" s="83"/>
      <c r="F1827" s="86">
        <v>517.70657672849916</v>
      </c>
      <c r="G1827" s="82">
        <v>331.56</v>
      </c>
    </row>
    <row r="1828" spans="1:7" x14ac:dyDescent="0.25">
      <c r="A1828" s="88" t="s">
        <v>8224</v>
      </c>
      <c r="B1828" s="149" t="s">
        <v>3635</v>
      </c>
      <c r="C1828" s="149"/>
      <c r="D1828" s="83" t="s">
        <v>6345</v>
      </c>
      <c r="E1828" s="83"/>
      <c r="F1828" s="86">
        <v>641.31534569983137</v>
      </c>
      <c r="G1828" s="82">
        <v>410.72400000000005</v>
      </c>
    </row>
    <row r="1829" spans="1:7" x14ac:dyDescent="0.25">
      <c r="A1829" s="88" t="s">
        <v>8225</v>
      </c>
      <c r="B1829" s="149" t="s">
        <v>3634</v>
      </c>
      <c r="C1829" s="149"/>
      <c r="D1829" s="83" t="s">
        <v>6370</v>
      </c>
      <c r="E1829" s="83"/>
      <c r="F1829" s="86">
        <v>578.07757166947727</v>
      </c>
      <c r="G1829" s="82">
        <v>370.22400000000005</v>
      </c>
    </row>
    <row r="1830" spans="1:7" ht="24" x14ac:dyDescent="0.25">
      <c r="A1830" s="200" t="s">
        <v>8226</v>
      </c>
      <c r="B1830" s="201" t="s">
        <v>3633</v>
      </c>
      <c r="C1830" s="202"/>
      <c r="D1830" s="143" t="s">
        <v>6370</v>
      </c>
      <c r="E1830" s="202"/>
      <c r="F1830" s="54">
        <v>578.08000000000004</v>
      </c>
      <c r="G1830" s="82">
        <v>370.22555520000003</v>
      </c>
    </row>
    <row r="1831" spans="1:7" ht="24" x14ac:dyDescent="0.25">
      <c r="A1831" s="88" t="s">
        <v>8227</v>
      </c>
      <c r="B1831" s="149" t="s">
        <v>3632</v>
      </c>
      <c r="C1831" s="203"/>
      <c r="D1831" s="92" t="s">
        <v>6370</v>
      </c>
      <c r="E1831" s="92"/>
      <c r="F1831" s="93">
        <v>578.07757166947727</v>
      </c>
      <c r="G1831" s="82">
        <v>370.22400000000005</v>
      </c>
    </row>
    <row r="1832" spans="1:7" ht="24" x14ac:dyDescent="0.25">
      <c r="A1832" s="88" t="s">
        <v>8228</v>
      </c>
      <c r="B1832" s="149" t="s">
        <v>3631</v>
      </c>
      <c r="C1832" s="149"/>
      <c r="D1832" s="83" t="s">
        <v>6370</v>
      </c>
      <c r="E1832" s="83"/>
      <c r="F1832" s="86">
        <v>867.11635750421601</v>
      </c>
      <c r="G1832" s="82">
        <v>555.33600000000013</v>
      </c>
    </row>
    <row r="1833" spans="1:7" x14ac:dyDescent="0.25">
      <c r="A1833" s="88" t="s">
        <v>8229</v>
      </c>
      <c r="B1833" s="149" t="s">
        <v>3630</v>
      </c>
      <c r="C1833" s="149" t="s">
        <v>3629</v>
      </c>
      <c r="D1833" s="83" t="s">
        <v>6345</v>
      </c>
      <c r="E1833" s="83"/>
      <c r="F1833" s="86">
        <v>517.70657672849916</v>
      </c>
      <c r="G1833" s="82">
        <v>331.56</v>
      </c>
    </row>
    <row r="1834" spans="1:7" x14ac:dyDescent="0.25">
      <c r="A1834" s="88" t="s">
        <v>8230</v>
      </c>
      <c r="B1834" s="149" t="s">
        <v>3628</v>
      </c>
      <c r="C1834" s="149"/>
      <c r="D1834" s="83" t="s">
        <v>6345</v>
      </c>
      <c r="E1834" s="83"/>
      <c r="F1834" s="86">
        <v>641.31534569983137</v>
      </c>
      <c r="G1834" s="82">
        <v>410.72400000000005</v>
      </c>
    </row>
    <row r="1835" spans="1:7" x14ac:dyDescent="0.25">
      <c r="A1835" s="88" t="s">
        <v>8231</v>
      </c>
      <c r="B1835" s="149" t="s">
        <v>3627</v>
      </c>
      <c r="C1835" s="149"/>
      <c r="D1835" s="83" t="s">
        <v>6380</v>
      </c>
      <c r="E1835" s="83"/>
      <c r="F1835" s="86">
        <v>254.97470489038784</v>
      </c>
      <c r="G1835" s="82">
        <v>163.29599999999999</v>
      </c>
    </row>
    <row r="1836" spans="1:7" x14ac:dyDescent="0.25">
      <c r="A1836" s="88" t="s">
        <v>8232</v>
      </c>
      <c r="B1836" s="149" t="s">
        <v>3626</v>
      </c>
      <c r="C1836" s="149"/>
      <c r="D1836" s="83" t="s">
        <v>6380</v>
      </c>
      <c r="E1836" s="83"/>
      <c r="F1836" s="86">
        <v>191.23102866779092</v>
      </c>
      <c r="G1836" s="82">
        <v>122.47200000000001</v>
      </c>
    </row>
    <row r="1837" spans="1:7" ht="24" x14ac:dyDescent="0.25">
      <c r="A1837" s="88" t="s">
        <v>8233</v>
      </c>
      <c r="B1837" s="149" t="s">
        <v>3625</v>
      </c>
      <c r="C1837" s="149"/>
      <c r="D1837" s="83" t="s">
        <v>6345</v>
      </c>
      <c r="E1837" s="83"/>
      <c r="F1837" s="86">
        <v>310.62394603709947</v>
      </c>
      <c r="G1837" s="82">
        <v>198.93600000000001</v>
      </c>
    </row>
    <row r="1838" spans="1:7" x14ac:dyDescent="0.25">
      <c r="A1838" s="88" t="s">
        <v>8234</v>
      </c>
      <c r="B1838" s="149" t="s">
        <v>3624</v>
      </c>
      <c r="C1838" s="149"/>
      <c r="D1838" s="83" t="s">
        <v>6370</v>
      </c>
      <c r="E1838" s="83"/>
      <c r="F1838" s="86">
        <v>867.11635750421601</v>
      </c>
      <c r="G1838" s="82">
        <v>555.33600000000013</v>
      </c>
    </row>
    <row r="1839" spans="1:7" x14ac:dyDescent="0.25">
      <c r="A1839" s="88" t="s">
        <v>8235</v>
      </c>
      <c r="B1839" s="149" t="s">
        <v>3623</v>
      </c>
      <c r="C1839" s="196"/>
      <c r="D1839" s="83" t="s">
        <v>6345</v>
      </c>
      <c r="E1839" s="83"/>
      <c r="F1839" s="86">
        <v>421.5851602023609</v>
      </c>
      <c r="G1839" s="82">
        <v>270</v>
      </c>
    </row>
    <row r="1840" spans="1:7" x14ac:dyDescent="0.25">
      <c r="A1840" s="88" t="s">
        <v>8236</v>
      </c>
      <c r="B1840" s="149" t="s">
        <v>3622</v>
      </c>
      <c r="C1840" s="149"/>
      <c r="D1840" s="83" t="s">
        <v>6380</v>
      </c>
      <c r="E1840" s="83"/>
      <c r="F1840" s="86">
        <v>254.97470489038784</v>
      </c>
      <c r="G1840" s="82">
        <v>163.29599999999999</v>
      </c>
    </row>
    <row r="1841" spans="1:7" x14ac:dyDescent="0.25">
      <c r="A1841" s="88" t="s">
        <v>8237</v>
      </c>
      <c r="B1841" s="149" t="s">
        <v>3621</v>
      </c>
      <c r="C1841" s="149"/>
      <c r="D1841" s="83" t="s">
        <v>6380</v>
      </c>
      <c r="E1841" s="83"/>
      <c r="F1841" s="86">
        <v>152.95109612141653</v>
      </c>
      <c r="G1841" s="82">
        <v>97.956000000000003</v>
      </c>
    </row>
    <row r="1842" spans="1:7" x14ac:dyDescent="0.25">
      <c r="A1842" s="88" t="s">
        <v>8238</v>
      </c>
      <c r="B1842" s="149" t="s">
        <v>3619</v>
      </c>
      <c r="C1842" s="149"/>
      <c r="D1842" s="83" t="s">
        <v>6380</v>
      </c>
      <c r="E1842" s="83"/>
      <c r="F1842" s="86">
        <v>191.23102866779092</v>
      </c>
      <c r="G1842" s="82">
        <v>122.47200000000001</v>
      </c>
    </row>
    <row r="1843" spans="1:7" x14ac:dyDescent="0.25">
      <c r="A1843" s="88" t="s">
        <v>8239</v>
      </c>
      <c r="B1843" s="149" t="s">
        <v>3618</v>
      </c>
      <c r="C1843" s="149"/>
      <c r="D1843" s="83" t="s">
        <v>6370</v>
      </c>
      <c r="E1843" s="83"/>
      <c r="F1843" s="86">
        <v>578.07757166947727</v>
      </c>
      <c r="G1843" s="82">
        <v>370.22400000000005</v>
      </c>
    </row>
    <row r="1844" spans="1:7" ht="24" x14ac:dyDescent="0.25">
      <c r="A1844" s="88" t="s">
        <v>8240</v>
      </c>
      <c r="B1844" s="149" t="s">
        <v>3616</v>
      </c>
      <c r="C1844" s="149"/>
      <c r="D1844" s="83" t="s">
        <v>6367</v>
      </c>
      <c r="E1844" s="83"/>
      <c r="F1844" s="86">
        <v>1411.8043844856663</v>
      </c>
      <c r="G1844" s="82">
        <v>904.17600000000016</v>
      </c>
    </row>
    <row r="1845" spans="1:7" ht="24" x14ac:dyDescent="0.25">
      <c r="A1845" s="88" t="s">
        <v>8241</v>
      </c>
      <c r="B1845" s="149" t="s">
        <v>3615</v>
      </c>
      <c r="C1845" s="149"/>
      <c r="D1845" s="83" t="s">
        <v>6370</v>
      </c>
      <c r="E1845" s="83"/>
      <c r="F1845" s="86">
        <v>734.56998313659369</v>
      </c>
      <c r="G1845" s="82">
        <v>470.44800000000004</v>
      </c>
    </row>
    <row r="1846" spans="1:7" x14ac:dyDescent="0.25">
      <c r="A1846" s="88" t="s">
        <v>8242</v>
      </c>
      <c r="B1846" s="149" t="s">
        <v>3614</v>
      </c>
      <c r="C1846" s="149"/>
      <c r="D1846" s="83" t="s">
        <v>6380</v>
      </c>
      <c r="E1846" s="83"/>
      <c r="F1846" s="86">
        <v>318.71838111298484</v>
      </c>
      <c r="G1846" s="82">
        <v>204.12</v>
      </c>
    </row>
    <row r="1847" spans="1:7" x14ac:dyDescent="0.25">
      <c r="A1847" s="88" t="s">
        <v>8243</v>
      </c>
      <c r="B1847" s="149" t="s">
        <v>3613</v>
      </c>
      <c r="C1847" s="149"/>
      <c r="D1847" s="83" t="s">
        <v>6370</v>
      </c>
      <c r="E1847" s="83"/>
      <c r="F1847" s="86">
        <v>578.07757166947727</v>
      </c>
      <c r="G1847" s="82">
        <v>370.22400000000005</v>
      </c>
    </row>
    <row r="1848" spans="1:7" ht="24" x14ac:dyDescent="0.25">
      <c r="A1848" s="88"/>
      <c r="B1848" s="161" t="s">
        <v>3612</v>
      </c>
      <c r="C1848" s="149"/>
      <c r="D1848" s="83"/>
      <c r="E1848" s="83"/>
      <c r="F1848" s="86"/>
      <c r="G1848" s="82">
        <v>0</v>
      </c>
    </row>
    <row r="1849" spans="1:7" x14ac:dyDescent="0.25">
      <c r="A1849" s="88" t="s">
        <v>8244</v>
      </c>
      <c r="B1849" s="149" t="s">
        <v>3611</v>
      </c>
      <c r="C1849" s="149"/>
      <c r="D1849" s="83" t="s">
        <v>6345</v>
      </c>
      <c r="E1849" s="83"/>
      <c r="F1849" s="86">
        <v>414.16526138279932</v>
      </c>
      <c r="G1849" s="82">
        <v>265.24799999999999</v>
      </c>
    </row>
    <row r="1850" spans="1:7" x14ac:dyDescent="0.25">
      <c r="A1850" s="200" t="s">
        <v>8246</v>
      </c>
      <c r="B1850" s="201" t="s">
        <v>3610</v>
      </c>
      <c r="C1850" s="202"/>
      <c r="D1850" s="143" t="s">
        <v>6370</v>
      </c>
      <c r="E1850" s="143" t="s">
        <v>6343</v>
      </c>
      <c r="F1850" s="54">
        <v>771.84</v>
      </c>
      <c r="G1850" s="82">
        <v>494.31720960000001</v>
      </c>
    </row>
    <row r="1851" spans="1:7" x14ac:dyDescent="0.25">
      <c r="A1851" s="200" t="s">
        <v>8247</v>
      </c>
      <c r="B1851" s="201" t="s">
        <v>3609</v>
      </c>
      <c r="C1851" s="202"/>
      <c r="D1851" s="143" t="s">
        <v>6370</v>
      </c>
      <c r="E1851" s="202"/>
      <c r="F1851" s="54">
        <v>867.12</v>
      </c>
      <c r="G1851" s="82">
        <v>555.33833279999999</v>
      </c>
    </row>
    <row r="1852" spans="1:7" x14ac:dyDescent="0.25">
      <c r="A1852" s="88" t="s">
        <v>8248</v>
      </c>
      <c r="B1852" s="149" t="s">
        <v>3608</v>
      </c>
      <c r="C1852" s="203"/>
      <c r="D1852" s="92" t="s">
        <v>6370</v>
      </c>
      <c r="E1852" s="92"/>
      <c r="F1852" s="93">
        <v>578.07757166947727</v>
      </c>
      <c r="G1852" s="82">
        <v>370.22400000000005</v>
      </c>
    </row>
    <row r="1853" spans="1:7" ht="24" x14ac:dyDescent="0.25">
      <c r="A1853" s="88" t="s">
        <v>8249</v>
      </c>
      <c r="B1853" s="149" t="s">
        <v>3607</v>
      </c>
      <c r="C1853" s="149"/>
      <c r="D1853" s="83" t="s">
        <v>6370</v>
      </c>
      <c r="E1853" s="83"/>
      <c r="F1853" s="86">
        <v>770.82630691399675</v>
      </c>
      <c r="G1853" s="82">
        <v>493.66800000000006</v>
      </c>
    </row>
    <row r="1854" spans="1:7" x14ac:dyDescent="0.25">
      <c r="A1854" s="88" t="s">
        <v>8250</v>
      </c>
      <c r="B1854" s="149" t="s">
        <v>3606</v>
      </c>
      <c r="C1854" s="149"/>
      <c r="D1854" s="83" t="s">
        <v>6370</v>
      </c>
      <c r="E1854" s="83"/>
      <c r="F1854" s="86">
        <v>578.07757166947727</v>
      </c>
      <c r="G1854" s="82">
        <v>370.22400000000005</v>
      </c>
    </row>
    <row r="1855" spans="1:7" x14ac:dyDescent="0.25">
      <c r="A1855" s="88" t="s">
        <v>8251</v>
      </c>
      <c r="B1855" s="149" t="s">
        <v>3605</v>
      </c>
      <c r="C1855" s="149"/>
      <c r="D1855" s="83" t="s">
        <v>6370</v>
      </c>
      <c r="E1855" s="83"/>
      <c r="F1855" s="86">
        <v>578.07757166947727</v>
      </c>
      <c r="G1855" s="82">
        <v>370.22400000000005</v>
      </c>
    </row>
    <row r="1856" spans="1:7" x14ac:dyDescent="0.25">
      <c r="A1856" s="88" t="s">
        <v>8252</v>
      </c>
      <c r="B1856" s="149" t="s">
        <v>3604</v>
      </c>
      <c r="C1856" s="149"/>
      <c r="D1856" s="83" t="s">
        <v>6380</v>
      </c>
      <c r="E1856" s="83"/>
      <c r="F1856" s="86">
        <v>152.95109612141653</v>
      </c>
      <c r="G1856" s="82">
        <v>97.956000000000003</v>
      </c>
    </row>
    <row r="1857" spans="1:7" ht="36" x14ac:dyDescent="0.25">
      <c r="A1857" s="31" t="s">
        <v>8253</v>
      </c>
      <c r="B1857" s="35" t="s">
        <v>3601</v>
      </c>
      <c r="C1857" s="47" t="s">
        <v>8245</v>
      </c>
      <c r="D1857" s="31" t="s">
        <v>8254</v>
      </c>
      <c r="E1857" s="47"/>
      <c r="F1857" s="31">
        <v>414.17</v>
      </c>
      <c r="G1857" s="82">
        <v>265.25103480000001</v>
      </c>
    </row>
    <row r="1858" spans="1:7" ht="24" x14ac:dyDescent="0.25">
      <c r="A1858" s="91" t="s">
        <v>8255</v>
      </c>
      <c r="B1858" s="203" t="s">
        <v>3599</v>
      </c>
      <c r="C1858" s="203" t="s">
        <v>3598</v>
      </c>
      <c r="D1858" s="92" t="s">
        <v>6380</v>
      </c>
      <c r="E1858" s="92"/>
      <c r="F1858" s="93">
        <v>254.97470489038784</v>
      </c>
      <c r="G1858" s="82">
        <v>163.29599999999999</v>
      </c>
    </row>
    <row r="1859" spans="1:7" x14ac:dyDescent="0.25">
      <c r="A1859" s="88" t="s">
        <v>8256</v>
      </c>
      <c r="B1859" s="149" t="s">
        <v>3595</v>
      </c>
      <c r="C1859" s="149"/>
      <c r="D1859" s="83" t="s">
        <v>6367</v>
      </c>
      <c r="E1859" s="83"/>
      <c r="F1859" s="86">
        <v>926.13827993254654</v>
      </c>
      <c r="G1859" s="82">
        <v>593.13600000000008</v>
      </c>
    </row>
    <row r="1860" spans="1:7" ht="24" x14ac:dyDescent="0.25">
      <c r="A1860" s="88"/>
      <c r="B1860" s="161" t="s">
        <v>3594</v>
      </c>
      <c r="C1860" s="149"/>
      <c r="D1860" s="83"/>
      <c r="E1860" s="83"/>
      <c r="F1860" s="86"/>
      <c r="G1860" s="82">
        <v>0</v>
      </c>
    </row>
    <row r="1861" spans="1:7" ht="24" x14ac:dyDescent="0.25">
      <c r="A1861" s="88" t="s">
        <v>8257</v>
      </c>
      <c r="B1861" s="149" t="s">
        <v>3593</v>
      </c>
      <c r="C1861" s="149"/>
      <c r="D1861" s="83" t="s">
        <v>6370</v>
      </c>
      <c r="E1861" s="83" t="s">
        <v>6343</v>
      </c>
      <c r="F1861" s="86">
        <v>758.85328836424958</v>
      </c>
      <c r="G1861" s="82">
        <v>486.00000000000006</v>
      </c>
    </row>
    <row r="1862" spans="1:7" x14ac:dyDescent="0.25">
      <c r="A1862" s="88" t="s">
        <v>8258</v>
      </c>
      <c r="B1862" s="149" t="s">
        <v>3592</v>
      </c>
      <c r="C1862" s="149"/>
      <c r="D1862" s="83" t="s">
        <v>6370</v>
      </c>
      <c r="E1862" s="83" t="s">
        <v>6343</v>
      </c>
      <c r="F1862" s="86">
        <v>758.85328836424958</v>
      </c>
      <c r="G1862" s="82">
        <v>486.00000000000006</v>
      </c>
    </row>
    <row r="1863" spans="1:7" ht="24" x14ac:dyDescent="0.25">
      <c r="A1863" s="88" t="s">
        <v>8259</v>
      </c>
      <c r="B1863" s="149" t="s">
        <v>3591</v>
      </c>
      <c r="C1863" s="149"/>
      <c r="D1863" s="83" t="s">
        <v>6370</v>
      </c>
      <c r="E1863" s="83" t="s">
        <v>6343</v>
      </c>
      <c r="F1863" s="86">
        <v>836.08768971332211</v>
      </c>
      <c r="G1863" s="82">
        <v>535.46400000000006</v>
      </c>
    </row>
    <row r="1864" spans="1:7" x14ac:dyDescent="0.25">
      <c r="A1864" s="88" t="s">
        <v>8260</v>
      </c>
      <c r="B1864" s="149" t="s">
        <v>3587</v>
      </c>
      <c r="C1864" s="149"/>
      <c r="D1864" s="83" t="s">
        <v>6370</v>
      </c>
      <c r="E1864" s="83"/>
      <c r="F1864" s="86">
        <v>578.07757166947727</v>
      </c>
      <c r="G1864" s="82">
        <v>370.22400000000005</v>
      </c>
    </row>
    <row r="1865" spans="1:7" x14ac:dyDescent="0.25">
      <c r="A1865" s="88" t="s">
        <v>8261</v>
      </c>
      <c r="B1865" s="149" t="s">
        <v>3586</v>
      </c>
      <c r="C1865" s="149"/>
      <c r="D1865" s="83" t="s">
        <v>6370</v>
      </c>
      <c r="E1865" s="83"/>
      <c r="F1865" s="86">
        <v>578.07757166947727</v>
      </c>
      <c r="G1865" s="82">
        <v>370.22400000000005</v>
      </c>
    </row>
    <row r="1866" spans="1:7" x14ac:dyDescent="0.25">
      <c r="A1866" s="88" t="s">
        <v>8262</v>
      </c>
      <c r="B1866" s="149" t="s">
        <v>3585</v>
      </c>
      <c r="C1866" s="149"/>
      <c r="D1866" s="83" t="s">
        <v>6370</v>
      </c>
      <c r="E1866" s="83"/>
      <c r="F1866" s="86">
        <v>578.07757166947727</v>
      </c>
      <c r="G1866" s="82">
        <v>370.22400000000005</v>
      </c>
    </row>
    <row r="1867" spans="1:7" ht="24" x14ac:dyDescent="0.25">
      <c r="A1867" s="88" t="s">
        <v>8263</v>
      </c>
      <c r="B1867" s="149" t="s">
        <v>3584</v>
      </c>
      <c r="C1867" s="149"/>
      <c r="D1867" s="83" t="s">
        <v>6370</v>
      </c>
      <c r="E1867" s="83"/>
      <c r="F1867" s="86">
        <v>770.82630691399675</v>
      </c>
      <c r="G1867" s="82">
        <v>493.66800000000006</v>
      </c>
    </row>
    <row r="1868" spans="1:7" ht="24" x14ac:dyDescent="0.25">
      <c r="A1868" s="88"/>
      <c r="B1868" s="161" t="s">
        <v>3583</v>
      </c>
      <c r="C1868" s="149"/>
      <c r="D1868" s="83"/>
      <c r="E1868" s="83"/>
      <c r="F1868" s="86"/>
      <c r="G1868" s="82">
        <v>0</v>
      </c>
    </row>
    <row r="1869" spans="1:7" ht="24" x14ac:dyDescent="0.25">
      <c r="A1869" s="200" t="s">
        <v>8264</v>
      </c>
      <c r="B1869" s="44" t="s">
        <v>3582</v>
      </c>
      <c r="C1869" s="27" t="s">
        <v>3481</v>
      </c>
      <c r="D1869" s="143" t="s">
        <v>6345</v>
      </c>
      <c r="E1869" s="143"/>
      <c r="F1869" s="54">
        <v>517.70657672849916</v>
      </c>
      <c r="G1869" s="82">
        <v>331.56</v>
      </c>
    </row>
    <row r="1870" spans="1:7" x14ac:dyDescent="0.25">
      <c r="A1870" s="88" t="s">
        <v>8265</v>
      </c>
      <c r="B1870" s="149" t="s">
        <v>3581</v>
      </c>
      <c r="C1870" s="149"/>
      <c r="D1870" s="83" t="s">
        <v>6370</v>
      </c>
      <c r="E1870" s="83"/>
      <c r="F1870" s="86">
        <v>923.25463743676232</v>
      </c>
      <c r="G1870" s="82">
        <v>591.28920000000005</v>
      </c>
    </row>
    <row r="1871" spans="1:7" x14ac:dyDescent="0.25">
      <c r="A1871" s="200" t="s">
        <v>8266</v>
      </c>
      <c r="B1871" s="201" t="s">
        <v>3580</v>
      </c>
      <c r="C1871" s="202"/>
      <c r="D1871" s="143" t="s">
        <v>6370</v>
      </c>
      <c r="E1871" s="202"/>
      <c r="F1871" s="54">
        <v>770.83</v>
      </c>
      <c r="G1871" s="82">
        <v>493.67036520000005</v>
      </c>
    </row>
    <row r="1872" spans="1:7" x14ac:dyDescent="0.25">
      <c r="A1872" s="88" t="s">
        <v>8267</v>
      </c>
      <c r="B1872" s="149" t="s">
        <v>3579</v>
      </c>
      <c r="C1872" s="203"/>
      <c r="D1872" s="92" t="s">
        <v>6367</v>
      </c>
      <c r="E1872" s="92"/>
      <c r="F1872" s="93">
        <v>926.13827993254654</v>
      </c>
      <c r="G1872" s="82">
        <v>593.13600000000008</v>
      </c>
    </row>
    <row r="1873" spans="1:7" x14ac:dyDescent="0.25">
      <c r="A1873" s="200" t="s">
        <v>8268</v>
      </c>
      <c r="B1873" s="44" t="s">
        <v>3578</v>
      </c>
      <c r="C1873" s="44"/>
      <c r="D1873" s="143" t="s">
        <v>6367</v>
      </c>
      <c r="E1873" s="143"/>
      <c r="F1873" s="199">
        <v>2443.89</v>
      </c>
      <c r="G1873" s="82">
        <v>1565.1649115999999</v>
      </c>
    </row>
    <row r="1874" spans="1:7" x14ac:dyDescent="0.25">
      <c r="A1874" s="88" t="s">
        <v>8269</v>
      </c>
      <c r="B1874" s="149" t="s">
        <v>3577</v>
      </c>
      <c r="C1874" s="149"/>
      <c r="D1874" s="83" t="s">
        <v>6367</v>
      </c>
      <c r="E1874" s="83"/>
      <c r="F1874" s="86">
        <v>1203.8785834738617</v>
      </c>
      <c r="G1874" s="82">
        <v>771.01200000000006</v>
      </c>
    </row>
    <row r="1875" spans="1:7" ht="48" x14ac:dyDescent="0.25">
      <c r="A1875" s="200" t="s">
        <v>8270</v>
      </c>
      <c r="B1875" s="44" t="s">
        <v>3576</v>
      </c>
      <c r="C1875" s="44" t="s">
        <v>8271</v>
      </c>
      <c r="D1875" s="143" t="s">
        <v>6380</v>
      </c>
      <c r="E1875" s="143" t="s">
        <v>6343</v>
      </c>
      <c r="F1875" s="54">
        <v>200</v>
      </c>
      <c r="G1875" s="82">
        <v>128.08799999999999</v>
      </c>
    </row>
    <row r="1876" spans="1:7" ht="36" x14ac:dyDescent="0.25">
      <c r="A1876" s="200" t="s">
        <v>8272</v>
      </c>
      <c r="B1876" s="44" t="s">
        <v>3575</v>
      </c>
      <c r="C1876" s="44" t="s">
        <v>3574</v>
      </c>
      <c r="D1876" s="143" t="s">
        <v>6345</v>
      </c>
      <c r="E1876" s="143" t="s">
        <v>6343</v>
      </c>
      <c r="F1876" s="54">
        <v>500</v>
      </c>
      <c r="G1876" s="82">
        <v>320.22000000000003</v>
      </c>
    </row>
    <row r="1877" spans="1:7" x14ac:dyDescent="0.25">
      <c r="A1877" s="88" t="s">
        <v>8273</v>
      </c>
      <c r="B1877" s="149" t="s">
        <v>3573</v>
      </c>
      <c r="C1877" s="149"/>
      <c r="D1877" s="83" t="s">
        <v>6380</v>
      </c>
      <c r="E1877" s="83"/>
      <c r="F1877" s="86">
        <v>318.71838111298484</v>
      </c>
      <c r="G1877" s="82">
        <v>204.12</v>
      </c>
    </row>
    <row r="1878" spans="1:7" x14ac:dyDescent="0.25">
      <c r="A1878" s="97" t="s">
        <v>8274</v>
      </c>
      <c r="B1878" s="149" t="s">
        <v>3572</v>
      </c>
      <c r="C1878" s="160"/>
      <c r="D1878" s="100" t="s">
        <v>6345</v>
      </c>
      <c r="E1878" s="86"/>
      <c r="F1878" s="86">
        <v>384.48566610455316</v>
      </c>
      <c r="G1878" s="82">
        <v>246.24</v>
      </c>
    </row>
    <row r="1879" spans="1:7" x14ac:dyDescent="0.25">
      <c r="A1879" s="88" t="s">
        <v>8275</v>
      </c>
      <c r="B1879" s="149" t="s">
        <v>3571</v>
      </c>
      <c r="C1879" s="196"/>
      <c r="D1879" s="83" t="s">
        <v>6345</v>
      </c>
      <c r="E1879" s="83"/>
      <c r="F1879" s="86">
        <v>310.62394603709947</v>
      </c>
      <c r="G1879" s="82">
        <v>198.93600000000001</v>
      </c>
    </row>
    <row r="1880" spans="1:7" x14ac:dyDescent="0.2">
      <c r="A1880" s="200" t="s">
        <v>8276</v>
      </c>
      <c r="B1880" s="44" t="s">
        <v>3567</v>
      </c>
      <c r="C1880" s="44"/>
      <c r="D1880" s="143" t="s">
        <v>6345</v>
      </c>
      <c r="E1880" s="43"/>
      <c r="F1880" s="199">
        <v>1213.5</v>
      </c>
      <c r="G1880" s="82">
        <v>777.17394000000002</v>
      </c>
    </row>
    <row r="1881" spans="1:7" x14ac:dyDescent="0.25">
      <c r="A1881" s="88" t="s">
        <v>8277</v>
      </c>
      <c r="B1881" s="149" t="s">
        <v>3566</v>
      </c>
      <c r="C1881" s="149"/>
      <c r="D1881" s="83" t="s">
        <v>6345</v>
      </c>
      <c r="E1881" s="83"/>
      <c r="F1881" s="86">
        <v>414.16526138279932</v>
      </c>
      <c r="G1881" s="82">
        <v>265.24799999999999</v>
      </c>
    </row>
    <row r="1882" spans="1:7" x14ac:dyDescent="0.25">
      <c r="A1882" s="88" t="s">
        <v>8278</v>
      </c>
      <c r="B1882" s="149" t="s">
        <v>3562</v>
      </c>
      <c r="C1882" s="149"/>
      <c r="D1882" s="83" t="s">
        <v>6345</v>
      </c>
      <c r="E1882" s="83"/>
      <c r="F1882" s="86">
        <v>517.70657672849916</v>
      </c>
      <c r="G1882" s="82">
        <v>331.56</v>
      </c>
    </row>
    <row r="1883" spans="1:7" x14ac:dyDescent="0.25">
      <c r="A1883" s="97" t="s">
        <v>8279</v>
      </c>
      <c r="B1883" s="149" t="s">
        <v>3558</v>
      </c>
      <c r="C1883" s="160"/>
      <c r="D1883" s="100" t="s">
        <v>6380</v>
      </c>
      <c r="E1883" s="83" t="s">
        <v>6343</v>
      </c>
      <c r="F1883" s="86">
        <v>185.49747048903879</v>
      </c>
      <c r="G1883" s="82">
        <v>118.80000000000001</v>
      </c>
    </row>
    <row r="1884" spans="1:7" x14ac:dyDescent="0.25">
      <c r="A1884" s="88" t="s">
        <v>8280</v>
      </c>
      <c r="B1884" s="149" t="s">
        <v>3557</v>
      </c>
      <c r="C1884" s="149"/>
      <c r="D1884" s="83" t="s">
        <v>6345</v>
      </c>
      <c r="E1884" s="83" t="s">
        <v>6343</v>
      </c>
      <c r="F1884" s="86">
        <v>354.13153456998316</v>
      </c>
      <c r="G1884" s="82">
        <v>226.8</v>
      </c>
    </row>
    <row r="1885" spans="1:7" ht="72" x14ac:dyDescent="0.25">
      <c r="A1885" s="88"/>
      <c r="B1885" s="161" t="s">
        <v>3554</v>
      </c>
      <c r="C1885" s="149" t="s">
        <v>3553</v>
      </c>
      <c r="D1885" s="83"/>
      <c r="E1885" s="122"/>
      <c r="F1885" s="86"/>
      <c r="G1885" s="82">
        <v>0</v>
      </c>
    </row>
    <row r="1886" spans="1:7" x14ac:dyDescent="0.25">
      <c r="A1886" s="88" t="s">
        <v>8281</v>
      </c>
      <c r="B1886" s="149" t="s">
        <v>3552</v>
      </c>
      <c r="C1886" s="149"/>
      <c r="D1886" s="83" t="s">
        <v>6370</v>
      </c>
      <c r="E1886" s="83"/>
      <c r="F1886" s="86">
        <v>421.5851602023609</v>
      </c>
      <c r="G1886" s="82">
        <v>270</v>
      </c>
    </row>
    <row r="1887" spans="1:7" ht="24" x14ac:dyDescent="0.25">
      <c r="A1887" s="88" t="s">
        <v>8282</v>
      </c>
      <c r="B1887" s="149" t="s">
        <v>3551</v>
      </c>
      <c r="C1887" s="149"/>
      <c r="D1887" s="83" t="s">
        <v>6370</v>
      </c>
      <c r="E1887" s="83"/>
      <c r="F1887" s="86">
        <v>421.5851602023609</v>
      </c>
      <c r="G1887" s="82">
        <v>270</v>
      </c>
    </row>
    <row r="1888" spans="1:7" ht="24" x14ac:dyDescent="0.25">
      <c r="A1888" s="200" t="s">
        <v>8283</v>
      </c>
      <c r="B1888" s="44" t="s">
        <v>3550</v>
      </c>
      <c r="C1888" s="44"/>
      <c r="D1888" s="143" t="s">
        <v>6370</v>
      </c>
      <c r="E1888" s="143"/>
      <c r="F1888" s="199">
        <v>632.38</v>
      </c>
      <c r="G1888" s="82">
        <v>405.00144719999997</v>
      </c>
    </row>
    <row r="1889" spans="1:7" x14ac:dyDescent="0.25">
      <c r="A1889" s="88" t="s">
        <v>8284</v>
      </c>
      <c r="B1889" s="149" t="s">
        <v>3549</v>
      </c>
      <c r="C1889" s="149"/>
      <c r="D1889" s="83" t="s">
        <v>6370</v>
      </c>
      <c r="E1889" s="83"/>
      <c r="F1889" s="86">
        <v>421.5851602023609</v>
      </c>
      <c r="G1889" s="82">
        <v>270</v>
      </c>
    </row>
    <row r="1890" spans="1:7" x14ac:dyDescent="0.25">
      <c r="A1890" s="88" t="s">
        <v>8285</v>
      </c>
      <c r="B1890" s="149" t="s">
        <v>3548</v>
      </c>
      <c r="C1890" s="149"/>
      <c r="D1890" s="83" t="s">
        <v>6370</v>
      </c>
      <c r="E1890" s="83"/>
      <c r="F1890" s="86">
        <v>578.07757166947727</v>
      </c>
      <c r="G1890" s="82">
        <v>370.22400000000005</v>
      </c>
    </row>
    <row r="1891" spans="1:7" x14ac:dyDescent="0.25">
      <c r="A1891" s="88" t="s">
        <v>8286</v>
      </c>
      <c r="B1891" s="149" t="s">
        <v>3547</v>
      </c>
      <c r="C1891" s="149"/>
      <c r="D1891" s="83" t="s">
        <v>6370</v>
      </c>
      <c r="E1891" s="83"/>
      <c r="F1891" s="86">
        <v>578.07757166947727</v>
      </c>
      <c r="G1891" s="82">
        <v>370.22400000000005</v>
      </c>
    </row>
    <row r="1892" spans="1:7" x14ac:dyDescent="0.25">
      <c r="A1892" s="88"/>
      <c r="B1892" s="161" t="s">
        <v>3546</v>
      </c>
      <c r="C1892" s="149"/>
      <c r="D1892" s="83"/>
      <c r="E1892" s="83"/>
      <c r="F1892" s="86"/>
      <c r="G1892" s="82">
        <v>0</v>
      </c>
    </row>
    <row r="1893" spans="1:7" x14ac:dyDescent="0.25">
      <c r="A1893" s="88" t="s">
        <v>8287</v>
      </c>
      <c r="B1893" s="149" t="s">
        <v>3545</v>
      </c>
      <c r="C1893" s="149"/>
      <c r="D1893" s="83" t="s">
        <v>6380</v>
      </c>
      <c r="E1893" s="83"/>
      <c r="F1893" s="86">
        <v>249.91568296795953</v>
      </c>
      <c r="G1893" s="82">
        <v>160.05600000000001</v>
      </c>
    </row>
    <row r="1894" spans="1:7" ht="24" x14ac:dyDescent="0.25">
      <c r="A1894" s="88" t="s">
        <v>8288</v>
      </c>
      <c r="B1894" s="149" t="s">
        <v>3544</v>
      </c>
      <c r="C1894" s="149" t="s">
        <v>8289</v>
      </c>
      <c r="D1894" s="83" t="s">
        <v>6345</v>
      </c>
      <c r="E1894" s="83"/>
      <c r="F1894" s="86">
        <v>290.05059021922432</v>
      </c>
      <c r="G1894" s="82">
        <v>185.76000000000002</v>
      </c>
    </row>
    <row r="1895" spans="1:7" ht="24" x14ac:dyDescent="0.25">
      <c r="A1895" s="88" t="s">
        <v>8290</v>
      </c>
      <c r="B1895" s="149" t="s">
        <v>3542</v>
      </c>
      <c r="C1895" s="149" t="s">
        <v>8291</v>
      </c>
      <c r="D1895" s="83" t="s">
        <v>6370</v>
      </c>
      <c r="E1895" s="83"/>
      <c r="F1895" s="86">
        <v>404.72175379426648</v>
      </c>
      <c r="G1895" s="82">
        <v>259.20000000000005</v>
      </c>
    </row>
    <row r="1896" spans="1:7" ht="24" x14ac:dyDescent="0.25">
      <c r="A1896" s="88" t="s">
        <v>8292</v>
      </c>
      <c r="B1896" s="149" t="s">
        <v>3540</v>
      </c>
      <c r="C1896" s="149" t="s">
        <v>8293</v>
      </c>
      <c r="D1896" s="83" t="s">
        <v>6370</v>
      </c>
      <c r="E1896" s="83"/>
      <c r="F1896" s="86">
        <v>607.08263069139969</v>
      </c>
      <c r="G1896" s="82">
        <v>388.8</v>
      </c>
    </row>
    <row r="1897" spans="1:7" ht="36" x14ac:dyDescent="0.25">
      <c r="A1897" s="88" t="s">
        <v>8294</v>
      </c>
      <c r="B1897" s="149" t="s">
        <v>3538</v>
      </c>
      <c r="C1897" s="149" t="s">
        <v>8295</v>
      </c>
      <c r="D1897" s="83" t="s">
        <v>6367</v>
      </c>
      <c r="E1897" s="83"/>
      <c r="F1897" s="86">
        <v>713.32209106239463</v>
      </c>
      <c r="G1897" s="82">
        <v>456.84000000000003</v>
      </c>
    </row>
    <row r="1898" spans="1:7" ht="24" x14ac:dyDescent="0.25">
      <c r="A1898" s="200" t="s">
        <v>8296</v>
      </c>
      <c r="B1898" s="142" t="s">
        <v>3536</v>
      </c>
      <c r="C1898" s="142" t="s">
        <v>8297</v>
      </c>
      <c r="D1898" s="143" t="s">
        <v>6367</v>
      </c>
      <c r="E1898" s="122"/>
      <c r="F1898" s="54">
        <v>927.49</v>
      </c>
      <c r="G1898" s="82">
        <v>594.00169560000006</v>
      </c>
    </row>
    <row r="1899" spans="1:7" ht="36" x14ac:dyDescent="0.25">
      <c r="A1899" s="143" t="s">
        <v>8298</v>
      </c>
      <c r="B1899" s="44" t="s">
        <v>3534</v>
      </c>
      <c r="C1899" s="44" t="s">
        <v>8299</v>
      </c>
      <c r="D1899" s="143" t="s">
        <v>6367</v>
      </c>
      <c r="E1899" s="143" t="s">
        <v>6343</v>
      </c>
      <c r="F1899" s="54">
        <v>691.3996627318719</v>
      </c>
      <c r="G1899" s="82">
        <v>442.8</v>
      </c>
    </row>
    <row r="1900" spans="1:7" ht="24" x14ac:dyDescent="0.25">
      <c r="A1900" s="213" t="s">
        <v>8300</v>
      </c>
      <c r="B1900" s="44" t="s">
        <v>3532</v>
      </c>
      <c r="C1900" s="44" t="s">
        <v>8301</v>
      </c>
      <c r="D1900" s="198" t="s">
        <v>6367</v>
      </c>
      <c r="E1900" s="143" t="s">
        <v>6343</v>
      </c>
      <c r="F1900" s="54">
        <v>691.3996627318719</v>
      </c>
      <c r="G1900" s="82">
        <v>442.8</v>
      </c>
    </row>
    <row r="1901" spans="1:7" ht="24" x14ac:dyDescent="0.25">
      <c r="A1901" s="88" t="s">
        <v>8302</v>
      </c>
      <c r="B1901" s="149" t="s">
        <v>3530</v>
      </c>
      <c r="C1901" s="149" t="s">
        <v>3527</v>
      </c>
      <c r="D1901" s="83" t="s">
        <v>6380</v>
      </c>
      <c r="E1901" s="83"/>
      <c r="F1901" s="86">
        <v>249.91568296795953</v>
      </c>
      <c r="G1901" s="82">
        <v>160.05600000000001</v>
      </c>
    </row>
    <row r="1902" spans="1:7" ht="24" x14ac:dyDescent="0.25">
      <c r="A1902" s="88" t="s">
        <v>8303</v>
      </c>
      <c r="B1902" s="149" t="s">
        <v>3529</v>
      </c>
      <c r="C1902" s="149" t="s">
        <v>3527</v>
      </c>
      <c r="D1902" s="83" t="s">
        <v>6345</v>
      </c>
      <c r="E1902" s="83"/>
      <c r="F1902" s="86">
        <v>290.05059021922432</v>
      </c>
      <c r="G1902" s="82">
        <v>185.76000000000002</v>
      </c>
    </row>
    <row r="1903" spans="1:7" ht="24" x14ac:dyDescent="0.25">
      <c r="A1903" s="88" t="s">
        <v>8304</v>
      </c>
      <c r="B1903" s="149" t="s">
        <v>3528</v>
      </c>
      <c r="C1903" s="149" t="s">
        <v>8305</v>
      </c>
      <c r="D1903" s="83" t="s">
        <v>6370</v>
      </c>
      <c r="E1903" s="83"/>
      <c r="F1903" s="86">
        <v>424.95784148397979</v>
      </c>
      <c r="G1903" s="82">
        <v>272.16000000000003</v>
      </c>
    </row>
    <row r="1904" spans="1:7" x14ac:dyDescent="0.25">
      <c r="A1904" s="88" t="s">
        <v>8306</v>
      </c>
      <c r="B1904" s="149" t="s">
        <v>3526</v>
      </c>
      <c r="C1904" s="149"/>
      <c r="D1904" s="83" t="s">
        <v>6380</v>
      </c>
      <c r="E1904" s="83"/>
      <c r="F1904" s="86">
        <v>178.41483979763913</v>
      </c>
      <c r="G1904" s="82">
        <v>114.26400000000001</v>
      </c>
    </row>
    <row r="1905" spans="1:7" ht="24" x14ac:dyDescent="0.25">
      <c r="A1905" s="88" t="s">
        <v>8307</v>
      </c>
      <c r="B1905" s="149" t="s">
        <v>3525</v>
      </c>
      <c r="C1905" s="149" t="s">
        <v>8308</v>
      </c>
      <c r="D1905" s="83" t="s">
        <v>6370</v>
      </c>
      <c r="E1905" s="83"/>
      <c r="F1905" s="86">
        <v>539.62900505902189</v>
      </c>
      <c r="G1905" s="82">
        <v>345.59999999999997</v>
      </c>
    </row>
    <row r="1906" spans="1:7" x14ac:dyDescent="0.25">
      <c r="A1906" s="200" t="s">
        <v>8309</v>
      </c>
      <c r="B1906" s="64" t="s">
        <v>8310</v>
      </c>
      <c r="C1906" s="142" t="s">
        <v>8311</v>
      </c>
      <c r="D1906" s="143" t="s">
        <v>6345</v>
      </c>
      <c r="E1906" s="44"/>
      <c r="F1906" s="54">
        <v>362.39460370994942</v>
      </c>
      <c r="G1906" s="82">
        <v>232.09200000000001</v>
      </c>
    </row>
    <row r="1907" spans="1:7" x14ac:dyDescent="0.25">
      <c r="A1907" s="200" t="s">
        <v>8312</v>
      </c>
      <c r="B1907" s="44" t="s">
        <v>3522</v>
      </c>
      <c r="C1907" s="245"/>
      <c r="D1907" s="143" t="s">
        <v>6345</v>
      </c>
      <c r="E1907" s="143" t="s">
        <v>6343</v>
      </c>
      <c r="F1907" s="54">
        <v>118.04384485666105</v>
      </c>
      <c r="G1907" s="82">
        <v>75.600000000000009</v>
      </c>
    </row>
    <row r="1908" spans="1:7" ht="24" x14ac:dyDescent="0.25">
      <c r="A1908" s="88" t="s">
        <v>8313</v>
      </c>
      <c r="B1908" s="149" t="s">
        <v>3521</v>
      </c>
      <c r="C1908" s="149" t="s">
        <v>8308</v>
      </c>
      <c r="D1908" s="83" t="s">
        <v>6367</v>
      </c>
      <c r="E1908" s="83" t="s">
        <v>6343</v>
      </c>
      <c r="F1908" s="86">
        <v>585.16020236087695</v>
      </c>
      <c r="G1908" s="82">
        <v>374.76000000000005</v>
      </c>
    </row>
    <row r="1909" spans="1:7" x14ac:dyDescent="0.25">
      <c r="A1909" s="88" t="s">
        <v>8314</v>
      </c>
      <c r="B1909" s="149" t="s">
        <v>3520</v>
      </c>
      <c r="C1909" s="149"/>
      <c r="D1909" s="83" t="s">
        <v>6370</v>
      </c>
      <c r="E1909" s="83"/>
      <c r="F1909" s="86">
        <v>539.62900505902189</v>
      </c>
      <c r="G1909" s="82">
        <v>345.59999999999997</v>
      </c>
    </row>
    <row r="1910" spans="1:7" x14ac:dyDescent="0.25">
      <c r="A1910" s="88" t="s">
        <v>8315</v>
      </c>
      <c r="B1910" s="149" t="s">
        <v>3519</v>
      </c>
      <c r="C1910" s="149"/>
      <c r="D1910" s="83" t="s">
        <v>6370</v>
      </c>
      <c r="E1910" s="83"/>
      <c r="F1910" s="86">
        <v>472.00674536256321</v>
      </c>
      <c r="G1910" s="82">
        <v>302.29199999999997</v>
      </c>
    </row>
    <row r="1911" spans="1:7" ht="24" x14ac:dyDescent="0.25">
      <c r="A1911" s="89" t="s">
        <v>8316</v>
      </c>
      <c r="B1911" s="149" t="s">
        <v>3518</v>
      </c>
      <c r="C1911" s="149" t="s">
        <v>8317</v>
      </c>
      <c r="D1911" s="90" t="s">
        <v>6345</v>
      </c>
      <c r="E1911" s="90" t="s">
        <v>6343</v>
      </c>
      <c r="F1911" s="86">
        <v>300</v>
      </c>
      <c r="G1911" s="82">
        <v>192.13199999999998</v>
      </c>
    </row>
    <row r="1912" spans="1:7" ht="24" x14ac:dyDescent="0.25">
      <c r="A1912" s="89" t="s">
        <v>8318</v>
      </c>
      <c r="B1912" s="149" t="s">
        <v>3517</v>
      </c>
      <c r="C1912" s="149" t="s">
        <v>8319</v>
      </c>
      <c r="D1912" s="90" t="s">
        <v>6345</v>
      </c>
      <c r="E1912" s="90" t="s">
        <v>6343</v>
      </c>
      <c r="F1912" s="86">
        <v>350</v>
      </c>
      <c r="G1912" s="82">
        <v>224.154</v>
      </c>
    </row>
    <row r="1913" spans="1:7" ht="24" x14ac:dyDescent="0.25">
      <c r="A1913" s="88" t="s">
        <v>8320</v>
      </c>
      <c r="B1913" s="149" t="s">
        <v>3515</v>
      </c>
      <c r="C1913" s="149" t="s">
        <v>8308</v>
      </c>
      <c r="D1913" s="83" t="s">
        <v>6370</v>
      </c>
      <c r="E1913" s="83"/>
      <c r="F1913" s="86">
        <v>472.00674536256321</v>
      </c>
      <c r="G1913" s="82">
        <v>302.29199999999997</v>
      </c>
    </row>
    <row r="1914" spans="1:7" x14ac:dyDescent="0.25">
      <c r="A1914" s="89" t="s">
        <v>8321</v>
      </c>
      <c r="B1914" s="149" t="s">
        <v>3514</v>
      </c>
      <c r="C1914" s="149"/>
      <c r="D1914" s="90" t="s">
        <v>6345</v>
      </c>
      <c r="E1914" s="90" t="s">
        <v>6343</v>
      </c>
      <c r="F1914" s="86">
        <v>250</v>
      </c>
      <c r="G1914" s="82">
        <v>160.11000000000001</v>
      </c>
    </row>
    <row r="1915" spans="1:7" x14ac:dyDescent="0.25">
      <c r="A1915" s="88" t="s">
        <v>8322</v>
      </c>
      <c r="B1915" s="149" t="s">
        <v>3513</v>
      </c>
      <c r="C1915" s="149"/>
      <c r="D1915" s="83" t="s">
        <v>6367</v>
      </c>
      <c r="E1915" s="83"/>
      <c r="F1915" s="86">
        <v>648.39797639123105</v>
      </c>
      <c r="G1915" s="82">
        <v>415.26000000000005</v>
      </c>
    </row>
    <row r="1916" spans="1:7" ht="24" x14ac:dyDescent="0.25">
      <c r="A1916" s="88" t="s">
        <v>8323</v>
      </c>
      <c r="B1916" s="149" t="s">
        <v>3512</v>
      </c>
      <c r="C1916" s="149" t="s">
        <v>8308</v>
      </c>
      <c r="D1916" s="83" t="s">
        <v>6367</v>
      </c>
      <c r="E1916" s="83"/>
      <c r="F1916" s="86">
        <v>777.90893760539632</v>
      </c>
      <c r="G1916" s="82">
        <v>498.20400000000006</v>
      </c>
    </row>
    <row r="1917" spans="1:7" x14ac:dyDescent="0.25">
      <c r="A1917" s="88" t="s">
        <v>8324</v>
      </c>
      <c r="B1917" s="149" t="s">
        <v>3511</v>
      </c>
      <c r="C1917" s="149"/>
      <c r="D1917" s="83" t="s">
        <v>6345</v>
      </c>
      <c r="E1917" s="83"/>
      <c r="F1917" s="86">
        <v>289.88195615514337</v>
      </c>
      <c r="G1917" s="82">
        <v>185.65200000000002</v>
      </c>
    </row>
    <row r="1918" spans="1:7" x14ac:dyDescent="0.25">
      <c r="A1918" s="88" t="s">
        <v>8325</v>
      </c>
      <c r="B1918" s="149" t="s">
        <v>3510</v>
      </c>
      <c r="C1918" s="149"/>
      <c r="D1918" s="83" t="s">
        <v>6345</v>
      </c>
      <c r="E1918" s="83"/>
      <c r="F1918" s="86">
        <v>289.88195615514337</v>
      </c>
      <c r="G1918" s="82">
        <v>185.65200000000002</v>
      </c>
    </row>
    <row r="1919" spans="1:7" x14ac:dyDescent="0.25">
      <c r="A1919" s="88" t="s">
        <v>8326</v>
      </c>
      <c r="B1919" s="149" t="s">
        <v>3509</v>
      </c>
      <c r="C1919" s="149"/>
      <c r="D1919" s="83" t="s">
        <v>6345</v>
      </c>
      <c r="E1919" s="83"/>
      <c r="F1919" s="86">
        <v>217.36930860033729</v>
      </c>
      <c r="G1919" s="82">
        <v>139.21200000000002</v>
      </c>
    </row>
    <row r="1920" spans="1:7" ht="24" x14ac:dyDescent="0.25">
      <c r="A1920" s="88" t="s">
        <v>8327</v>
      </c>
      <c r="B1920" s="149" t="s">
        <v>3508</v>
      </c>
      <c r="C1920" s="149" t="s">
        <v>8308</v>
      </c>
      <c r="D1920" s="83" t="s">
        <v>6367</v>
      </c>
      <c r="E1920" s="83"/>
      <c r="F1920" s="86">
        <v>648.22934232715011</v>
      </c>
      <c r="G1920" s="82">
        <v>415.15199999999999</v>
      </c>
    </row>
    <row r="1921" spans="1:7" ht="24" x14ac:dyDescent="0.25">
      <c r="A1921" s="88" t="s">
        <v>8328</v>
      </c>
      <c r="B1921" s="149" t="s">
        <v>3507</v>
      </c>
      <c r="C1921" s="149"/>
      <c r="D1921" s="83" t="s">
        <v>6370</v>
      </c>
      <c r="E1921" s="83"/>
      <c r="F1921" s="86">
        <v>472.00674536256321</v>
      </c>
      <c r="G1921" s="82">
        <v>302.29199999999997</v>
      </c>
    </row>
    <row r="1922" spans="1:7" ht="24" x14ac:dyDescent="0.25">
      <c r="A1922" s="88" t="s">
        <v>8329</v>
      </c>
      <c r="B1922" s="149" t="s">
        <v>3506</v>
      </c>
      <c r="C1922" s="149"/>
      <c r="D1922" s="83" t="s">
        <v>6345</v>
      </c>
      <c r="E1922" s="83"/>
      <c r="F1922" s="86">
        <v>289.88195615514337</v>
      </c>
      <c r="G1922" s="82">
        <v>185.65200000000002</v>
      </c>
    </row>
    <row r="1923" spans="1:7" x14ac:dyDescent="0.25">
      <c r="A1923" s="88"/>
      <c r="B1923" s="161" t="s">
        <v>3505</v>
      </c>
      <c r="C1923" s="149"/>
      <c r="D1923" s="83"/>
      <c r="E1923" s="83"/>
      <c r="F1923" s="86"/>
      <c r="G1923" s="82">
        <v>0</v>
      </c>
    </row>
    <row r="1924" spans="1:7" x14ac:dyDescent="0.25">
      <c r="A1924" s="88" t="s">
        <v>8330</v>
      </c>
      <c r="B1924" s="149" t="s">
        <v>3504</v>
      </c>
      <c r="C1924" s="149"/>
      <c r="D1924" s="83" t="s">
        <v>6345</v>
      </c>
      <c r="E1924" s="83"/>
      <c r="F1924" s="86">
        <v>362.39460370994942</v>
      </c>
      <c r="G1924" s="82">
        <v>232.09200000000001</v>
      </c>
    </row>
    <row r="1925" spans="1:7" x14ac:dyDescent="0.25">
      <c r="A1925" s="88" t="s">
        <v>8331</v>
      </c>
      <c r="B1925" s="149" t="s">
        <v>3503</v>
      </c>
      <c r="C1925" s="149"/>
      <c r="D1925" s="83" t="s">
        <v>6367</v>
      </c>
      <c r="E1925" s="83" t="s">
        <v>6343</v>
      </c>
      <c r="F1925" s="86">
        <v>1157.6728499156829</v>
      </c>
      <c r="G1925" s="82">
        <v>741.42000000000007</v>
      </c>
    </row>
    <row r="1926" spans="1:7" x14ac:dyDescent="0.25">
      <c r="A1926" s="88" t="s">
        <v>8332</v>
      </c>
      <c r="B1926" s="149" t="s">
        <v>3502</v>
      </c>
      <c r="C1926" s="149"/>
      <c r="D1926" s="83" t="s">
        <v>6370</v>
      </c>
      <c r="E1926" s="83"/>
      <c r="F1926" s="86">
        <v>770.82630691399675</v>
      </c>
      <c r="G1926" s="82">
        <v>493.66800000000006</v>
      </c>
    </row>
    <row r="1927" spans="1:7" x14ac:dyDescent="0.25">
      <c r="A1927" s="88" t="s">
        <v>8333</v>
      </c>
      <c r="B1927" s="149" t="s">
        <v>3501</v>
      </c>
      <c r="C1927" s="149"/>
      <c r="D1927" s="83" t="s">
        <v>6345</v>
      </c>
      <c r="E1927" s="83"/>
      <c r="F1927" s="86">
        <v>50.59021922428331</v>
      </c>
      <c r="G1927" s="82">
        <v>32.400000000000006</v>
      </c>
    </row>
    <row r="1928" spans="1:7" x14ac:dyDescent="0.25">
      <c r="A1928" s="88" t="s">
        <v>8334</v>
      </c>
      <c r="B1928" s="149" t="s">
        <v>3500</v>
      </c>
      <c r="C1928" s="149" t="s">
        <v>8335</v>
      </c>
      <c r="D1928" s="83" t="s">
        <v>6367</v>
      </c>
      <c r="E1928" s="83"/>
      <c r="F1928" s="86">
        <v>926.13827993254654</v>
      </c>
      <c r="G1928" s="82">
        <v>593.13600000000008</v>
      </c>
    </row>
    <row r="1929" spans="1:7" x14ac:dyDescent="0.25">
      <c r="A1929" s="88" t="s">
        <v>8336</v>
      </c>
      <c r="B1929" s="149" t="s">
        <v>3499</v>
      </c>
      <c r="C1929" s="149"/>
      <c r="D1929" s="83" t="s">
        <v>6345</v>
      </c>
      <c r="E1929" s="83"/>
      <c r="F1929" s="86">
        <v>517.70657672849916</v>
      </c>
      <c r="G1929" s="82">
        <v>331.56</v>
      </c>
    </row>
    <row r="1930" spans="1:7" x14ac:dyDescent="0.25">
      <c r="A1930" s="88" t="s">
        <v>8337</v>
      </c>
      <c r="B1930" s="149" t="s">
        <v>3498</v>
      </c>
      <c r="C1930" s="149"/>
      <c r="D1930" s="83" t="s">
        <v>6380</v>
      </c>
      <c r="E1930" s="83"/>
      <c r="F1930" s="86">
        <v>318.71838111298484</v>
      </c>
      <c r="G1930" s="82">
        <v>204.12</v>
      </c>
    </row>
    <row r="1931" spans="1:7" x14ac:dyDescent="0.25">
      <c r="A1931" s="88" t="s">
        <v>8338</v>
      </c>
      <c r="B1931" s="149" t="s">
        <v>3497</v>
      </c>
      <c r="C1931" s="149"/>
      <c r="D1931" s="83" t="s">
        <v>6380</v>
      </c>
      <c r="E1931" s="83"/>
      <c r="F1931" s="86">
        <v>318.71838111298484</v>
      </c>
      <c r="G1931" s="82">
        <v>204.12</v>
      </c>
    </row>
    <row r="1932" spans="1:7" x14ac:dyDescent="0.25">
      <c r="A1932" s="88" t="s">
        <v>8339</v>
      </c>
      <c r="B1932" s="149" t="s">
        <v>3496</v>
      </c>
      <c r="C1932" s="149"/>
      <c r="D1932" s="83" t="s">
        <v>6367</v>
      </c>
      <c r="E1932" s="83" t="s">
        <v>6343</v>
      </c>
      <c r="F1932" s="86">
        <v>914.50252951096115</v>
      </c>
      <c r="G1932" s="82">
        <v>585.68399999999997</v>
      </c>
    </row>
    <row r="1933" spans="1:7" x14ac:dyDescent="0.25">
      <c r="A1933" s="88" t="s">
        <v>8340</v>
      </c>
      <c r="B1933" s="149" t="s">
        <v>3495</v>
      </c>
      <c r="C1933" s="149"/>
      <c r="D1933" s="83" t="s">
        <v>6367</v>
      </c>
      <c r="E1933" s="83"/>
      <c r="F1933" s="86">
        <v>926.13827993254654</v>
      </c>
      <c r="G1933" s="82">
        <v>593.13600000000008</v>
      </c>
    </row>
    <row r="1934" spans="1:7" x14ac:dyDescent="0.25">
      <c r="A1934" s="88"/>
      <c r="B1934" s="161" t="s">
        <v>3494</v>
      </c>
      <c r="C1934" s="149"/>
      <c r="D1934" s="83"/>
      <c r="E1934" s="83"/>
      <c r="F1934" s="86"/>
      <c r="G1934" s="82">
        <v>0</v>
      </c>
    </row>
    <row r="1935" spans="1:7" x14ac:dyDescent="0.25">
      <c r="A1935" s="88" t="s">
        <v>8341</v>
      </c>
      <c r="B1935" s="149" t="s">
        <v>3487</v>
      </c>
      <c r="C1935" s="149"/>
      <c r="D1935" s="83" t="s">
        <v>6370</v>
      </c>
      <c r="E1935" s="83"/>
      <c r="F1935" s="86">
        <v>770.82630691399675</v>
      </c>
      <c r="G1935" s="82">
        <v>493.66800000000006</v>
      </c>
    </row>
    <row r="1936" spans="1:7" x14ac:dyDescent="0.25">
      <c r="A1936" s="88" t="s">
        <v>8342</v>
      </c>
      <c r="B1936" s="149" t="s">
        <v>3486</v>
      </c>
      <c r="C1936" s="149"/>
      <c r="D1936" s="83" t="s">
        <v>6367</v>
      </c>
      <c r="E1936" s="83"/>
      <c r="F1936" s="86">
        <v>1981.4502529510962</v>
      </c>
      <c r="G1936" s="82">
        <v>1269</v>
      </c>
    </row>
    <row r="1937" spans="1:7" x14ac:dyDescent="0.25">
      <c r="A1937" s="97" t="s">
        <v>8343</v>
      </c>
      <c r="B1937" s="149" t="s">
        <v>3485</v>
      </c>
      <c r="C1937" s="160" t="s">
        <v>3483</v>
      </c>
      <c r="D1937" s="100" t="s">
        <v>6367</v>
      </c>
      <c r="E1937" s="83" t="s">
        <v>6343</v>
      </c>
      <c r="F1937" s="86">
        <v>2782.4620573355819</v>
      </c>
      <c r="G1937" s="82">
        <v>1782.0000000000002</v>
      </c>
    </row>
    <row r="1938" spans="1:7" x14ac:dyDescent="0.25">
      <c r="A1938" s="97" t="s">
        <v>8344</v>
      </c>
      <c r="B1938" s="149" t="s">
        <v>3484</v>
      </c>
      <c r="C1938" s="160" t="s">
        <v>3483</v>
      </c>
      <c r="D1938" s="100" t="s">
        <v>6367</v>
      </c>
      <c r="E1938" s="83"/>
      <c r="F1938" s="86">
        <v>4173.6930860033699</v>
      </c>
      <c r="G1938" s="82">
        <v>2672.9999999999982</v>
      </c>
    </row>
    <row r="1939" spans="1:7" ht="24" x14ac:dyDescent="0.25">
      <c r="A1939" s="200" t="s">
        <v>8345</v>
      </c>
      <c r="B1939" s="44" t="s">
        <v>3482</v>
      </c>
      <c r="C1939" s="44" t="s">
        <v>3481</v>
      </c>
      <c r="D1939" s="143" t="s">
        <v>6370</v>
      </c>
      <c r="E1939" s="143"/>
      <c r="F1939" s="54">
        <v>770.82630691399675</v>
      </c>
      <c r="G1939" s="82">
        <v>493.66800000000006</v>
      </c>
    </row>
    <row r="1940" spans="1:7" x14ac:dyDescent="0.25">
      <c r="A1940" s="88" t="s">
        <v>8346</v>
      </c>
      <c r="B1940" s="149" t="s">
        <v>3480</v>
      </c>
      <c r="C1940" s="149"/>
      <c r="D1940" s="83" t="s">
        <v>6370</v>
      </c>
      <c r="E1940" s="83"/>
      <c r="F1940" s="86">
        <v>770.82630691399675</v>
      </c>
      <c r="G1940" s="82">
        <v>493.66800000000006</v>
      </c>
    </row>
    <row r="1941" spans="1:7" x14ac:dyDescent="0.25">
      <c r="A1941" s="88" t="s">
        <v>8347</v>
      </c>
      <c r="B1941" s="149" t="s">
        <v>3479</v>
      </c>
      <c r="C1941" s="149" t="s">
        <v>3478</v>
      </c>
      <c r="D1941" s="83" t="s">
        <v>6367</v>
      </c>
      <c r="E1941" s="83" t="s">
        <v>6343</v>
      </c>
      <c r="F1941" s="86">
        <v>771.83811129848232</v>
      </c>
      <c r="G1941" s="82">
        <v>494.31600000000003</v>
      </c>
    </row>
    <row r="1942" spans="1:7" ht="24" x14ac:dyDescent="0.25">
      <c r="A1942" s="88" t="s">
        <v>8348</v>
      </c>
      <c r="B1942" s="149" t="s">
        <v>3477</v>
      </c>
      <c r="C1942" s="149" t="s">
        <v>8349</v>
      </c>
      <c r="D1942" s="83" t="s">
        <v>6370</v>
      </c>
      <c r="E1942" s="83"/>
      <c r="F1942" s="86">
        <v>578.07757166947727</v>
      </c>
      <c r="G1942" s="82">
        <v>370.22400000000005</v>
      </c>
    </row>
    <row r="1943" spans="1:7" x14ac:dyDescent="0.25">
      <c r="A1943" s="88" t="s">
        <v>8350</v>
      </c>
      <c r="B1943" s="149" t="s">
        <v>3476</v>
      </c>
      <c r="C1943" s="149"/>
      <c r="D1943" s="83" t="s">
        <v>6370</v>
      </c>
      <c r="E1943" s="83"/>
      <c r="F1943" s="86">
        <v>770.82630691399675</v>
      </c>
      <c r="G1943" s="82">
        <v>493.66800000000006</v>
      </c>
    </row>
    <row r="1944" spans="1:7" x14ac:dyDescent="0.25">
      <c r="A1944" s="88" t="s">
        <v>8351</v>
      </c>
      <c r="B1944" s="149" t="s">
        <v>3474</v>
      </c>
      <c r="C1944" s="149"/>
      <c r="D1944" s="83" t="s">
        <v>6380</v>
      </c>
      <c r="E1944" s="83"/>
      <c r="F1944" s="86">
        <v>318.71838111298484</v>
      </c>
      <c r="G1944" s="82">
        <v>204.12</v>
      </c>
    </row>
    <row r="1945" spans="1:7" x14ac:dyDescent="0.25">
      <c r="A1945" s="88"/>
      <c r="B1945" s="161" t="s">
        <v>3473</v>
      </c>
      <c r="C1945" s="149"/>
      <c r="D1945" s="83"/>
      <c r="E1945" s="83"/>
      <c r="F1945" s="86"/>
      <c r="G1945" s="82">
        <v>0</v>
      </c>
    </row>
    <row r="1946" spans="1:7" ht="24" x14ac:dyDescent="0.25">
      <c r="A1946" s="88" t="s">
        <v>8352</v>
      </c>
      <c r="B1946" s="149" t="s">
        <v>3472</v>
      </c>
      <c r="C1946" s="149" t="s">
        <v>8353</v>
      </c>
      <c r="D1946" s="83" t="s">
        <v>6367</v>
      </c>
      <c r="E1946" s="83"/>
      <c r="F1946" s="86">
        <v>926.13827993254654</v>
      </c>
      <c r="G1946" s="82">
        <v>593.13600000000008</v>
      </c>
    </row>
    <row r="1947" spans="1:7" ht="24" x14ac:dyDescent="0.25">
      <c r="A1947" s="88" t="s">
        <v>8354</v>
      </c>
      <c r="B1947" s="149" t="s">
        <v>3470</v>
      </c>
      <c r="C1947" s="149" t="s">
        <v>8355</v>
      </c>
      <c r="D1947" s="83" t="s">
        <v>6367</v>
      </c>
      <c r="E1947" s="83"/>
      <c r="F1947" s="86">
        <v>1481.9561551433389</v>
      </c>
      <c r="G1947" s="82">
        <v>949.10400000000004</v>
      </c>
    </row>
    <row r="1948" spans="1:7" ht="24" x14ac:dyDescent="0.25">
      <c r="A1948" s="88" t="s">
        <v>8356</v>
      </c>
      <c r="B1948" s="149" t="s">
        <v>3468</v>
      </c>
      <c r="C1948" s="149" t="s">
        <v>8353</v>
      </c>
      <c r="D1948" s="83" t="s">
        <v>6367</v>
      </c>
      <c r="E1948" s="83"/>
      <c r="F1948" s="86">
        <v>1111.2984822934234</v>
      </c>
      <c r="G1948" s="82">
        <v>711.72</v>
      </c>
    </row>
    <row r="1949" spans="1:7" ht="24" x14ac:dyDescent="0.25">
      <c r="A1949" s="88" t="s">
        <v>8357</v>
      </c>
      <c r="B1949" s="149" t="s">
        <v>3466</v>
      </c>
      <c r="C1949" s="149"/>
      <c r="D1949" s="83" t="s">
        <v>6367</v>
      </c>
      <c r="E1949" s="83"/>
      <c r="F1949" s="86">
        <v>1481.9561551433389</v>
      </c>
      <c r="G1949" s="82">
        <v>949.10400000000004</v>
      </c>
    </row>
    <row r="1950" spans="1:7" ht="24" x14ac:dyDescent="0.25">
      <c r="A1950" s="88" t="s">
        <v>8358</v>
      </c>
      <c r="B1950" s="149" t="s">
        <v>3465</v>
      </c>
      <c r="C1950" s="149"/>
      <c r="D1950" s="83" t="s">
        <v>6367</v>
      </c>
      <c r="E1950" s="83"/>
      <c r="F1950" s="86">
        <v>926.13827993254654</v>
      </c>
      <c r="G1950" s="82">
        <v>593.13600000000008</v>
      </c>
    </row>
    <row r="1951" spans="1:7" ht="24" x14ac:dyDescent="0.25">
      <c r="A1951" s="88" t="s">
        <v>8359</v>
      </c>
      <c r="B1951" s="149" t="s">
        <v>3464</v>
      </c>
      <c r="C1951" s="149"/>
      <c r="D1951" s="83" t="s">
        <v>6367</v>
      </c>
      <c r="E1951" s="83"/>
      <c r="F1951" s="86">
        <v>1481.9561551433389</v>
      </c>
      <c r="G1951" s="82">
        <v>949.10400000000004</v>
      </c>
    </row>
    <row r="1952" spans="1:7" x14ac:dyDescent="0.25">
      <c r="A1952" s="88" t="s">
        <v>8360</v>
      </c>
      <c r="B1952" s="149" t="s">
        <v>3463</v>
      </c>
      <c r="C1952" s="149"/>
      <c r="D1952" s="83" t="s">
        <v>6370</v>
      </c>
      <c r="E1952" s="83"/>
      <c r="F1952" s="86">
        <v>578.07757166947727</v>
      </c>
      <c r="G1952" s="82">
        <v>370.22400000000005</v>
      </c>
    </row>
    <row r="1953" spans="1:7" x14ac:dyDescent="0.25">
      <c r="A1953" s="88" t="s">
        <v>8361</v>
      </c>
      <c r="B1953" s="149" t="s">
        <v>3462</v>
      </c>
      <c r="C1953" s="149"/>
      <c r="D1953" s="83" t="s">
        <v>6345</v>
      </c>
      <c r="E1953" s="83"/>
      <c r="F1953" s="86">
        <v>414.16526138279932</v>
      </c>
      <c r="G1953" s="82">
        <v>265.24799999999999</v>
      </c>
    </row>
    <row r="1954" spans="1:7" x14ac:dyDescent="0.25">
      <c r="A1954" s="88" t="s">
        <v>8362</v>
      </c>
      <c r="B1954" s="149" t="s">
        <v>3461</v>
      </c>
      <c r="C1954" s="149"/>
      <c r="D1954" s="83" t="s">
        <v>6367</v>
      </c>
      <c r="E1954" s="83"/>
      <c r="F1954" s="86">
        <v>1018.718381112985</v>
      </c>
      <c r="G1954" s="82">
        <v>652.42800000000011</v>
      </c>
    </row>
    <row r="1955" spans="1:7" x14ac:dyDescent="0.25">
      <c r="A1955" s="88" t="s">
        <v>8363</v>
      </c>
      <c r="B1955" s="149" t="s">
        <v>3460</v>
      </c>
      <c r="C1955" s="149"/>
      <c r="D1955" s="83" t="s">
        <v>6367</v>
      </c>
      <c r="E1955" s="83"/>
      <c r="F1955" s="86">
        <v>926.13827993254654</v>
      </c>
      <c r="G1955" s="82">
        <v>593.13600000000008</v>
      </c>
    </row>
    <row r="1956" spans="1:7" x14ac:dyDescent="0.25">
      <c r="A1956" s="88" t="s">
        <v>8364</v>
      </c>
      <c r="B1956" s="149" t="s">
        <v>3459</v>
      </c>
      <c r="C1956" s="149"/>
      <c r="D1956" s="83" t="s">
        <v>6370</v>
      </c>
      <c r="E1956" s="83"/>
      <c r="F1956" s="86">
        <v>674.36762225969642</v>
      </c>
      <c r="G1956" s="82">
        <v>431.892</v>
      </c>
    </row>
    <row r="1957" spans="1:7" x14ac:dyDescent="0.25">
      <c r="A1957" s="88" t="s">
        <v>8365</v>
      </c>
      <c r="B1957" s="149" t="s">
        <v>3458</v>
      </c>
      <c r="C1957" s="149"/>
      <c r="D1957" s="83" t="s">
        <v>6367</v>
      </c>
      <c r="E1957" s="83"/>
      <c r="F1957" s="86">
        <v>926.13827993254654</v>
      </c>
      <c r="G1957" s="82">
        <v>593.13600000000008</v>
      </c>
    </row>
    <row r="1958" spans="1:7" x14ac:dyDescent="0.25">
      <c r="A1958" s="88" t="s">
        <v>8366</v>
      </c>
      <c r="B1958" s="149" t="s">
        <v>3457</v>
      </c>
      <c r="C1958" s="149"/>
      <c r="D1958" s="83" t="s">
        <v>6367</v>
      </c>
      <c r="E1958" s="83"/>
      <c r="F1958" s="86">
        <v>1203.8448566610455</v>
      </c>
      <c r="G1958" s="82">
        <v>770.99039999999991</v>
      </c>
    </row>
    <row r="1959" spans="1:7" x14ac:dyDescent="0.25">
      <c r="A1959" s="88" t="s">
        <v>8367</v>
      </c>
      <c r="B1959" s="149" t="s">
        <v>3456</v>
      </c>
      <c r="C1959" s="149"/>
      <c r="D1959" s="83" t="s">
        <v>6367</v>
      </c>
      <c r="E1959" s="83"/>
      <c r="F1959" s="86">
        <v>1203.8448566610455</v>
      </c>
      <c r="G1959" s="82">
        <v>770.99039999999991</v>
      </c>
    </row>
    <row r="1960" spans="1:7" x14ac:dyDescent="0.25">
      <c r="A1960" s="88" t="s">
        <v>8368</v>
      </c>
      <c r="B1960" s="149" t="s">
        <v>3455</v>
      </c>
      <c r="C1960" s="149"/>
      <c r="D1960" s="83" t="s">
        <v>6367</v>
      </c>
      <c r="E1960" s="83"/>
      <c r="F1960" s="86">
        <v>926.13827993254654</v>
      </c>
      <c r="G1960" s="82">
        <v>593.13600000000008</v>
      </c>
    </row>
    <row r="1961" spans="1:7" x14ac:dyDescent="0.25">
      <c r="A1961" s="88" t="s">
        <v>8369</v>
      </c>
      <c r="B1961" s="149" t="s">
        <v>3453</v>
      </c>
      <c r="C1961" s="149"/>
      <c r="D1961" s="83" t="s">
        <v>6345</v>
      </c>
      <c r="E1961" s="83"/>
      <c r="F1961" s="86">
        <v>517.70657672849916</v>
      </c>
      <c r="G1961" s="82">
        <v>331.56</v>
      </c>
    </row>
    <row r="1962" spans="1:7" x14ac:dyDescent="0.25">
      <c r="A1962" s="88" t="s">
        <v>8370</v>
      </c>
      <c r="B1962" s="149" t="s">
        <v>3452</v>
      </c>
      <c r="C1962" s="149"/>
      <c r="D1962" s="83" t="s">
        <v>6367</v>
      </c>
      <c r="E1962" s="83"/>
      <c r="F1962" s="86">
        <v>926.13827993254654</v>
      </c>
      <c r="G1962" s="82">
        <v>593.13600000000008</v>
      </c>
    </row>
    <row r="1963" spans="1:7" x14ac:dyDescent="0.25">
      <c r="A1963" s="88" t="s">
        <v>8371</v>
      </c>
      <c r="B1963" s="149" t="s">
        <v>3450</v>
      </c>
      <c r="C1963" s="149" t="s">
        <v>3449</v>
      </c>
      <c r="D1963" s="83" t="s">
        <v>6367</v>
      </c>
      <c r="E1963" s="83"/>
      <c r="F1963" s="86">
        <v>926.13827993254654</v>
      </c>
      <c r="G1963" s="82">
        <v>593.13600000000008</v>
      </c>
    </row>
    <row r="1964" spans="1:7" x14ac:dyDescent="0.25">
      <c r="A1964" s="88" t="s">
        <v>8372</v>
      </c>
      <c r="B1964" s="149" t="s">
        <v>3447</v>
      </c>
      <c r="C1964" s="149" t="s">
        <v>3446</v>
      </c>
      <c r="D1964" s="83" t="s">
        <v>6345</v>
      </c>
      <c r="E1964" s="83"/>
      <c r="F1964" s="86">
        <v>517.70657672849916</v>
      </c>
      <c r="G1964" s="82">
        <v>331.56</v>
      </c>
    </row>
    <row r="1965" spans="1:7" ht="24" x14ac:dyDescent="0.25">
      <c r="A1965" s="88"/>
      <c r="B1965" s="161" t="s">
        <v>3445</v>
      </c>
      <c r="C1965" s="149"/>
      <c r="D1965" s="83"/>
      <c r="E1965" s="83"/>
      <c r="F1965" s="86"/>
      <c r="G1965" s="82">
        <v>0</v>
      </c>
    </row>
    <row r="1966" spans="1:7" ht="24" x14ac:dyDescent="0.25">
      <c r="A1966" s="88" t="s">
        <v>8373</v>
      </c>
      <c r="B1966" s="149" t="s">
        <v>3444</v>
      </c>
      <c r="C1966" s="149"/>
      <c r="D1966" s="83" t="s">
        <v>6370</v>
      </c>
      <c r="E1966" s="83"/>
      <c r="F1966" s="86">
        <v>979.42664418212473</v>
      </c>
      <c r="G1966" s="82">
        <v>627.26400000000001</v>
      </c>
    </row>
    <row r="1967" spans="1:7" x14ac:dyDescent="0.25">
      <c r="A1967" s="88" t="s">
        <v>8374</v>
      </c>
      <c r="B1967" s="149" t="s">
        <v>3441</v>
      </c>
      <c r="C1967" s="149"/>
      <c r="D1967" s="83" t="s">
        <v>6345</v>
      </c>
      <c r="E1967" s="83"/>
      <c r="F1967" s="86">
        <v>512.98482293423274</v>
      </c>
      <c r="G1967" s="82">
        <v>328.536</v>
      </c>
    </row>
    <row r="1968" spans="1:7" x14ac:dyDescent="0.25">
      <c r="A1968" s="88" t="s">
        <v>8375</v>
      </c>
      <c r="B1968" s="149" t="s">
        <v>3440</v>
      </c>
      <c r="C1968" s="149"/>
      <c r="D1968" s="83" t="s">
        <v>6370</v>
      </c>
      <c r="E1968" s="83"/>
      <c r="F1968" s="86">
        <v>979.42664418212473</v>
      </c>
      <c r="G1968" s="82">
        <v>627.26400000000001</v>
      </c>
    </row>
    <row r="1969" spans="1:7" x14ac:dyDescent="0.25">
      <c r="A1969" s="88" t="s">
        <v>8376</v>
      </c>
      <c r="B1969" s="149" t="s">
        <v>3439</v>
      </c>
      <c r="C1969" s="149"/>
      <c r="D1969" s="83" t="s">
        <v>6370</v>
      </c>
      <c r="E1969" s="83"/>
      <c r="F1969" s="86">
        <v>1267.9595278246206</v>
      </c>
      <c r="G1969" s="82">
        <v>812.05200000000002</v>
      </c>
    </row>
    <row r="1970" spans="1:7" x14ac:dyDescent="0.25">
      <c r="A1970" s="88" t="s">
        <v>8377</v>
      </c>
      <c r="B1970" s="149" t="s">
        <v>3437</v>
      </c>
      <c r="C1970" s="149" t="s">
        <v>8378</v>
      </c>
      <c r="D1970" s="83" t="s">
        <v>6401</v>
      </c>
      <c r="E1970" s="83"/>
      <c r="F1970" s="86">
        <v>2698.1450252951099</v>
      </c>
      <c r="G1970" s="82">
        <v>1728</v>
      </c>
    </row>
    <row r="1971" spans="1:7" x14ac:dyDescent="0.25">
      <c r="A1971" s="88" t="s">
        <v>8379</v>
      </c>
      <c r="B1971" s="149" t="s">
        <v>3435</v>
      </c>
      <c r="C1971" s="149"/>
      <c r="D1971" s="83" t="s">
        <v>6367</v>
      </c>
      <c r="E1971" s="83"/>
      <c r="F1971" s="86">
        <v>3199.8313659359192</v>
      </c>
      <c r="G1971" s="82">
        <v>2049.3000000000002</v>
      </c>
    </row>
    <row r="1972" spans="1:7" x14ac:dyDescent="0.25">
      <c r="A1972" s="88" t="s">
        <v>8380</v>
      </c>
      <c r="B1972" s="149" t="s">
        <v>3433</v>
      </c>
      <c r="C1972" s="149"/>
      <c r="D1972" s="83" t="s">
        <v>6345</v>
      </c>
      <c r="E1972" s="83"/>
      <c r="F1972" s="86">
        <v>732.04047217537948</v>
      </c>
      <c r="G1972" s="82">
        <v>468.82800000000003</v>
      </c>
    </row>
    <row r="1973" spans="1:7" ht="24" x14ac:dyDescent="0.25">
      <c r="A1973" s="88" t="s">
        <v>8381</v>
      </c>
      <c r="B1973" s="149" t="s">
        <v>3432</v>
      </c>
      <c r="C1973" s="149" t="s">
        <v>8382</v>
      </c>
      <c r="D1973" s="83" t="s">
        <v>6370</v>
      </c>
      <c r="E1973" s="83"/>
      <c r="F1973" s="86">
        <v>1240.9780775716695</v>
      </c>
      <c r="G1973" s="82">
        <v>794.77200000000005</v>
      </c>
    </row>
    <row r="1974" spans="1:7" ht="24" x14ac:dyDescent="0.25">
      <c r="A1974" s="88" t="s">
        <v>8383</v>
      </c>
      <c r="B1974" s="149" t="s">
        <v>3429</v>
      </c>
      <c r="C1974" s="149"/>
      <c r="D1974" s="83" t="s">
        <v>6345</v>
      </c>
      <c r="E1974" s="83"/>
      <c r="F1974" s="86">
        <v>387.858347386172</v>
      </c>
      <c r="G1974" s="82">
        <v>248.39999999999998</v>
      </c>
    </row>
    <row r="1975" spans="1:7" x14ac:dyDescent="0.25">
      <c r="A1975" s="88" t="s">
        <v>8384</v>
      </c>
      <c r="B1975" s="149" t="s">
        <v>3428</v>
      </c>
      <c r="C1975" s="149" t="s">
        <v>3427</v>
      </c>
      <c r="D1975" s="83" t="s">
        <v>6370</v>
      </c>
      <c r="E1975" s="83"/>
      <c r="F1975" s="86">
        <v>1079.089376053963</v>
      </c>
      <c r="G1975" s="82">
        <v>691.09199999999998</v>
      </c>
    </row>
    <row r="1976" spans="1:7" x14ac:dyDescent="0.25">
      <c r="A1976" s="200" t="s">
        <v>8385</v>
      </c>
      <c r="B1976" s="44" t="s">
        <v>3426</v>
      </c>
      <c r="C1976" s="44" t="s">
        <v>8386</v>
      </c>
      <c r="D1976" s="143" t="s">
        <v>6367</v>
      </c>
      <c r="E1976" s="143"/>
      <c r="F1976" s="54">
        <v>3157.8414839797638</v>
      </c>
      <c r="G1976" s="82">
        <v>2022.4080000000001</v>
      </c>
    </row>
    <row r="1977" spans="1:7" ht="24" x14ac:dyDescent="0.25">
      <c r="A1977" s="88" t="s">
        <v>8387</v>
      </c>
      <c r="B1977" s="149" t="s">
        <v>3424</v>
      </c>
      <c r="C1977" s="149" t="s">
        <v>8388</v>
      </c>
      <c r="D1977" s="83" t="s">
        <v>6367</v>
      </c>
      <c r="E1977" s="83"/>
      <c r="F1977" s="86">
        <v>2947.3861720067453</v>
      </c>
      <c r="G1977" s="82">
        <v>1887.624</v>
      </c>
    </row>
    <row r="1978" spans="1:7" x14ac:dyDescent="0.25">
      <c r="A1978" s="88" t="s">
        <v>8389</v>
      </c>
      <c r="B1978" s="149" t="s">
        <v>3422</v>
      </c>
      <c r="C1978" s="149" t="s">
        <v>8390</v>
      </c>
      <c r="D1978" s="83" t="s">
        <v>6367</v>
      </c>
      <c r="E1978" s="83"/>
      <c r="F1978" s="86">
        <v>2947.3861720067453</v>
      </c>
      <c r="G1978" s="82">
        <v>1887.624</v>
      </c>
    </row>
    <row r="1979" spans="1:7" x14ac:dyDescent="0.25">
      <c r="A1979" s="88" t="s">
        <v>8391</v>
      </c>
      <c r="B1979" s="149" t="s">
        <v>3421</v>
      </c>
      <c r="C1979" s="149" t="s">
        <v>8390</v>
      </c>
      <c r="D1979" s="83" t="s">
        <v>6367</v>
      </c>
      <c r="E1979" s="83"/>
      <c r="F1979" s="86">
        <v>3368.2967959527828</v>
      </c>
      <c r="G1979" s="82">
        <v>2157.1920000000005</v>
      </c>
    </row>
    <row r="1980" spans="1:7" ht="24" x14ac:dyDescent="0.25">
      <c r="A1980" s="88" t="s">
        <v>8392</v>
      </c>
      <c r="B1980" s="149" t="s">
        <v>3419</v>
      </c>
      <c r="C1980" s="149" t="s">
        <v>3411</v>
      </c>
      <c r="D1980" s="83" t="s">
        <v>6401</v>
      </c>
      <c r="E1980" s="83"/>
      <c r="F1980" s="86">
        <v>4080.9443507588535</v>
      </c>
      <c r="G1980" s="82">
        <v>2613.6000000000004</v>
      </c>
    </row>
    <row r="1981" spans="1:7" ht="24" x14ac:dyDescent="0.25">
      <c r="A1981" s="88" t="s">
        <v>8393</v>
      </c>
      <c r="B1981" s="149" t="s">
        <v>3418</v>
      </c>
      <c r="C1981" s="149" t="s">
        <v>3417</v>
      </c>
      <c r="D1981" s="83" t="s">
        <v>6367</v>
      </c>
      <c r="E1981" s="83"/>
      <c r="F1981" s="86">
        <v>3157.8414839797638</v>
      </c>
      <c r="G1981" s="82">
        <v>2022.4080000000001</v>
      </c>
    </row>
    <row r="1982" spans="1:7" ht="24" x14ac:dyDescent="0.25">
      <c r="A1982" s="88" t="s">
        <v>8394</v>
      </c>
      <c r="B1982" s="149" t="s">
        <v>3416</v>
      </c>
      <c r="C1982" s="149"/>
      <c r="D1982" s="83" t="s">
        <v>6367</v>
      </c>
      <c r="E1982" s="83"/>
      <c r="F1982" s="86">
        <v>2105.2276559865095</v>
      </c>
      <c r="G1982" s="82">
        <v>1348.2720000000002</v>
      </c>
    </row>
    <row r="1983" spans="1:7" x14ac:dyDescent="0.25">
      <c r="A1983" s="88" t="s">
        <v>8395</v>
      </c>
      <c r="B1983" s="149" t="s">
        <v>3415</v>
      </c>
      <c r="C1983" s="149"/>
      <c r="D1983" s="83" t="s">
        <v>6370</v>
      </c>
      <c r="E1983" s="83"/>
      <c r="F1983" s="86">
        <v>734.56998313659369</v>
      </c>
      <c r="G1983" s="82">
        <v>470.44800000000004</v>
      </c>
    </row>
    <row r="1984" spans="1:7" x14ac:dyDescent="0.25">
      <c r="A1984" s="88" t="s">
        <v>8396</v>
      </c>
      <c r="B1984" s="149" t="s">
        <v>3414</v>
      </c>
      <c r="C1984" s="149" t="s">
        <v>3411</v>
      </c>
      <c r="D1984" s="83" t="s">
        <v>6401</v>
      </c>
      <c r="E1984" s="83"/>
      <c r="F1984" s="86">
        <v>4573.1871838111301</v>
      </c>
      <c r="G1984" s="82">
        <v>2928.8520000000003</v>
      </c>
    </row>
    <row r="1985" spans="1:7" x14ac:dyDescent="0.25">
      <c r="A1985" s="88" t="s">
        <v>8397</v>
      </c>
      <c r="B1985" s="149" t="s">
        <v>3413</v>
      </c>
      <c r="C1985" s="149" t="s">
        <v>3411</v>
      </c>
      <c r="D1985" s="83" t="s">
        <v>6401</v>
      </c>
      <c r="E1985" s="83"/>
      <c r="F1985" s="86">
        <v>4859.021922428331</v>
      </c>
      <c r="G1985" s="82">
        <v>3111.9120000000003</v>
      </c>
    </row>
    <row r="1986" spans="1:7" x14ac:dyDescent="0.25">
      <c r="A1986" s="88" t="s">
        <v>8398</v>
      </c>
      <c r="B1986" s="149" t="s">
        <v>3412</v>
      </c>
      <c r="C1986" s="149" t="s">
        <v>3411</v>
      </c>
      <c r="D1986" s="83" t="s">
        <v>6418</v>
      </c>
      <c r="E1986" s="83"/>
      <c r="F1986" s="86">
        <v>7074.1779089376059</v>
      </c>
      <c r="G1986" s="82">
        <v>4530.5865000000003</v>
      </c>
    </row>
    <row r="1987" spans="1:7" x14ac:dyDescent="0.25">
      <c r="A1987" s="88" t="s">
        <v>8399</v>
      </c>
      <c r="B1987" s="149" t="s">
        <v>3410</v>
      </c>
      <c r="C1987" s="149"/>
      <c r="D1987" s="83" t="s">
        <v>6370</v>
      </c>
      <c r="E1987" s="83"/>
      <c r="F1987" s="86">
        <v>944.18212478920748</v>
      </c>
      <c r="G1987" s="82">
        <v>604.69200000000001</v>
      </c>
    </row>
    <row r="1988" spans="1:7" ht="36" x14ac:dyDescent="0.25">
      <c r="A1988" s="88" t="s">
        <v>8400</v>
      </c>
      <c r="B1988" s="149" t="s">
        <v>3409</v>
      </c>
      <c r="C1988" s="149" t="s">
        <v>8401</v>
      </c>
      <c r="D1988" s="83" t="s">
        <v>6370</v>
      </c>
      <c r="E1988" s="83"/>
      <c r="F1988" s="86">
        <v>1079.08937605396</v>
      </c>
      <c r="G1988" s="82">
        <v>691.09199999999817</v>
      </c>
    </row>
    <row r="1989" spans="1:7" ht="72" x14ac:dyDescent="0.25">
      <c r="A1989" s="200" t="s">
        <v>8402</v>
      </c>
      <c r="B1989" s="142" t="s">
        <v>9343</v>
      </c>
      <c r="C1989" s="246" t="s">
        <v>9344</v>
      </c>
      <c r="D1989" s="54" t="s">
        <v>6401</v>
      </c>
      <c r="E1989" s="54" t="s">
        <v>6343</v>
      </c>
      <c r="F1989" s="54">
        <v>46000</v>
      </c>
      <c r="G1989" s="82">
        <v>29460.240000000002</v>
      </c>
    </row>
    <row r="1990" spans="1:7" ht="48" x14ac:dyDescent="0.25">
      <c r="A1990" s="88" t="s">
        <v>8403</v>
      </c>
      <c r="B1990" s="149" t="s">
        <v>3406</v>
      </c>
      <c r="C1990" s="149" t="s">
        <v>8404</v>
      </c>
      <c r="D1990" s="83" t="s">
        <v>6401</v>
      </c>
      <c r="E1990" s="83" t="s">
        <v>6343</v>
      </c>
      <c r="F1990" s="86">
        <v>2698.1450252951099</v>
      </c>
      <c r="G1990" s="82">
        <v>1728</v>
      </c>
    </row>
    <row r="1991" spans="1:7" ht="60" x14ac:dyDescent="0.25">
      <c r="A1991" s="229" t="s">
        <v>8405</v>
      </c>
      <c r="B1991" s="130" t="s">
        <v>9188</v>
      </c>
      <c r="C1991" s="130" t="s">
        <v>9345</v>
      </c>
      <c r="D1991" s="231" t="s">
        <v>6367</v>
      </c>
      <c r="E1991" s="231" t="s">
        <v>6343</v>
      </c>
      <c r="F1991" s="240">
        <v>1929.34</v>
      </c>
      <c r="G1991" s="82">
        <v>1235.6265096</v>
      </c>
    </row>
    <row r="1992" spans="1:7" ht="48" x14ac:dyDescent="0.25">
      <c r="A1992" s="88" t="s">
        <v>8406</v>
      </c>
      <c r="B1992" s="149" t="s">
        <v>3404</v>
      </c>
      <c r="C1992" s="149" t="s">
        <v>8407</v>
      </c>
      <c r="D1992" s="83" t="s">
        <v>6401</v>
      </c>
      <c r="E1992" s="83" t="s">
        <v>6343</v>
      </c>
      <c r="F1992" s="86">
        <v>5008.4317032040472</v>
      </c>
      <c r="G1992" s="82">
        <v>3207.6000000000004</v>
      </c>
    </row>
    <row r="1993" spans="1:7" ht="36" x14ac:dyDescent="0.25">
      <c r="A1993" s="31" t="s">
        <v>9346</v>
      </c>
      <c r="B1993" s="51" t="s">
        <v>9347</v>
      </c>
      <c r="C1993" s="32" t="s">
        <v>9348</v>
      </c>
      <c r="D1993" s="31" t="s">
        <v>6401</v>
      </c>
      <c r="E1993" s="31" t="s">
        <v>6343</v>
      </c>
      <c r="F1993" s="61">
        <v>2550.6</v>
      </c>
      <c r="G1993" s="82">
        <v>1633.5062640000001</v>
      </c>
    </row>
    <row r="1994" spans="1:7" ht="84" x14ac:dyDescent="0.25">
      <c r="A1994" s="31" t="s">
        <v>9349</v>
      </c>
      <c r="B1994" s="51" t="s">
        <v>9192</v>
      </c>
      <c r="C1994" s="32" t="s">
        <v>9350</v>
      </c>
      <c r="D1994" s="31" t="s">
        <v>6367</v>
      </c>
      <c r="E1994" s="31" t="s">
        <v>6343</v>
      </c>
      <c r="F1994" s="61">
        <v>1979.34</v>
      </c>
      <c r="G1994" s="82">
        <v>1267.6485095999999</v>
      </c>
    </row>
    <row r="1995" spans="1:7" ht="48" x14ac:dyDescent="0.25">
      <c r="A1995" s="31" t="s">
        <v>9351</v>
      </c>
      <c r="B1995" s="51" t="s">
        <v>9352</v>
      </c>
      <c r="C1995" s="32" t="s">
        <v>9353</v>
      </c>
      <c r="D1995" s="31" t="s">
        <v>6380</v>
      </c>
      <c r="E1995" s="31" t="s">
        <v>6343</v>
      </c>
      <c r="F1995" s="61">
        <v>100</v>
      </c>
      <c r="G1995" s="82">
        <v>64.043999999999997</v>
      </c>
    </row>
    <row r="1996" spans="1:7" ht="72" x14ac:dyDescent="0.25">
      <c r="A1996" s="31" t="s">
        <v>9354</v>
      </c>
      <c r="B1996" s="51" t="s">
        <v>9196</v>
      </c>
      <c r="C1996" s="32" t="s">
        <v>9355</v>
      </c>
      <c r="D1996" s="31" t="s">
        <v>6401</v>
      </c>
      <c r="E1996" s="31" t="s">
        <v>6343</v>
      </c>
      <c r="F1996" s="61">
        <v>90900</v>
      </c>
      <c r="G1996" s="82">
        <v>58215.995999999999</v>
      </c>
    </row>
    <row r="1997" spans="1:7" x14ac:dyDescent="0.25">
      <c r="A1997" s="91" t="s">
        <v>8408</v>
      </c>
      <c r="B1997" s="203" t="s">
        <v>3402</v>
      </c>
      <c r="C1997" s="203"/>
      <c r="D1997" s="92" t="s">
        <v>6370</v>
      </c>
      <c r="E1997" s="92"/>
      <c r="F1997" s="93">
        <v>1079.089376053963</v>
      </c>
      <c r="G1997" s="82">
        <v>691.09199999999998</v>
      </c>
    </row>
    <row r="1998" spans="1:7" x14ac:dyDescent="0.25">
      <c r="A1998" s="88" t="s">
        <v>8409</v>
      </c>
      <c r="B1998" s="149" t="s">
        <v>3401</v>
      </c>
      <c r="C1998" s="149"/>
      <c r="D1998" s="83" t="s">
        <v>6401</v>
      </c>
      <c r="E1998" s="83"/>
      <c r="F1998" s="86">
        <v>2500.6745362563242</v>
      </c>
      <c r="G1998" s="82">
        <v>1601.5320000000004</v>
      </c>
    </row>
    <row r="1999" spans="1:7" ht="24" x14ac:dyDescent="0.25">
      <c r="A1999" s="88" t="s">
        <v>8410</v>
      </c>
      <c r="B1999" s="149" t="s">
        <v>3400</v>
      </c>
      <c r="C1999" s="149"/>
      <c r="D1999" s="83" t="s">
        <v>6370</v>
      </c>
      <c r="E1999" s="83"/>
      <c r="F1999" s="86">
        <v>979.42664418212473</v>
      </c>
      <c r="G1999" s="82">
        <v>627.26400000000001</v>
      </c>
    </row>
    <row r="2000" spans="1:7" x14ac:dyDescent="0.25">
      <c r="A2000" s="88" t="s">
        <v>8411</v>
      </c>
      <c r="B2000" s="149" t="s">
        <v>3399</v>
      </c>
      <c r="C2000" s="149"/>
      <c r="D2000" s="83" t="s">
        <v>6401</v>
      </c>
      <c r="E2000" s="83"/>
      <c r="F2000" s="86">
        <v>4451.9392917369314</v>
      </c>
      <c r="G2000" s="82">
        <v>2851.2000000000003</v>
      </c>
    </row>
    <row r="2001" spans="1:7" ht="24" x14ac:dyDescent="0.25">
      <c r="A2001" s="88" t="s">
        <v>8412</v>
      </c>
      <c r="B2001" s="149" t="s">
        <v>3398</v>
      </c>
      <c r="C2001" s="149" t="s">
        <v>8413</v>
      </c>
      <c r="D2001" s="83" t="s">
        <v>6370</v>
      </c>
      <c r="E2001" s="83"/>
      <c r="F2001" s="86">
        <v>1079.089376053963</v>
      </c>
      <c r="G2001" s="82">
        <v>691.09199999999998</v>
      </c>
    </row>
    <row r="2002" spans="1:7" x14ac:dyDescent="0.25">
      <c r="A2002" s="88" t="s">
        <v>8414</v>
      </c>
      <c r="B2002" s="149" t="s">
        <v>3396</v>
      </c>
      <c r="C2002" s="149" t="s">
        <v>8415</v>
      </c>
      <c r="D2002" s="83" t="s">
        <v>6367</v>
      </c>
      <c r="E2002" s="83"/>
      <c r="F2002" s="86">
        <v>3157.8414839797638</v>
      </c>
      <c r="G2002" s="82">
        <v>2022.4080000000001</v>
      </c>
    </row>
    <row r="2003" spans="1:7" x14ac:dyDescent="0.25">
      <c r="A2003" s="88" t="s">
        <v>8416</v>
      </c>
      <c r="B2003" s="149" t="s">
        <v>3394</v>
      </c>
      <c r="C2003" s="149"/>
      <c r="D2003" s="83" t="s">
        <v>6367</v>
      </c>
      <c r="E2003" s="83"/>
      <c r="F2003" s="86">
        <v>2526.1382799325465</v>
      </c>
      <c r="G2003" s="82">
        <v>1617.8400000000001</v>
      </c>
    </row>
    <row r="2004" spans="1:7" x14ac:dyDescent="0.25">
      <c r="A2004" s="88" t="s">
        <v>8417</v>
      </c>
      <c r="B2004" s="149" t="s">
        <v>3393</v>
      </c>
      <c r="C2004" s="149"/>
      <c r="D2004" s="83" t="s">
        <v>6370</v>
      </c>
      <c r="E2004" s="83"/>
      <c r="F2004" s="86">
        <v>1079.089376053963</v>
      </c>
      <c r="G2004" s="82">
        <v>691.09199999999998</v>
      </c>
    </row>
    <row r="2005" spans="1:7" x14ac:dyDescent="0.25">
      <c r="A2005" s="88" t="s">
        <v>8418</v>
      </c>
      <c r="B2005" s="149" t="s">
        <v>3391</v>
      </c>
      <c r="C2005" s="149"/>
      <c r="D2005" s="83" t="s">
        <v>6367</v>
      </c>
      <c r="E2005" s="83"/>
      <c r="F2005" s="86">
        <v>2105.2276559865095</v>
      </c>
      <c r="G2005" s="82">
        <v>1348.2720000000002</v>
      </c>
    </row>
    <row r="2006" spans="1:7" x14ac:dyDescent="0.25">
      <c r="A2006" s="28" t="s">
        <v>8419</v>
      </c>
      <c r="B2006" s="27" t="s">
        <v>3390</v>
      </c>
      <c r="C2006" s="27"/>
      <c r="D2006" s="143" t="s">
        <v>6367</v>
      </c>
      <c r="E2006" s="55"/>
      <c r="F2006" s="199">
        <v>2105.2276559865095</v>
      </c>
      <c r="G2006" s="82">
        <v>1348.2720000000002</v>
      </c>
    </row>
    <row r="2007" spans="1:7" x14ac:dyDescent="0.25">
      <c r="A2007" s="88" t="s">
        <v>8420</v>
      </c>
      <c r="B2007" s="149" t="s">
        <v>3389</v>
      </c>
      <c r="C2007" s="149"/>
      <c r="D2007" s="83" t="s">
        <v>6345</v>
      </c>
      <c r="E2007" s="83"/>
      <c r="F2007" s="86">
        <v>665.43001686340642</v>
      </c>
      <c r="G2007" s="82">
        <v>426.16800000000001</v>
      </c>
    </row>
    <row r="2008" spans="1:7" ht="24" x14ac:dyDescent="0.25">
      <c r="A2008" s="88" t="s">
        <v>8421</v>
      </c>
      <c r="B2008" s="149" t="s">
        <v>3388</v>
      </c>
      <c r="C2008" s="149"/>
      <c r="D2008" s="83" t="s">
        <v>6367</v>
      </c>
      <c r="E2008" s="83"/>
      <c r="F2008" s="86">
        <v>2105.2276559865095</v>
      </c>
      <c r="G2008" s="82">
        <v>1348.2720000000002</v>
      </c>
    </row>
    <row r="2009" spans="1:7" ht="24" x14ac:dyDescent="0.25">
      <c r="A2009" s="88" t="s">
        <v>8422</v>
      </c>
      <c r="B2009" s="149" t="s">
        <v>3387</v>
      </c>
      <c r="C2009" s="149"/>
      <c r="D2009" s="83" t="s">
        <v>6367</v>
      </c>
      <c r="E2009" s="83"/>
      <c r="F2009" s="86">
        <v>2105.2276559865095</v>
      </c>
      <c r="G2009" s="82">
        <v>1348.2720000000002</v>
      </c>
    </row>
    <row r="2010" spans="1:7" ht="24" x14ac:dyDescent="0.25">
      <c r="A2010" s="88" t="s">
        <v>8423</v>
      </c>
      <c r="B2010" s="149" t="s">
        <v>3386</v>
      </c>
      <c r="C2010" s="149" t="s">
        <v>8424</v>
      </c>
      <c r="D2010" s="83" t="s">
        <v>6370</v>
      </c>
      <c r="E2010" s="83"/>
      <c r="F2010" s="86">
        <v>1213.9966273187183</v>
      </c>
      <c r="G2010" s="82">
        <v>777.49200000000008</v>
      </c>
    </row>
    <row r="2011" spans="1:7" ht="24" x14ac:dyDescent="0.25">
      <c r="A2011" s="88" t="s">
        <v>8425</v>
      </c>
      <c r="B2011" s="149" t="s">
        <v>3381</v>
      </c>
      <c r="C2011" s="149"/>
      <c r="D2011" s="83" t="s">
        <v>6401</v>
      </c>
      <c r="E2011" s="83"/>
      <c r="F2011" s="86">
        <v>4591.0623946037103</v>
      </c>
      <c r="G2011" s="82">
        <v>2940.3</v>
      </c>
    </row>
    <row r="2012" spans="1:7" ht="24" x14ac:dyDescent="0.25">
      <c r="A2012" s="88" t="s">
        <v>8426</v>
      </c>
      <c r="B2012" s="149" t="s">
        <v>3380</v>
      </c>
      <c r="C2012" s="149" t="s">
        <v>8427</v>
      </c>
      <c r="D2012" s="83" t="s">
        <v>6367</v>
      </c>
      <c r="E2012" s="83"/>
      <c r="F2012" s="86">
        <v>2318.7183811129848</v>
      </c>
      <c r="G2012" s="82">
        <v>1485</v>
      </c>
    </row>
    <row r="2013" spans="1:7" x14ac:dyDescent="0.25">
      <c r="A2013" s="88" t="s">
        <v>8428</v>
      </c>
      <c r="B2013" s="149" t="s">
        <v>3378</v>
      </c>
      <c r="C2013" s="149" t="s">
        <v>8429</v>
      </c>
      <c r="D2013" s="83" t="s">
        <v>6367</v>
      </c>
      <c r="E2013" s="83"/>
      <c r="F2013" s="86">
        <v>2698.1450252951099</v>
      </c>
      <c r="G2013" s="82">
        <v>1728</v>
      </c>
    </row>
    <row r="2014" spans="1:7" x14ac:dyDescent="0.25">
      <c r="A2014" s="88" t="s">
        <v>8430</v>
      </c>
      <c r="B2014" s="149" t="s">
        <v>3375</v>
      </c>
      <c r="C2014" s="149"/>
      <c r="D2014" s="83" t="s">
        <v>6401</v>
      </c>
      <c r="E2014" s="83"/>
      <c r="F2014" s="86">
        <v>4637.4367622259697</v>
      </c>
      <c r="G2014" s="82">
        <v>2970</v>
      </c>
    </row>
    <row r="2015" spans="1:7" ht="24" x14ac:dyDescent="0.25">
      <c r="A2015" s="88" t="s">
        <v>8431</v>
      </c>
      <c r="B2015" s="149" t="s">
        <v>3374</v>
      </c>
      <c r="C2015" s="149" t="s">
        <v>8432</v>
      </c>
      <c r="D2015" s="83" t="s">
        <v>6367</v>
      </c>
      <c r="E2015" s="83" t="s">
        <v>6343</v>
      </c>
      <c r="F2015" s="86">
        <v>1929.3423271500842</v>
      </c>
      <c r="G2015" s="82">
        <v>1235.6279999999999</v>
      </c>
    </row>
    <row r="2016" spans="1:7" x14ac:dyDescent="0.25">
      <c r="A2016" s="88" t="s">
        <v>8433</v>
      </c>
      <c r="B2016" s="149" t="s">
        <v>3372</v>
      </c>
      <c r="C2016" s="149" t="s">
        <v>8434</v>
      </c>
      <c r="D2016" s="83" t="s">
        <v>6345</v>
      </c>
      <c r="E2016" s="105"/>
      <c r="F2016" s="86">
        <v>337.26812816188874</v>
      </c>
      <c r="G2016" s="82">
        <v>216</v>
      </c>
    </row>
    <row r="2017" spans="1:7" x14ac:dyDescent="0.25">
      <c r="A2017" s="88"/>
      <c r="B2017" s="161" t="s">
        <v>3370</v>
      </c>
      <c r="C2017" s="149"/>
      <c r="D2017" s="83"/>
      <c r="E2017" s="122"/>
      <c r="F2017" s="86"/>
      <c r="G2017" s="82">
        <v>0</v>
      </c>
    </row>
    <row r="2018" spans="1:7" x14ac:dyDescent="0.25">
      <c r="A2018" s="88" t="s">
        <v>8435</v>
      </c>
      <c r="B2018" s="149" t="s">
        <v>3369</v>
      </c>
      <c r="C2018" s="149" t="s">
        <v>8436</v>
      </c>
      <c r="D2018" s="83" t="s">
        <v>6401</v>
      </c>
      <c r="E2018" s="83"/>
      <c r="F2018" s="86">
        <v>3660.3709949409781</v>
      </c>
      <c r="G2018" s="82">
        <v>2344.248</v>
      </c>
    </row>
    <row r="2019" spans="1:7" x14ac:dyDescent="0.25">
      <c r="A2019" s="88" t="s">
        <v>8437</v>
      </c>
      <c r="B2019" s="149" t="s">
        <v>3367</v>
      </c>
      <c r="C2019" s="149" t="s">
        <v>8438</v>
      </c>
      <c r="D2019" s="83" t="s">
        <v>6401</v>
      </c>
      <c r="E2019" s="83"/>
      <c r="F2019" s="86">
        <v>6039.7976391231041</v>
      </c>
      <c r="G2019" s="82">
        <v>3868.1280000000006</v>
      </c>
    </row>
    <row r="2020" spans="1:7" x14ac:dyDescent="0.25">
      <c r="A2020" s="88" t="s">
        <v>8439</v>
      </c>
      <c r="B2020" s="149" t="s">
        <v>3365</v>
      </c>
      <c r="C2020" s="149" t="s">
        <v>3364</v>
      </c>
      <c r="D2020" s="83" t="s">
        <v>6401</v>
      </c>
      <c r="E2020" s="83"/>
      <c r="F2020" s="86">
        <v>3529.089376053963</v>
      </c>
      <c r="G2020" s="82">
        <v>2260.17</v>
      </c>
    </row>
    <row r="2021" spans="1:7" x14ac:dyDescent="0.25">
      <c r="A2021" s="88" t="s">
        <v>8440</v>
      </c>
      <c r="B2021" s="149" t="s">
        <v>3363</v>
      </c>
      <c r="C2021" s="149"/>
      <c r="D2021" s="83" t="s">
        <v>6345</v>
      </c>
      <c r="E2021" s="83"/>
      <c r="F2021" s="86">
        <v>705.90219224283317</v>
      </c>
      <c r="G2021" s="82">
        <v>452.08800000000008</v>
      </c>
    </row>
    <row r="2022" spans="1:7" x14ac:dyDescent="0.25">
      <c r="A2022" s="88" t="s">
        <v>8441</v>
      </c>
      <c r="B2022" s="149" t="s">
        <v>3362</v>
      </c>
      <c r="C2022" s="149"/>
      <c r="D2022" s="83" t="s">
        <v>6367</v>
      </c>
      <c r="E2022" s="83" t="s">
        <v>6343</v>
      </c>
      <c r="F2022" s="86">
        <v>1286.3406408094436</v>
      </c>
      <c r="G2022" s="82">
        <v>823.82399999999996</v>
      </c>
    </row>
    <row r="2023" spans="1:7" x14ac:dyDescent="0.25">
      <c r="A2023" s="88" t="s">
        <v>8442</v>
      </c>
      <c r="B2023" s="149" t="s">
        <v>3361</v>
      </c>
      <c r="C2023" s="149"/>
      <c r="D2023" s="83" t="s">
        <v>6367</v>
      </c>
      <c r="E2023" s="83" t="s">
        <v>6343</v>
      </c>
      <c r="F2023" s="86">
        <v>1672.1753794266442</v>
      </c>
      <c r="G2023" s="82">
        <v>1070.9280000000001</v>
      </c>
    </row>
    <row r="2024" spans="1:7" x14ac:dyDescent="0.25">
      <c r="A2024" s="88" t="s">
        <v>8443</v>
      </c>
      <c r="B2024" s="149" t="s">
        <v>3360</v>
      </c>
      <c r="C2024" s="149"/>
      <c r="D2024" s="83" t="s">
        <v>6367</v>
      </c>
      <c r="E2024" s="83" t="s">
        <v>6343</v>
      </c>
      <c r="F2024" s="86">
        <v>1414.8397976391232</v>
      </c>
      <c r="G2024" s="82">
        <v>906.12</v>
      </c>
    </row>
    <row r="2025" spans="1:7" x14ac:dyDescent="0.25">
      <c r="A2025" s="88" t="s">
        <v>8444</v>
      </c>
      <c r="B2025" s="149" t="s">
        <v>3359</v>
      </c>
      <c r="C2025" s="149"/>
      <c r="D2025" s="83" t="s">
        <v>6367</v>
      </c>
      <c r="E2025" s="83" t="s">
        <v>6343</v>
      </c>
      <c r="F2025" s="86">
        <v>1865.0927487352446</v>
      </c>
      <c r="G2025" s="82">
        <v>1194.48</v>
      </c>
    </row>
    <row r="2026" spans="1:7" ht="24" x14ac:dyDescent="0.25">
      <c r="A2026" s="88" t="s">
        <v>8445</v>
      </c>
      <c r="B2026" s="149" t="s">
        <v>3358</v>
      </c>
      <c r="C2026" s="149"/>
      <c r="D2026" s="83" t="s">
        <v>6367</v>
      </c>
      <c r="E2026" s="83" t="s">
        <v>6343</v>
      </c>
      <c r="F2026" s="86">
        <v>1607.7571669477236</v>
      </c>
      <c r="G2026" s="82">
        <v>1029.6720000000003</v>
      </c>
    </row>
    <row r="2027" spans="1:7" x14ac:dyDescent="0.25">
      <c r="A2027" s="88" t="s">
        <v>8446</v>
      </c>
      <c r="B2027" s="149" t="s">
        <v>3357</v>
      </c>
      <c r="C2027" s="149"/>
      <c r="D2027" s="83" t="s">
        <v>6367</v>
      </c>
      <c r="E2027" s="83"/>
      <c r="F2027" s="86">
        <v>2426.1382799325465</v>
      </c>
      <c r="G2027" s="82">
        <v>1553.796</v>
      </c>
    </row>
    <row r="2028" spans="1:7" x14ac:dyDescent="0.25">
      <c r="A2028" s="88" t="s">
        <v>8447</v>
      </c>
      <c r="B2028" s="149" t="s">
        <v>3356</v>
      </c>
      <c r="C2028" s="149"/>
      <c r="D2028" s="83" t="s">
        <v>6345</v>
      </c>
      <c r="E2028" s="83"/>
      <c r="F2028" s="86">
        <v>882.46205733558179</v>
      </c>
      <c r="G2028" s="82">
        <v>565.16399999999999</v>
      </c>
    </row>
    <row r="2029" spans="1:7" x14ac:dyDescent="0.25">
      <c r="A2029" s="88" t="s">
        <v>8448</v>
      </c>
      <c r="B2029" s="149" t="s">
        <v>3355</v>
      </c>
      <c r="C2029" s="149"/>
      <c r="D2029" s="83" t="s">
        <v>6367</v>
      </c>
      <c r="E2029" s="83"/>
      <c r="F2029" s="86">
        <v>1819.5615514333897</v>
      </c>
      <c r="G2029" s="82">
        <v>1165.3200000000002</v>
      </c>
    </row>
    <row r="2030" spans="1:7" x14ac:dyDescent="0.25">
      <c r="A2030" s="88" t="s">
        <v>8449</v>
      </c>
      <c r="B2030" s="149" t="s">
        <v>3354</v>
      </c>
      <c r="C2030" s="149"/>
      <c r="D2030" s="83" t="s">
        <v>6367</v>
      </c>
      <c r="E2030" s="83"/>
      <c r="F2030" s="86">
        <v>2577.7403035413154</v>
      </c>
      <c r="G2030" s="82">
        <v>1650.8879999999999</v>
      </c>
    </row>
    <row r="2031" spans="1:7" x14ac:dyDescent="0.25">
      <c r="A2031" s="88" t="s">
        <v>8450</v>
      </c>
      <c r="B2031" s="149" t="s">
        <v>3353</v>
      </c>
      <c r="C2031" s="149"/>
      <c r="D2031" s="83" t="s">
        <v>6401</v>
      </c>
      <c r="E2031" s="83"/>
      <c r="F2031" s="86">
        <v>3118.9080944350758</v>
      </c>
      <c r="G2031" s="82">
        <v>1997.4734999999998</v>
      </c>
    </row>
    <row r="2032" spans="1:7" ht="24" x14ac:dyDescent="0.25">
      <c r="A2032" s="89" t="s">
        <v>8451</v>
      </c>
      <c r="B2032" s="149" t="s">
        <v>3352</v>
      </c>
      <c r="C2032" s="149"/>
      <c r="D2032" s="90" t="s">
        <v>6401</v>
      </c>
      <c r="E2032" s="90" t="s">
        <v>6343</v>
      </c>
      <c r="F2032" s="86">
        <v>3118</v>
      </c>
      <c r="G2032" s="82">
        <v>1996.89192</v>
      </c>
    </row>
    <row r="2033" spans="1:7" ht="24" x14ac:dyDescent="0.25">
      <c r="A2033" s="88" t="s">
        <v>8452</v>
      </c>
      <c r="B2033" s="149" t="s">
        <v>3351</v>
      </c>
      <c r="C2033" s="149"/>
      <c r="D2033" s="83" t="s">
        <v>6367</v>
      </c>
      <c r="E2033" s="83"/>
      <c r="F2033" s="86">
        <v>1721.0792580101181</v>
      </c>
      <c r="G2033" s="82">
        <v>1102.248</v>
      </c>
    </row>
    <row r="2034" spans="1:7" x14ac:dyDescent="0.25">
      <c r="A2034" s="88" t="s">
        <v>8453</v>
      </c>
      <c r="B2034" s="149" t="s">
        <v>3350</v>
      </c>
      <c r="C2034" s="149"/>
      <c r="D2034" s="83" t="s">
        <v>6401</v>
      </c>
      <c r="E2034" s="83"/>
      <c r="F2034" s="86">
        <v>5937.7403035413154</v>
      </c>
      <c r="G2034" s="82">
        <v>3802.7664</v>
      </c>
    </row>
    <row r="2035" spans="1:7" x14ac:dyDescent="0.25">
      <c r="A2035" s="88"/>
      <c r="B2035" s="161" t="s">
        <v>3349</v>
      </c>
      <c r="C2035" s="149"/>
      <c r="D2035" s="83"/>
      <c r="E2035" s="83"/>
      <c r="F2035" s="86"/>
      <c r="G2035" s="82">
        <v>0</v>
      </c>
    </row>
    <row r="2036" spans="1:7" x14ac:dyDescent="0.25">
      <c r="A2036" s="88"/>
      <c r="B2036" s="161" t="s">
        <v>3348</v>
      </c>
      <c r="C2036" s="149"/>
      <c r="D2036" s="83"/>
      <c r="E2036" s="83"/>
      <c r="F2036" s="86"/>
      <c r="G2036" s="82">
        <v>0</v>
      </c>
    </row>
    <row r="2037" spans="1:7" x14ac:dyDescent="0.25">
      <c r="A2037" s="88" t="s">
        <v>8454</v>
      </c>
      <c r="B2037" s="149" t="s">
        <v>3347</v>
      </c>
      <c r="C2037" s="149"/>
      <c r="D2037" s="83" t="s">
        <v>6401</v>
      </c>
      <c r="E2037" s="83"/>
      <c r="F2037" s="86">
        <v>3742.8752107925802</v>
      </c>
      <c r="G2037" s="82">
        <v>2397.0870000000004</v>
      </c>
    </row>
    <row r="2038" spans="1:7" x14ac:dyDescent="0.25">
      <c r="A2038" s="88" t="s">
        <v>8455</v>
      </c>
      <c r="B2038" s="149" t="s">
        <v>3346</v>
      </c>
      <c r="C2038" s="149"/>
      <c r="D2038" s="83" t="s">
        <v>6370</v>
      </c>
      <c r="E2038" s="83"/>
      <c r="F2038" s="86">
        <v>938.11129848229336</v>
      </c>
      <c r="G2038" s="82">
        <v>600.80399999999997</v>
      </c>
    </row>
    <row r="2039" spans="1:7" x14ac:dyDescent="0.25">
      <c r="A2039" s="88" t="s">
        <v>8456</v>
      </c>
      <c r="B2039" s="149" t="s">
        <v>3345</v>
      </c>
      <c r="C2039" s="149"/>
      <c r="D2039" s="83" t="s">
        <v>6367</v>
      </c>
      <c r="E2039" s="83"/>
      <c r="F2039" s="86">
        <v>1229.1736930860034</v>
      </c>
      <c r="G2039" s="82">
        <v>787.21199999999999</v>
      </c>
    </row>
    <row r="2040" spans="1:7" x14ac:dyDescent="0.25">
      <c r="A2040" s="88" t="s">
        <v>8457</v>
      </c>
      <c r="B2040" s="149" t="s">
        <v>3344</v>
      </c>
      <c r="C2040" s="149"/>
      <c r="D2040" s="83" t="s">
        <v>6982</v>
      </c>
      <c r="E2040" s="83" t="s">
        <v>6343</v>
      </c>
      <c r="F2040" s="86">
        <v>52276.55986509275</v>
      </c>
      <c r="G2040" s="82">
        <v>33480</v>
      </c>
    </row>
    <row r="2041" spans="1:7" x14ac:dyDescent="0.25">
      <c r="A2041" s="200" t="s">
        <v>8458</v>
      </c>
      <c r="B2041" s="44" t="s">
        <v>3343</v>
      </c>
      <c r="C2041" s="44"/>
      <c r="D2041" s="143" t="s">
        <v>6401</v>
      </c>
      <c r="E2041" s="143"/>
      <c r="F2041" s="62">
        <v>4304.3064924114669</v>
      </c>
      <c r="G2041" s="82">
        <v>2756.6500499999997</v>
      </c>
    </row>
    <row r="2042" spans="1:7" x14ac:dyDescent="0.25">
      <c r="A2042" s="88" t="s">
        <v>8459</v>
      </c>
      <c r="B2042" s="149" t="s">
        <v>3342</v>
      </c>
      <c r="C2042" s="149"/>
      <c r="D2042" s="83" t="s">
        <v>6401</v>
      </c>
      <c r="E2042" s="83"/>
      <c r="F2042" s="86">
        <v>3118.9080944350758</v>
      </c>
      <c r="G2042" s="82">
        <v>1997.4734999999998</v>
      </c>
    </row>
    <row r="2043" spans="1:7" ht="48" x14ac:dyDescent="0.25">
      <c r="A2043" s="88" t="s">
        <v>8460</v>
      </c>
      <c r="B2043" s="149" t="s">
        <v>3341</v>
      </c>
      <c r="C2043" s="149" t="s">
        <v>3338</v>
      </c>
      <c r="D2043" s="83" t="s">
        <v>6345</v>
      </c>
      <c r="E2043" s="83"/>
      <c r="F2043" s="86">
        <v>303.54131534569984</v>
      </c>
      <c r="G2043" s="82">
        <v>194.4</v>
      </c>
    </row>
    <row r="2044" spans="1:7" ht="48" x14ac:dyDescent="0.25">
      <c r="A2044" s="88" t="s">
        <v>8461</v>
      </c>
      <c r="B2044" s="149" t="s">
        <v>3340</v>
      </c>
      <c r="C2044" s="149" t="s">
        <v>3338</v>
      </c>
      <c r="D2044" s="83" t="s">
        <v>6345</v>
      </c>
      <c r="E2044" s="83"/>
      <c r="F2044" s="86">
        <v>227.6559865092749</v>
      </c>
      <c r="G2044" s="82">
        <v>145.80000000000001</v>
      </c>
    </row>
    <row r="2045" spans="1:7" ht="48" x14ac:dyDescent="0.25">
      <c r="A2045" s="88" t="s">
        <v>8462</v>
      </c>
      <c r="B2045" s="149" t="s">
        <v>3339</v>
      </c>
      <c r="C2045" s="149" t="s">
        <v>3338</v>
      </c>
      <c r="D2045" s="83" t="s">
        <v>6345</v>
      </c>
      <c r="E2045" s="83"/>
      <c r="F2045" s="86">
        <v>151.77065767284992</v>
      </c>
      <c r="G2045" s="82">
        <v>97.2</v>
      </c>
    </row>
    <row r="2046" spans="1:7" x14ac:dyDescent="0.25">
      <c r="A2046" s="88" t="s">
        <v>8463</v>
      </c>
      <c r="B2046" s="149" t="s">
        <v>3337</v>
      </c>
      <c r="C2046" s="149"/>
      <c r="D2046" s="83" t="s">
        <v>6401</v>
      </c>
      <c r="E2046" s="83" t="s">
        <v>6343</v>
      </c>
      <c r="F2046" s="86">
        <v>2495.7841483979764</v>
      </c>
      <c r="G2046" s="82">
        <v>1598.4</v>
      </c>
    </row>
    <row r="2047" spans="1:7" x14ac:dyDescent="0.25">
      <c r="A2047" s="88" t="s">
        <v>8464</v>
      </c>
      <c r="B2047" s="149" t="s">
        <v>3336</v>
      </c>
      <c r="C2047" s="149"/>
      <c r="D2047" s="83" t="s">
        <v>6367</v>
      </c>
      <c r="E2047" s="83"/>
      <c r="F2047" s="86">
        <v>1757.1669477234402</v>
      </c>
      <c r="G2047" s="82">
        <v>1125.3600000000001</v>
      </c>
    </row>
    <row r="2048" spans="1:7" x14ac:dyDescent="0.25">
      <c r="A2048" s="88" t="s">
        <v>8465</v>
      </c>
      <c r="B2048" s="149" t="s">
        <v>3335</v>
      </c>
      <c r="C2048" s="149"/>
      <c r="D2048" s="83" t="s">
        <v>6401</v>
      </c>
      <c r="E2048" s="83"/>
      <c r="F2048" s="86">
        <v>3118.9080944350758</v>
      </c>
      <c r="G2048" s="82">
        <v>1997.4734999999998</v>
      </c>
    </row>
    <row r="2049" spans="1:7" x14ac:dyDescent="0.25">
      <c r="A2049" s="200" t="s">
        <v>8466</v>
      </c>
      <c r="B2049" s="44" t="s">
        <v>3334</v>
      </c>
      <c r="C2049" s="44"/>
      <c r="D2049" s="143" t="s">
        <v>6401</v>
      </c>
      <c r="E2049" s="143"/>
      <c r="F2049" s="199">
        <v>4721.75</v>
      </c>
      <c r="G2049" s="82">
        <v>3023.99757</v>
      </c>
    </row>
    <row r="2050" spans="1:7" x14ac:dyDescent="0.2">
      <c r="A2050" s="200" t="s">
        <v>8467</v>
      </c>
      <c r="B2050" s="44" t="s">
        <v>3333</v>
      </c>
      <c r="C2050" s="43"/>
      <c r="D2050" s="55" t="s">
        <v>6401</v>
      </c>
      <c r="E2050" s="55" t="s">
        <v>6343</v>
      </c>
      <c r="F2050" s="199">
        <v>4215.8509999999997</v>
      </c>
      <c r="G2050" s="82">
        <v>2699.9996144399997</v>
      </c>
    </row>
    <row r="2051" spans="1:7" x14ac:dyDescent="0.25">
      <c r="A2051" s="88" t="s">
        <v>8468</v>
      </c>
      <c r="B2051" s="149" t="s">
        <v>3332</v>
      </c>
      <c r="C2051" s="149"/>
      <c r="D2051" s="83" t="s">
        <v>6367</v>
      </c>
      <c r="E2051" s="83"/>
      <c r="F2051" s="86">
        <v>1843.8448566610457</v>
      </c>
      <c r="G2051" s="82">
        <v>1180.8720000000001</v>
      </c>
    </row>
    <row r="2052" spans="1:7" x14ac:dyDescent="0.25">
      <c r="A2052" s="88" t="s">
        <v>8469</v>
      </c>
      <c r="B2052" s="149" t="s">
        <v>3331</v>
      </c>
      <c r="C2052" s="149"/>
      <c r="D2052" s="83" t="s">
        <v>6401</v>
      </c>
      <c r="E2052" s="83"/>
      <c r="F2052" s="86">
        <v>2268.2967959527823</v>
      </c>
      <c r="G2052" s="82">
        <v>1452.7080000000001</v>
      </c>
    </row>
    <row r="2053" spans="1:7" x14ac:dyDescent="0.25">
      <c r="A2053" s="88" t="s">
        <v>8470</v>
      </c>
      <c r="B2053" s="149" t="s">
        <v>3330</v>
      </c>
      <c r="C2053" s="149"/>
      <c r="D2053" s="83" t="s">
        <v>6367</v>
      </c>
      <c r="E2053" s="83"/>
      <c r="F2053" s="86">
        <v>1966.7790893760539</v>
      </c>
      <c r="G2053" s="82">
        <v>1259.604</v>
      </c>
    </row>
    <row r="2054" spans="1:7" x14ac:dyDescent="0.25">
      <c r="A2054" s="88" t="s">
        <v>8471</v>
      </c>
      <c r="B2054" s="149" t="s">
        <v>3329</v>
      </c>
      <c r="C2054" s="149"/>
      <c r="D2054" s="83" t="s">
        <v>6401</v>
      </c>
      <c r="E2054" s="83"/>
      <c r="F2054" s="86">
        <v>2948.9038785834741</v>
      </c>
      <c r="G2054" s="82">
        <v>1888.5960000000002</v>
      </c>
    </row>
    <row r="2055" spans="1:7" x14ac:dyDescent="0.25">
      <c r="A2055" s="88" t="s">
        <v>8472</v>
      </c>
      <c r="B2055" s="149" t="s">
        <v>3328</v>
      </c>
      <c r="C2055" s="149"/>
      <c r="D2055" s="83" t="s">
        <v>6401</v>
      </c>
      <c r="E2055" s="83" t="s">
        <v>6343</v>
      </c>
      <c r="F2055" s="86">
        <v>4047.2175379426644</v>
      </c>
      <c r="G2055" s="82">
        <v>2592</v>
      </c>
    </row>
    <row r="2056" spans="1:7" x14ac:dyDescent="0.25">
      <c r="A2056" s="88" t="s">
        <v>8473</v>
      </c>
      <c r="B2056" s="149" t="s">
        <v>3327</v>
      </c>
      <c r="C2056" s="149"/>
      <c r="D2056" s="83" t="s">
        <v>6370</v>
      </c>
      <c r="E2056" s="83"/>
      <c r="F2056" s="86">
        <v>938.11129848229336</v>
      </c>
      <c r="G2056" s="82">
        <v>600.80399999999997</v>
      </c>
    </row>
    <row r="2057" spans="1:7" x14ac:dyDescent="0.25">
      <c r="A2057" s="88" t="s">
        <v>8474</v>
      </c>
      <c r="B2057" s="149" t="s">
        <v>3326</v>
      </c>
      <c r="C2057" s="149"/>
      <c r="D2057" s="83" t="s">
        <v>6367</v>
      </c>
      <c r="E2057" s="83"/>
      <c r="F2057" s="86">
        <v>1966.7790893760539</v>
      </c>
      <c r="G2057" s="82">
        <v>1259.604</v>
      </c>
    </row>
    <row r="2058" spans="1:7" x14ac:dyDescent="0.25">
      <c r="A2058" s="88" t="s">
        <v>8475</v>
      </c>
      <c r="B2058" s="149" t="s">
        <v>3325</v>
      </c>
      <c r="C2058" s="149"/>
      <c r="D2058" s="83" t="s">
        <v>6370</v>
      </c>
      <c r="E2058" s="83"/>
      <c r="F2058" s="86">
        <v>938.11129848229336</v>
      </c>
      <c r="G2058" s="82">
        <v>600.80399999999997</v>
      </c>
    </row>
    <row r="2059" spans="1:7" x14ac:dyDescent="0.25">
      <c r="A2059" s="88" t="s">
        <v>8476</v>
      </c>
      <c r="B2059" s="149" t="s">
        <v>3324</v>
      </c>
      <c r="C2059" s="149"/>
      <c r="D2059" s="83" t="s">
        <v>6367</v>
      </c>
      <c r="E2059" s="83"/>
      <c r="F2059" s="86">
        <v>1475.0421585160204</v>
      </c>
      <c r="G2059" s="82">
        <v>944.67600000000016</v>
      </c>
    </row>
    <row r="2060" spans="1:7" x14ac:dyDescent="0.25">
      <c r="A2060" s="88" t="s">
        <v>8477</v>
      </c>
      <c r="B2060" s="149" t="s">
        <v>3323</v>
      </c>
      <c r="C2060" s="149"/>
      <c r="D2060" s="83" t="s">
        <v>6367</v>
      </c>
      <c r="E2060" s="83"/>
      <c r="F2060" s="86">
        <v>2124.789207419899</v>
      </c>
      <c r="G2060" s="82">
        <v>1360.8000000000002</v>
      </c>
    </row>
    <row r="2061" spans="1:7" x14ac:dyDescent="0.25">
      <c r="A2061" s="88" t="s">
        <v>8478</v>
      </c>
      <c r="B2061" s="149" t="s">
        <v>3322</v>
      </c>
      <c r="C2061" s="149"/>
      <c r="D2061" s="83" t="s">
        <v>6401</v>
      </c>
      <c r="E2061" s="83"/>
      <c r="F2061" s="86">
        <v>5059.021922428331</v>
      </c>
      <c r="G2061" s="82">
        <v>3240</v>
      </c>
    </row>
    <row r="2062" spans="1:7" x14ac:dyDescent="0.25">
      <c r="A2062" s="88" t="s">
        <v>8479</v>
      </c>
      <c r="B2062" s="149" t="s">
        <v>3321</v>
      </c>
      <c r="C2062" s="149"/>
      <c r="D2062" s="83" t="s">
        <v>6401</v>
      </c>
      <c r="E2062" s="83"/>
      <c r="F2062" s="86">
        <v>2722.0910623946038</v>
      </c>
      <c r="G2062" s="82">
        <v>1743.3360000000002</v>
      </c>
    </row>
    <row r="2063" spans="1:7" x14ac:dyDescent="0.25">
      <c r="A2063" s="88" t="s">
        <v>8480</v>
      </c>
      <c r="B2063" s="149" t="s">
        <v>3320</v>
      </c>
      <c r="C2063" s="149"/>
      <c r="D2063" s="83" t="s">
        <v>6370</v>
      </c>
      <c r="E2063" s="83"/>
      <c r="F2063" s="86">
        <v>703.70994940978085</v>
      </c>
      <c r="G2063" s="82">
        <v>450.68400000000003</v>
      </c>
    </row>
    <row r="2064" spans="1:7" x14ac:dyDescent="0.25">
      <c r="A2064" s="88" t="s">
        <v>8481</v>
      </c>
      <c r="B2064" s="149" t="s">
        <v>3319</v>
      </c>
      <c r="C2064" s="149"/>
      <c r="D2064" s="83" t="s">
        <v>6367</v>
      </c>
      <c r="E2064" s="83" t="s">
        <v>6343</v>
      </c>
      <c r="F2064" s="86">
        <v>1607.7571669477236</v>
      </c>
      <c r="G2064" s="82">
        <v>1029.6720000000003</v>
      </c>
    </row>
    <row r="2065" spans="1:7" x14ac:dyDescent="0.25">
      <c r="A2065" s="97" t="s">
        <v>8482</v>
      </c>
      <c r="B2065" s="149" t="s">
        <v>3318</v>
      </c>
      <c r="C2065" s="149" t="s">
        <v>8483</v>
      </c>
      <c r="D2065" s="100" t="s">
        <v>6367</v>
      </c>
      <c r="E2065" s="83" t="s">
        <v>6343</v>
      </c>
      <c r="F2065" s="86">
        <v>1843.8448566610457</v>
      </c>
      <c r="G2065" s="82">
        <v>1180.8720000000001</v>
      </c>
    </row>
    <row r="2066" spans="1:7" x14ac:dyDescent="0.25">
      <c r="A2066" s="88" t="s">
        <v>8484</v>
      </c>
      <c r="B2066" s="149" t="s">
        <v>3316</v>
      </c>
      <c r="C2066" s="149"/>
      <c r="D2066" s="83" t="s">
        <v>6370</v>
      </c>
      <c r="E2066" s="83"/>
      <c r="F2066" s="86">
        <v>1055.4806070826307</v>
      </c>
      <c r="G2066" s="82">
        <v>675.97199999999998</v>
      </c>
    </row>
    <row r="2067" spans="1:7" x14ac:dyDescent="0.25">
      <c r="A2067" s="88" t="s">
        <v>8485</v>
      </c>
      <c r="B2067" s="149" t="s">
        <v>3315</v>
      </c>
      <c r="C2067" s="149"/>
      <c r="D2067" s="83" t="s">
        <v>6401</v>
      </c>
      <c r="E2067" s="83"/>
      <c r="F2067" s="86">
        <v>3742.8752107925802</v>
      </c>
      <c r="G2067" s="82">
        <v>2397.0870000000004</v>
      </c>
    </row>
    <row r="2068" spans="1:7" x14ac:dyDescent="0.25">
      <c r="A2068" s="89" t="s">
        <v>8486</v>
      </c>
      <c r="B2068" s="149" t="s">
        <v>3314</v>
      </c>
      <c r="C2068" s="149"/>
      <c r="D2068" s="90" t="s">
        <v>6367</v>
      </c>
      <c r="E2068" s="90" t="s">
        <v>6343</v>
      </c>
      <c r="F2068" s="86">
        <v>2722</v>
      </c>
      <c r="G2068" s="82">
        <v>1743.2776800000001</v>
      </c>
    </row>
    <row r="2069" spans="1:7" x14ac:dyDescent="0.25">
      <c r="A2069" s="88" t="s">
        <v>8487</v>
      </c>
      <c r="B2069" s="149" t="s">
        <v>3313</v>
      </c>
      <c r="C2069" s="149"/>
      <c r="D2069" s="83" t="s">
        <v>6367</v>
      </c>
      <c r="E2069" s="83"/>
      <c r="F2069" s="86">
        <v>1229.1736930860034</v>
      </c>
      <c r="G2069" s="82">
        <v>787.21199999999999</v>
      </c>
    </row>
    <row r="2070" spans="1:7" x14ac:dyDescent="0.25">
      <c r="A2070" s="88" t="s">
        <v>8488</v>
      </c>
      <c r="B2070" s="149" t="s">
        <v>3312</v>
      </c>
      <c r="C2070" s="149"/>
      <c r="D2070" s="83" t="s">
        <v>6401</v>
      </c>
      <c r="E2070" s="83"/>
      <c r="F2070" s="86">
        <v>3118.9080944350758</v>
      </c>
      <c r="G2070" s="82">
        <v>1997.4734999999998</v>
      </c>
    </row>
    <row r="2071" spans="1:7" x14ac:dyDescent="0.25">
      <c r="A2071" s="88" t="s">
        <v>8489</v>
      </c>
      <c r="B2071" s="149" t="s">
        <v>3311</v>
      </c>
      <c r="C2071" s="149"/>
      <c r="D2071" s="83" t="s">
        <v>6345</v>
      </c>
      <c r="E2071" s="83"/>
      <c r="F2071" s="86">
        <v>465.09274873524458</v>
      </c>
      <c r="G2071" s="82">
        <v>297.86400000000003</v>
      </c>
    </row>
    <row r="2072" spans="1:7" x14ac:dyDescent="0.25">
      <c r="A2072" s="88" t="s">
        <v>8490</v>
      </c>
      <c r="B2072" s="149" t="s">
        <v>3310</v>
      </c>
      <c r="C2072" s="149"/>
      <c r="D2072" s="83" t="s">
        <v>6367</v>
      </c>
      <c r="E2072" s="83"/>
      <c r="F2072" s="86">
        <v>1843.8448566610457</v>
      </c>
      <c r="G2072" s="82">
        <v>1180.8720000000001</v>
      </c>
    </row>
    <row r="2073" spans="1:7" x14ac:dyDescent="0.25">
      <c r="A2073" s="88"/>
      <c r="B2073" s="161" t="s">
        <v>3309</v>
      </c>
      <c r="C2073" s="149"/>
      <c r="D2073" s="83"/>
      <c r="E2073" s="83"/>
      <c r="F2073" s="86"/>
      <c r="G2073" s="82">
        <v>0</v>
      </c>
    </row>
    <row r="2074" spans="1:7" ht="24" x14ac:dyDescent="0.25">
      <c r="A2074" s="141" t="s">
        <v>8491</v>
      </c>
      <c r="B2074" s="44" t="s">
        <v>3308</v>
      </c>
      <c r="C2074" s="57" t="s">
        <v>8492</v>
      </c>
      <c r="D2074" s="247" t="s">
        <v>6367</v>
      </c>
      <c r="E2074" s="143" t="s">
        <v>6343</v>
      </c>
      <c r="F2074" s="54">
        <v>1286.3406408094436</v>
      </c>
      <c r="G2074" s="82">
        <v>823.82399999999996</v>
      </c>
    </row>
    <row r="2075" spans="1:7" x14ac:dyDescent="0.25">
      <c r="A2075" s="88" t="s">
        <v>8493</v>
      </c>
      <c r="B2075" s="149" t="s">
        <v>3306</v>
      </c>
      <c r="C2075" s="149"/>
      <c r="D2075" s="83" t="s">
        <v>6345</v>
      </c>
      <c r="E2075" s="83"/>
      <c r="F2075" s="86">
        <v>367.28499156829685</v>
      </c>
      <c r="G2075" s="82">
        <v>235.22400000000002</v>
      </c>
    </row>
    <row r="2076" spans="1:7" x14ac:dyDescent="0.25">
      <c r="A2076" s="88" t="s">
        <v>8494</v>
      </c>
      <c r="B2076" s="149" t="s">
        <v>3305</v>
      </c>
      <c r="C2076" s="149"/>
      <c r="D2076" s="83" t="s">
        <v>6367</v>
      </c>
      <c r="E2076" s="83"/>
      <c r="F2076" s="86">
        <v>1721.0792580101181</v>
      </c>
      <c r="G2076" s="82">
        <v>1102.248</v>
      </c>
    </row>
    <row r="2077" spans="1:7" x14ac:dyDescent="0.25">
      <c r="A2077" s="88" t="s">
        <v>8495</v>
      </c>
      <c r="B2077" s="149" t="s">
        <v>3304</v>
      </c>
      <c r="C2077" s="149"/>
      <c r="D2077" s="83" t="s">
        <v>6367</v>
      </c>
      <c r="E2077" s="83"/>
      <c r="F2077" s="86">
        <v>1475.0421585160204</v>
      </c>
      <c r="G2077" s="82">
        <v>944.67600000000016</v>
      </c>
    </row>
    <row r="2078" spans="1:7" ht="24" x14ac:dyDescent="0.25">
      <c r="A2078" s="88" t="s">
        <v>8496</v>
      </c>
      <c r="B2078" s="149" t="s">
        <v>3303</v>
      </c>
      <c r="C2078" s="149"/>
      <c r="D2078" s="83" t="s">
        <v>6367</v>
      </c>
      <c r="E2078" s="83"/>
      <c r="F2078" s="86">
        <v>2089.7133220910628</v>
      </c>
      <c r="G2078" s="82">
        <v>1338.3360000000005</v>
      </c>
    </row>
    <row r="2079" spans="1:7" x14ac:dyDescent="0.25">
      <c r="A2079" s="97" t="s">
        <v>8497</v>
      </c>
      <c r="B2079" s="149" t="s">
        <v>3302</v>
      </c>
      <c r="C2079" s="160" t="s">
        <v>8498</v>
      </c>
      <c r="D2079" s="100" t="s">
        <v>6345</v>
      </c>
      <c r="E2079" s="86"/>
      <c r="F2079" s="86">
        <v>367.28499156829685</v>
      </c>
      <c r="G2079" s="82">
        <v>235.22400000000002</v>
      </c>
    </row>
    <row r="2080" spans="1:7" x14ac:dyDescent="0.25">
      <c r="A2080" s="88" t="s">
        <v>8499</v>
      </c>
      <c r="B2080" s="149" t="s">
        <v>3300</v>
      </c>
      <c r="C2080" s="149" t="s">
        <v>7353</v>
      </c>
      <c r="D2080" s="83" t="s">
        <v>6345</v>
      </c>
      <c r="E2080" s="83"/>
      <c r="F2080" s="86">
        <v>367.28499156829685</v>
      </c>
      <c r="G2080" s="82">
        <v>235.22400000000002</v>
      </c>
    </row>
    <row r="2081" spans="1:7" ht="24" x14ac:dyDescent="0.25">
      <c r="A2081" s="88" t="s">
        <v>8500</v>
      </c>
      <c r="B2081" s="149" t="s">
        <v>3299</v>
      </c>
      <c r="C2081" s="149" t="s">
        <v>7226</v>
      </c>
      <c r="D2081" s="83" t="s">
        <v>6370</v>
      </c>
      <c r="E2081" s="83" t="s">
        <v>6343</v>
      </c>
      <c r="F2081" s="86">
        <v>578.920741989882</v>
      </c>
      <c r="G2081" s="82">
        <v>370.76400000000001</v>
      </c>
    </row>
    <row r="2082" spans="1:7" ht="24" x14ac:dyDescent="0.25">
      <c r="A2082" s="89" t="s">
        <v>8501</v>
      </c>
      <c r="B2082" s="149" t="s">
        <v>3298</v>
      </c>
      <c r="C2082" s="149" t="s">
        <v>8502</v>
      </c>
      <c r="D2082" s="83" t="s">
        <v>6345</v>
      </c>
      <c r="E2082" s="83"/>
      <c r="F2082" s="86">
        <v>367.28499156829685</v>
      </c>
      <c r="G2082" s="82">
        <v>235.22400000000002</v>
      </c>
    </row>
    <row r="2083" spans="1:7" x14ac:dyDescent="0.25">
      <c r="A2083" s="88" t="s">
        <v>8503</v>
      </c>
      <c r="B2083" s="149" t="s">
        <v>3296</v>
      </c>
      <c r="C2083" s="149" t="s">
        <v>3295</v>
      </c>
      <c r="D2083" s="83" t="s">
        <v>6401</v>
      </c>
      <c r="E2083" s="83"/>
      <c r="F2083" s="86">
        <v>3742.8752107925802</v>
      </c>
      <c r="G2083" s="82">
        <v>2397.0870000000004</v>
      </c>
    </row>
    <row r="2084" spans="1:7" ht="24" x14ac:dyDescent="0.25">
      <c r="A2084" s="97" t="s">
        <v>8504</v>
      </c>
      <c r="B2084" s="149" t="s">
        <v>3294</v>
      </c>
      <c r="C2084" s="160" t="s">
        <v>8505</v>
      </c>
      <c r="D2084" s="100" t="s">
        <v>6370</v>
      </c>
      <c r="E2084" s="86"/>
      <c r="F2084" s="86">
        <v>1055.4806070826307</v>
      </c>
      <c r="G2084" s="82">
        <v>675.97199999999998</v>
      </c>
    </row>
    <row r="2085" spans="1:7" x14ac:dyDescent="0.25">
      <c r="A2085" s="88" t="s">
        <v>8506</v>
      </c>
      <c r="B2085" s="149" t="s">
        <v>3292</v>
      </c>
      <c r="C2085" s="149"/>
      <c r="D2085" s="83" t="s">
        <v>6367</v>
      </c>
      <c r="E2085" s="83"/>
      <c r="F2085" s="86">
        <v>2089.7133220910628</v>
      </c>
      <c r="G2085" s="82">
        <v>1338.3360000000005</v>
      </c>
    </row>
    <row r="2086" spans="1:7" x14ac:dyDescent="0.25">
      <c r="A2086" s="88" t="s">
        <v>8507</v>
      </c>
      <c r="B2086" s="149" t="s">
        <v>3291</v>
      </c>
      <c r="C2086" s="149"/>
      <c r="D2086" s="83" t="s">
        <v>6401</v>
      </c>
      <c r="E2086" s="83"/>
      <c r="F2086" s="86">
        <v>2268.2967959527823</v>
      </c>
      <c r="G2086" s="82">
        <v>1452.7080000000001</v>
      </c>
    </row>
    <row r="2087" spans="1:7" x14ac:dyDescent="0.25">
      <c r="A2087" s="88" t="s">
        <v>8508</v>
      </c>
      <c r="B2087" s="149" t="s">
        <v>3290</v>
      </c>
      <c r="C2087" s="149"/>
      <c r="D2087" s="83" t="s">
        <v>6367</v>
      </c>
      <c r="E2087" s="83"/>
      <c r="F2087" s="86">
        <v>1721.0792580101181</v>
      </c>
      <c r="G2087" s="82">
        <v>1102.248</v>
      </c>
    </row>
    <row r="2088" spans="1:7" x14ac:dyDescent="0.25">
      <c r="A2088" s="88" t="s">
        <v>8509</v>
      </c>
      <c r="B2088" s="149" t="s">
        <v>3289</v>
      </c>
      <c r="C2088" s="149"/>
      <c r="D2088" s="83" t="s">
        <v>6367</v>
      </c>
      <c r="E2088" s="83"/>
      <c r="F2088" s="86">
        <v>1229.1736930860034</v>
      </c>
      <c r="G2088" s="82">
        <v>787.21199999999999</v>
      </c>
    </row>
    <row r="2089" spans="1:7" x14ac:dyDescent="0.25">
      <c r="A2089" s="88" t="s">
        <v>8510</v>
      </c>
      <c r="B2089" s="149" t="s">
        <v>3288</v>
      </c>
      <c r="C2089" s="149"/>
      <c r="D2089" s="83" t="s">
        <v>6367</v>
      </c>
      <c r="E2089" s="83" t="s">
        <v>6343</v>
      </c>
      <c r="F2089" s="86">
        <v>1221.922428330523</v>
      </c>
      <c r="G2089" s="82">
        <v>782.56800000000021</v>
      </c>
    </row>
    <row r="2090" spans="1:7" ht="24" x14ac:dyDescent="0.25">
      <c r="A2090" s="97" t="s">
        <v>8511</v>
      </c>
      <c r="B2090" s="149" t="s">
        <v>3287</v>
      </c>
      <c r="C2090" s="160" t="s">
        <v>8512</v>
      </c>
      <c r="D2090" s="100" t="s">
        <v>6401</v>
      </c>
      <c r="E2090" s="86"/>
      <c r="F2090" s="86">
        <v>2722.0910623946038</v>
      </c>
      <c r="G2090" s="82">
        <v>1743.3360000000002</v>
      </c>
    </row>
    <row r="2091" spans="1:7" x14ac:dyDescent="0.25">
      <c r="A2091" s="97" t="s">
        <v>8513</v>
      </c>
      <c r="B2091" s="149" t="s">
        <v>3285</v>
      </c>
      <c r="C2091" s="160" t="s">
        <v>8514</v>
      </c>
      <c r="D2091" s="100" t="s">
        <v>6401</v>
      </c>
      <c r="E2091" s="86"/>
      <c r="F2091" s="86">
        <v>3118.9080944350758</v>
      </c>
      <c r="G2091" s="82">
        <v>1997.4734999999998</v>
      </c>
    </row>
    <row r="2092" spans="1:7" ht="24" x14ac:dyDescent="0.25">
      <c r="A2092" s="97" t="s">
        <v>8515</v>
      </c>
      <c r="B2092" s="149" t="s">
        <v>3283</v>
      </c>
      <c r="C2092" s="160" t="s">
        <v>8516</v>
      </c>
      <c r="D2092" s="100" t="s">
        <v>6367</v>
      </c>
      <c r="E2092" s="86"/>
      <c r="F2092" s="86">
        <v>1721.0792580101181</v>
      </c>
      <c r="G2092" s="82">
        <v>1102.248</v>
      </c>
    </row>
    <row r="2093" spans="1:7" x14ac:dyDescent="0.25">
      <c r="A2093" s="88" t="s">
        <v>8517</v>
      </c>
      <c r="B2093" s="149" t="s">
        <v>3281</v>
      </c>
      <c r="C2093" s="149"/>
      <c r="D2093" s="83" t="s">
        <v>6367</v>
      </c>
      <c r="E2093" s="83"/>
      <c r="F2093" s="86">
        <v>1475.0421585160204</v>
      </c>
      <c r="G2093" s="82">
        <v>944.67600000000016</v>
      </c>
    </row>
    <row r="2094" spans="1:7" x14ac:dyDescent="0.25">
      <c r="A2094" s="88" t="s">
        <v>8518</v>
      </c>
      <c r="B2094" s="149" t="s">
        <v>3280</v>
      </c>
      <c r="C2094" s="149"/>
      <c r="D2094" s="83" t="s">
        <v>6367</v>
      </c>
      <c r="E2094" s="83"/>
      <c r="F2094" s="86">
        <v>1475.0421585160204</v>
      </c>
      <c r="G2094" s="82">
        <v>944.67600000000016</v>
      </c>
    </row>
    <row r="2095" spans="1:7" x14ac:dyDescent="0.25">
      <c r="A2095" s="88" t="s">
        <v>8519</v>
      </c>
      <c r="B2095" s="149" t="s">
        <v>3279</v>
      </c>
      <c r="C2095" s="149" t="s">
        <v>8520</v>
      </c>
      <c r="D2095" s="83" t="s">
        <v>6367</v>
      </c>
      <c r="E2095" s="83"/>
      <c r="F2095" s="86">
        <v>1475.0421585160204</v>
      </c>
      <c r="G2095" s="82">
        <v>944.67600000000016</v>
      </c>
    </row>
    <row r="2096" spans="1:7" x14ac:dyDescent="0.25">
      <c r="A2096" s="89" t="s">
        <v>8521</v>
      </c>
      <c r="B2096" s="149" t="s">
        <v>3277</v>
      </c>
      <c r="C2096" s="149" t="s">
        <v>8522</v>
      </c>
      <c r="D2096" s="83" t="s">
        <v>6370</v>
      </c>
      <c r="E2096" s="83" t="s">
        <v>6343</v>
      </c>
      <c r="F2096" s="86">
        <v>900.3372681281619</v>
      </c>
      <c r="G2096" s="82">
        <v>576.61199999999997</v>
      </c>
    </row>
    <row r="2097" spans="1:7" ht="24" x14ac:dyDescent="0.25">
      <c r="A2097" s="88" t="s">
        <v>8523</v>
      </c>
      <c r="B2097" s="149" t="s">
        <v>3275</v>
      </c>
      <c r="C2097" s="149" t="s">
        <v>3274</v>
      </c>
      <c r="D2097" s="83" t="s">
        <v>6367</v>
      </c>
      <c r="E2097" s="83"/>
      <c r="F2097" s="86">
        <v>1966.7790893760539</v>
      </c>
      <c r="G2097" s="82">
        <v>1259.604</v>
      </c>
    </row>
    <row r="2098" spans="1:7" x14ac:dyDescent="0.25">
      <c r="A2098" s="88" t="s">
        <v>8524</v>
      </c>
      <c r="B2098" s="149" t="s">
        <v>3273</v>
      </c>
      <c r="C2098" s="149" t="s">
        <v>8525</v>
      </c>
      <c r="D2098" s="83" t="s">
        <v>6367</v>
      </c>
      <c r="E2098" s="83"/>
      <c r="F2098" s="86">
        <v>1229.1736930860034</v>
      </c>
      <c r="G2098" s="82">
        <v>787.21199999999999</v>
      </c>
    </row>
    <row r="2099" spans="1:7" x14ac:dyDescent="0.25">
      <c r="A2099" s="88" t="s">
        <v>8526</v>
      </c>
      <c r="B2099" s="149" t="s">
        <v>3272</v>
      </c>
      <c r="C2099" s="149" t="s">
        <v>8525</v>
      </c>
      <c r="D2099" s="83" t="s">
        <v>6367</v>
      </c>
      <c r="E2099" s="83"/>
      <c r="F2099" s="86">
        <v>1843.8448566610457</v>
      </c>
      <c r="G2099" s="82">
        <v>1180.8720000000001</v>
      </c>
    </row>
    <row r="2100" spans="1:7" x14ac:dyDescent="0.25">
      <c r="A2100" s="88" t="s">
        <v>8527</v>
      </c>
      <c r="B2100" s="149" t="s">
        <v>3271</v>
      </c>
      <c r="C2100" s="149"/>
      <c r="D2100" s="83" t="s">
        <v>6367</v>
      </c>
      <c r="E2100" s="83"/>
      <c r="F2100" s="86">
        <v>1229.1736930860034</v>
      </c>
      <c r="G2100" s="82">
        <v>787.21199999999999</v>
      </c>
    </row>
    <row r="2101" spans="1:7" x14ac:dyDescent="0.25">
      <c r="A2101" s="88" t="s">
        <v>8528</v>
      </c>
      <c r="B2101" s="149" t="s">
        <v>3270</v>
      </c>
      <c r="C2101" s="149"/>
      <c r="D2101" s="83" t="s">
        <v>6367</v>
      </c>
      <c r="E2101" s="83"/>
      <c r="F2101" s="86">
        <v>1966.7790893760539</v>
      </c>
      <c r="G2101" s="82">
        <v>1259.604</v>
      </c>
    </row>
    <row r="2102" spans="1:7" x14ac:dyDescent="0.25">
      <c r="A2102" s="88" t="s">
        <v>8529</v>
      </c>
      <c r="B2102" s="149" t="s">
        <v>3269</v>
      </c>
      <c r="C2102" s="149"/>
      <c r="D2102" s="83" t="s">
        <v>6367</v>
      </c>
      <c r="E2102" s="83"/>
      <c r="F2102" s="86">
        <v>1229.1736930860034</v>
      </c>
      <c r="G2102" s="82">
        <v>787.21199999999999</v>
      </c>
    </row>
    <row r="2103" spans="1:7" x14ac:dyDescent="0.25">
      <c r="A2103" s="88" t="s">
        <v>8530</v>
      </c>
      <c r="B2103" s="149" t="s">
        <v>3268</v>
      </c>
      <c r="C2103" s="149"/>
      <c r="D2103" s="83" t="s">
        <v>6367</v>
      </c>
      <c r="E2103" s="83"/>
      <c r="F2103" s="86">
        <v>1475.0421585160204</v>
      </c>
      <c r="G2103" s="82">
        <v>944.67600000000016</v>
      </c>
    </row>
    <row r="2104" spans="1:7" x14ac:dyDescent="0.25">
      <c r="A2104" s="88" t="s">
        <v>8531</v>
      </c>
      <c r="B2104" s="149" t="s">
        <v>3267</v>
      </c>
      <c r="C2104" s="149" t="s">
        <v>3259</v>
      </c>
      <c r="D2104" s="83" t="s">
        <v>6401</v>
      </c>
      <c r="E2104" s="83"/>
      <c r="F2104" s="86">
        <v>3402.5295109612143</v>
      </c>
      <c r="G2104" s="82">
        <v>2179.116</v>
      </c>
    </row>
    <row r="2105" spans="1:7" x14ac:dyDescent="0.25">
      <c r="A2105" s="88" t="s">
        <v>8532</v>
      </c>
      <c r="B2105" s="149" t="s">
        <v>3266</v>
      </c>
      <c r="C2105" s="149" t="s">
        <v>3259</v>
      </c>
      <c r="D2105" s="83" t="s">
        <v>6418</v>
      </c>
      <c r="E2105" s="83"/>
      <c r="F2105" s="86">
        <v>6070.8263069139966</v>
      </c>
      <c r="G2105" s="82">
        <v>3888.0000000000005</v>
      </c>
    </row>
    <row r="2106" spans="1:7" ht="24" x14ac:dyDescent="0.25">
      <c r="A2106" s="88" t="s">
        <v>8533</v>
      </c>
      <c r="B2106" s="149" t="s">
        <v>3265</v>
      </c>
      <c r="C2106" s="149"/>
      <c r="D2106" s="83" t="s">
        <v>6401</v>
      </c>
      <c r="E2106" s="83"/>
      <c r="F2106" s="86">
        <v>2268.2967959527823</v>
      </c>
      <c r="G2106" s="82">
        <v>1452.7080000000001</v>
      </c>
    </row>
    <row r="2107" spans="1:7" x14ac:dyDescent="0.25">
      <c r="A2107" s="88" t="s">
        <v>8534</v>
      </c>
      <c r="B2107" s="149" t="s">
        <v>3264</v>
      </c>
      <c r="C2107" s="149"/>
      <c r="D2107" s="83" t="s">
        <v>6401</v>
      </c>
      <c r="E2107" s="83"/>
      <c r="F2107" s="86">
        <v>3402.5295109612143</v>
      </c>
      <c r="G2107" s="82">
        <v>2179.116</v>
      </c>
    </row>
    <row r="2108" spans="1:7" x14ac:dyDescent="0.25">
      <c r="A2108" s="88"/>
      <c r="B2108" s="161" t="s">
        <v>3263</v>
      </c>
      <c r="C2108" s="149"/>
      <c r="D2108" s="83"/>
      <c r="E2108" s="83"/>
      <c r="F2108" s="86"/>
      <c r="G2108" s="82">
        <v>0</v>
      </c>
    </row>
    <row r="2109" spans="1:7" x14ac:dyDescent="0.25">
      <c r="A2109" s="88" t="s">
        <v>8535</v>
      </c>
      <c r="B2109" s="149" t="s">
        <v>3262</v>
      </c>
      <c r="C2109" s="149" t="s">
        <v>6715</v>
      </c>
      <c r="D2109" s="83" t="s">
        <v>6401</v>
      </c>
      <c r="E2109" s="83"/>
      <c r="F2109" s="86">
        <v>2268.2967959527823</v>
      </c>
      <c r="G2109" s="82">
        <v>1452.7080000000001</v>
      </c>
    </row>
    <row r="2110" spans="1:7" x14ac:dyDescent="0.25">
      <c r="A2110" s="88" t="s">
        <v>8536</v>
      </c>
      <c r="B2110" s="149" t="s">
        <v>3261</v>
      </c>
      <c r="C2110" s="149"/>
      <c r="D2110" s="83" t="s">
        <v>6367</v>
      </c>
      <c r="E2110" s="83"/>
      <c r="F2110" s="86">
        <v>1966.7790893760539</v>
      </c>
      <c r="G2110" s="82">
        <v>1259.604</v>
      </c>
    </row>
    <row r="2111" spans="1:7" x14ac:dyDescent="0.25">
      <c r="A2111" s="88" t="s">
        <v>8537</v>
      </c>
      <c r="B2111" s="149" t="s">
        <v>3260</v>
      </c>
      <c r="C2111" s="149" t="s">
        <v>3259</v>
      </c>
      <c r="D2111" s="83" t="s">
        <v>6401</v>
      </c>
      <c r="E2111" s="83"/>
      <c r="F2111" s="86">
        <v>3402.5295109612143</v>
      </c>
      <c r="G2111" s="82">
        <v>2179.116</v>
      </c>
    </row>
    <row r="2112" spans="1:7" x14ac:dyDescent="0.25">
      <c r="A2112" s="88" t="s">
        <v>8538</v>
      </c>
      <c r="B2112" s="149" t="s">
        <v>3258</v>
      </c>
      <c r="C2112" s="149"/>
      <c r="D2112" s="83" t="s">
        <v>6401</v>
      </c>
      <c r="E2112" s="83"/>
      <c r="F2112" s="86">
        <v>3118.9080944350758</v>
      </c>
      <c r="G2112" s="82">
        <v>1997.4734999999998</v>
      </c>
    </row>
    <row r="2113" spans="1:7" x14ac:dyDescent="0.25">
      <c r="A2113" s="88" t="s">
        <v>8539</v>
      </c>
      <c r="B2113" s="149" t="s">
        <v>3257</v>
      </c>
      <c r="C2113" s="149"/>
      <c r="D2113" s="83" t="s">
        <v>6401</v>
      </c>
      <c r="E2113" s="83"/>
      <c r="F2113" s="86">
        <v>3118.9080944350758</v>
      </c>
      <c r="G2113" s="82">
        <v>1997.4734999999998</v>
      </c>
    </row>
    <row r="2114" spans="1:7" x14ac:dyDescent="0.25">
      <c r="A2114" s="88" t="s">
        <v>8540</v>
      </c>
      <c r="B2114" s="149" t="s">
        <v>3256</v>
      </c>
      <c r="C2114" s="149"/>
      <c r="D2114" s="83" t="s">
        <v>6401</v>
      </c>
      <c r="E2114" s="83"/>
      <c r="F2114" s="86">
        <v>3118.9080944350758</v>
      </c>
      <c r="G2114" s="82">
        <v>1997.4734999999998</v>
      </c>
    </row>
    <row r="2115" spans="1:7" x14ac:dyDescent="0.25">
      <c r="A2115" s="88" t="s">
        <v>8541</v>
      </c>
      <c r="B2115" s="149" t="s">
        <v>3255</v>
      </c>
      <c r="C2115" s="149"/>
      <c r="D2115" s="83" t="s">
        <v>6401</v>
      </c>
      <c r="E2115" s="83"/>
      <c r="F2115" s="86">
        <v>5430.8600337268135</v>
      </c>
      <c r="G2115" s="82">
        <v>3478.1400000000008</v>
      </c>
    </row>
    <row r="2116" spans="1:7" x14ac:dyDescent="0.25">
      <c r="A2116" s="88" t="s">
        <v>8542</v>
      </c>
      <c r="B2116" s="149" t="s">
        <v>3254</v>
      </c>
      <c r="C2116" s="149"/>
      <c r="D2116" s="83" t="s">
        <v>6367</v>
      </c>
      <c r="E2116" s="83"/>
      <c r="F2116" s="86">
        <v>1475.0421585160204</v>
      </c>
      <c r="G2116" s="82">
        <v>944.67600000000016</v>
      </c>
    </row>
    <row r="2117" spans="1:7" x14ac:dyDescent="0.25">
      <c r="A2117" s="88" t="s">
        <v>8543</v>
      </c>
      <c r="B2117" s="149" t="s">
        <v>3253</v>
      </c>
      <c r="C2117" s="149"/>
      <c r="D2117" s="83" t="s">
        <v>6401</v>
      </c>
      <c r="E2117" s="83"/>
      <c r="F2117" s="86">
        <v>2268.2967959527823</v>
      </c>
      <c r="G2117" s="82">
        <v>1452.7080000000001</v>
      </c>
    </row>
    <row r="2118" spans="1:7" x14ac:dyDescent="0.25">
      <c r="A2118" s="89" t="s">
        <v>8544</v>
      </c>
      <c r="B2118" s="149" t="s">
        <v>3252</v>
      </c>
      <c r="C2118" s="149" t="s">
        <v>8545</v>
      </c>
      <c r="D2118" s="83" t="s">
        <v>6370</v>
      </c>
      <c r="E2118" s="83"/>
      <c r="F2118" s="86">
        <v>938.11129848229336</v>
      </c>
      <c r="G2118" s="82">
        <v>600.80399999999997</v>
      </c>
    </row>
    <row r="2119" spans="1:7" ht="24" x14ac:dyDescent="0.25">
      <c r="A2119" s="88" t="s">
        <v>8546</v>
      </c>
      <c r="B2119" s="149" t="s">
        <v>3250</v>
      </c>
      <c r="C2119" s="149"/>
      <c r="D2119" s="83" t="s">
        <v>6367</v>
      </c>
      <c r="E2119" s="83"/>
      <c r="F2119" s="86">
        <v>1475.0421585160204</v>
      </c>
      <c r="G2119" s="82">
        <v>944.67600000000016</v>
      </c>
    </row>
    <row r="2120" spans="1:7" x14ac:dyDescent="0.25">
      <c r="A2120" s="88" t="s">
        <v>8547</v>
      </c>
      <c r="B2120" s="149" t="s">
        <v>3249</v>
      </c>
      <c r="C2120" s="149"/>
      <c r="D2120" s="83" t="s">
        <v>6367</v>
      </c>
      <c r="E2120" s="83"/>
      <c r="F2120" s="86">
        <v>1966.7790893760539</v>
      </c>
      <c r="G2120" s="82">
        <v>1259.604</v>
      </c>
    </row>
    <row r="2121" spans="1:7" x14ac:dyDescent="0.25">
      <c r="A2121" s="88" t="s">
        <v>8548</v>
      </c>
      <c r="B2121" s="149" t="s">
        <v>3248</v>
      </c>
      <c r="C2121" s="149"/>
      <c r="D2121" s="83" t="s">
        <v>6367</v>
      </c>
      <c r="E2121" s="83"/>
      <c r="F2121" s="86">
        <v>1475.0421585160204</v>
      </c>
      <c r="G2121" s="82">
        <v>944.67600000000016</v>
      </c>
    </row>
    <row r="2122" spans="1:7" x14ac:dyDescent="0.25">
      <c r="A2122" s="88" t="s">
        <v>8549</v>
      </c>
      <c r="B2122" s="149" t="s">
        <v>3246</v>
      </c>
      <c r="C2122" s="149" t="s">
        <v>8525</v>
      </c>
      <c r="D2122" s="83" t="s">
        <v>6367</v>
      </c>
      <c r="E2122" s="83"/>
      <c r="F2122" s="86">
        <v>1352.4451939291737</v>
      </c>
      <c r="G2122" s="82">
        <v>866.16000000000008</v>
      </c>
    </row>
    <row r="2123" spans="1:7" x14ac:dyDescent="0.25">
      <c r="A2123" s="88" t="s">
        <v>8550</v>
      </c>
      <c r="B2123" s="149" t="s">
        <v>3245</v>
      </c>
      <c r="C2123" s="149" t="s">
        <v>8551</v>
      </c>
      <c r="D2123" s="83" t="s">
        <v>6401</v>
      </c>
      <c r="E2123" s="83" t="s">
        <v>6343</v>
      </c>
      <c r="F2123" s="86">
        <v>2160.2023608768973</v>
      </c>
      <c r="G2123" s="82">
        <v>1383.48</v>
      </c>
    </row>
    <row r="2124" spans="1:7" x14ac:dyDescent="0.25">
      <c r="A2124" s="88" t="s">
        <v>8552</v>
      </c>
      <c r="B2124" s="149" t="s">
        <v>3244</v>
      </c>
      <c r="C2124" s="149" t="s">
        <v>8553</v>
      </c>
      <c r="D2124" s="83" t="s">
        <v>6370</v>
      </c>
      <c r="E2124" s="83"/>
      <c r="F2124" s="86">
        <v>938.11129848229336</v>
      </c>
      <c r="G2124" s="82">
        <v>600.80399999999997</v>
      </c>
    </row>
    <row r="2125" spans="1:7" x14ac:dyDescent="0.25">
      <c r="A2125" s="88" t="s">
        <v>8554</v>
      </c>
      <c r="B2125" s="149" t="s">
        <v>3242</v>
      </c>
      <c r="C2125" s="149"/>
      <c r="D2125" s="83" t="s">
        <v>6367</v>
      </c>
      <c r="E2125" s="83"/>
      <c r="F2125" s="86">
        <v>1475.0421585160204</v>
      </c>
      <c r="G2125" s="82">
        <v>944.67600000000016</v>
      </c>
    </row>
    <row r="2126" spans="1:7" x14ac:dyDescent="0.25">
      <c r="A2126" s="88" t="s">
        <v>8555</v>
      </c>
      <c r="B2126" s="149" t="s">
        <v>3241</v>
      </c>
      <c r="C2126" s="149" t="s">
        <v>8525</v>
      </c>
      <c r="D2126" s="83" t="s">
        <v>6367</v>
      </c>
      <c r="E2126" s="83"/>
      <c r="F2126" s="86">
        <v>1229.1736930860034</v>
      </c>
      <c r="G2126" s="82">
        <v>787.21199999999999</v>
      </c>
    </row>
    <row r="2127" spans="1:7" ht="24" x14ac:dyDescent="0.25">
      <c r="A2127" s="88" t="s">
        <v>8556</v>
      </c>
      <c r="B2127" s="149" t="s">
        <v>3240</v>
      </c>
      <c r="C2127" s="149" t="s">
        <v>8525</v>
      </c>
      <c r="D2127" s="83" t="s">
        <v>6367</v>
      </c>
      <c r="E2127" s="83"/>
      <c r="F2127" s="86">
        <v>1229.1736930860034</v>
      </c>
      <c r="G2127" s="82">
        <v>787.21199999999999</v>
      </c>
    </row>
    <row r="2128" spans="1:7" x14ac:dyDescent="0.25">
      <c r="A2128" s="88" t="s">
        <v>8557</v>
      </c>
      <c r="B2128" s="149" t="s">
        <v>3239</v>
      </c>
      <c r="C2128" s="149" t="s">
        <v>3238</v>
      </c>
      <c r="D2128" s="83" t="s">
        <v>6401</v>
      </c>
      <c r="E2128" s="83"/>
      <c r="F2128" s="86">
        <v>3118.9080944350758</v>
      </c>
      <c r="G2128" s="82">
        <v>1997.4734999999998</v>
      </c>
    </row>
    <row r="2129" spans="1:7" x14ac:dyDescent="0.25">
      <c r="A2129" s="88" t="s">
        <v>8558</v>
      </c>
      <c r="B2129" s="149" t="s">
        <v>3237</v>
      </c>
      <c r="C2129" s="149"/>
      <c r="D2129" s="83" t="s">
        <v>6401</v>
      </c>
      <c r="E2129" s="83"/>
      <c r="F2129" s="86">
        <v>3742.8752107925802</v>
      </c>
      <c r="G2129" s="82">
        <v>2397.0870000000004</v>
      </c>
    </row>
    <row r="2130" spans="1:7" x14ac:dyDescent="0.25">
      <c r="A2130" s="88" t="s">
        <v>8559</v>
      </c>
      <c r="B2130" s="149" t="s">
        <v>3236</v>
      </c>
      <c r="C2130" s="149"/>
      <c r="D2130" s="83" t="s">
        <v>6401</v>
      </c>
      <c r="E2130" s="83"/>
      <c r="F2130" s="86">
        <v>3118.9080944350758</v>
      </c>
      <c r="G2130" s="82">
        <v>1997.4734999999998</v>
      </c>
    </row>
    <row r="2131" spans="1:7" x14ac:dyDescent="0.25">
      <c r="A2131" s="88" t="s">
        <v>8560</v>
      </c>
      <c r="B2131" s="149" t="s">
        <v>3235</v>
      </c>
      <c r="C2131" s="149"/>
      <c r="D2131" s="83" t="s">
        <v>6367</v>
      </c>
      <c r="E2131" s="83"/>
      <c r="F2131" s="86">
        <v>2036.5767284991571</v>
      </c>
      <c r="G2131" s="82">
        <v>1304.3052000000002</v>
      </c>
    </row>
    <row r="2132" spans="1:7" ht="36" x14ac:dyDescent="0.25">
      <c r="A2132" s="88" t="s">
        <v>8561</v>
      </c>
      <c r="B2132" s="149" t="s">
        <v>3234</v>
      </c>
      <c r="C2132" s="149" t="s">
        <v>3233</v>
      </c>
      <c r="D2132" s="83" t="s">
        <v>6418</v>
      </c>
      <c r="E2132" s="83"/>
      <c r="F2132" s="86">
        <v>6155.1433389544691</v>
      </c>
      <c r="G2132" s="82">
        <v>3942.0000000000005</v>
      </c>
    </row>
    <row r="2133" spans="1:7" x14ac:dyDescent="0.25">
      <c r="A2133" s="88" t="s">
        <v>8562</v>
      </c>
      <c r="B2133" s="149" t="s">
        <v>3232</v>
      </c>
      <c r="C2133" s="149"/>
      <c r="D2133" s="83" t="s">
        <v>6370</v>
      </c>
      <c r="E2133" s="83"/>
      <c r="F2133" s="86">
        <v>1055.4806070826307</v>
      </c>
      <c r="G2133" s="82">
        <v>675.97199999999998</v>
      </c>
    </row>
    <row r="2134" spans="1:7" x14ac:dyDescent="0.25">
      <c r="A2134" s="88" t="s">
        <v>8563</v>
      </c>
      <c r="B2134" s="149" t="s">
        <v>3231</v>
      </c>
      <c r="C2134" s="149" t="s">
        <v>8525</v>
      </c>
      <c r="D2134" s="83" t="s">
        <v>6367</v>
      </c>
      <c r="E2134" s="83"/>
      <c r="F2134" s="86">
        <v>1229.1736930860034</v>
      </c>
      <c r="G2134" s="82">
        <v>787.21199999999999</v>
      </c>
    </row>
    <row r="2135" spans="1:7" x14ac:dyDescent="0.25">
      <c r="A2135" s="88" t="s">
        <v>8564</v>
      </c>
      <c r="B2135" s="149" t="s">
        <v>3230</v>
      </c>
      <c r="C2135" s="149" t="s">
        <v>8565</v>
      </c>
      <c r="D2135" s="83" t="s">
        <v>6345</v>
      </c>
      <c r="E2135" s="83" t="s">
        <v>6343</v>
      </c>
      <c r="F2135" s="86">
        <v>386.00337268128163</v>
      </c>
      <c r="G2135" s="82">
        <v>247.21200000000002</v>
      </c>
    </row>
    <row r="2136" spans="1:7" ht="36" x14ac:dyDescent="0.25">
      <c r="A2136" s="88" t="s">
        <v>8566</v>
      </c>
      <c r="B2136" s="149" t="s">
        <v>3228</v>
      </c>
      <c r="C2136" s="149" t="s">
        <v>8567</v>
      </c>
      <c r="D2136" s="83" t="s">
        <v>6345</v>
      </c>
      <c r="E2136" s="83" t="s">
        <v>6343</v>
      </c>
      <c r="F2136" s="86">
        <v>353.79426644182126</v>
      </c>
      <c r="G2136" s="82">
        <v>226.58400000000003</v>
      </c>
    </row>
    <row r="2137" spans="1:7" x14ac:dyDescent="0.25">
      <c r="A2137" s="88" t="s">
        <v>8568</v>
      </c>
      <c r="B2137" s="149" t="s">
        <v>3226</v>
      </c>
      <c r="C2137" s="149"/>
      <c r="D2137" s="83" t="s">
        <v>6370</v>
      </c>
      <c r="E2137" s="83"/>
      <c r="F2137" s="86">
        <v>938.11129848229336</v>
      </c>
      <c r="G2137" s="82">
        <v>600.80399999999997</v>
      </c>
    </row>
    <row r="2138" spans="1:7" x14ac:dyDescent="0.25">
      <c r="A2138" s="88" t="s">
        <v>8569</v>
      </c>
      <c r="B2138" s="149" t="s">
        <v>3225</v>
      </c>
      <c r="C2138" s="149"/>
      <c r="D2138" s="83" t="s">
        <v>6380</v>
      </c>
      <c r="E2138" s="83"/>
      <c r="F2138" s="86">
        <v>342.495784148398</v>
      </c>
      <c r="G2138" s="82">
        <v>219.34800000000001</v>
      </c>
    </row>
    <row r="2139" spans="1:7" x14ac:dyDescent="0.25">
      <c r="A2139" s="88" t="s">
        <v>8570</v>
      </c>
      <c r="B2139" s="149" t="s">
        <v>3224</v>
      </c>
      <c r="C2139" s="149"/>
      <c r="D2139" s="83" t="s">
        <v>6345</v>
      </c>
      <c r="E2139" s="83"/>
      <c r="F2139" s="86">
        <v>367.28499156829685</v>
      </c>
      <c r="G2139" s="82">
        <v>235.22400000000002</v>
      </c>
    </row>
    <row r="2140" spans="1:7" x14ac:dyDescent="0.25">
      <c r="A2140" s="88" t="s">
        <v>8571</v>
      </c>
      <c r="B2140" s="149" t="s">
        <v>3223</v>
      </c>
      <c r="C2140" s="149"/>
      <c r="D2140" s="83" t="s">
        <v>6367</v>
      </c>
      <c r="E2140" s="83"/>
      <c r="F2140" s="86">
        <v>1475.0421585160204</v>
      </c>
      <c r="G2140" s="82">
        <v>944.67600000000016</v>
      </c>
    </row>
    <row r="2141" spans="1:7" x14ac:dyDescent="0.25">
      <c r="A2141" s="88" t="s">
        <v>8572</v>
      </c>
      <c r="B2141" s="149" t="s">
        <v>3222</v>
      </c>
      <c r="C2141" s="149"/>
      <c r="D2141" s="83" t="s">
        <v>6367</v>
      </c>
      <c r="E2141" s="83"/>
      <c r="F2141" s="86">
        <v>1966.7790893760539</v>
      </c>
      <c r="G2141" s="82">
        <v>1259.604</v>
      </c>
    </row>
    <row r="2142" spans="1:7" x14ac:dyDescent="0.25">
      <c r="A2142" s="88" t="s">
        <v>8573</v>
      </c>
      <c r="B2142" s="149" t="s">
        <v>3221</v>
      </c>
      <c r="C2142" s="149"/>
      <c r="D2142" s="83" t="s">
        <v>6401</v>
      </c>
      <c r="E2142" s="83"/>
      <c r="F2142" s="86">
        <v>3620.5733558178754</v>
      </c>
      <c r="G2142" s="82">
        <v>2318.7600000000002</v>
      </c>
    </row>
    <row r="2143" spans="1:7" x14ac:dyDescent="0.25">
      <c r="A2143" s="88" t="s">
        <v>8574</v>
      </c>
      <c r="B2143" s="149" t="s">
        <v>3220</v>
      </c>
      <c r="C2143" s="149"/>
      <c r="D2143" s="83" t="s">
        <v>6401</v>
      </c>
      <c r="E2143" s="83"/>
      <c r="F2143" s="86">
        <v>4245.5733558178754</v>
      </c>
      <c r="G2143" s="82">
        <v>2719.0350000000003</v>
      </c>
    </row>
    <row r="2144" spans="1:7" x14ac:dyDescent="0.25">
      <c r="A2144" s="88" t="s">
        <v>8575</v>
      </c>
      <c r="B2144" s="149" t="s">
        <v>3219</v>
      </c>
      <c r="C2144" s="149"/>
      <c r="D2144" s="83" t="s">
        <v>6401</v>
      </c>
      <c r="E2144" s="83"/>
      <c r="F2144" s="86">
        <v>4245.5733558178754</v>
      </c>
      <c r="G2144" s="82">
        <v>2719.0350000000003</v>
      </c>
    </row>
    <row r="2145" spans="1:7" x14ac:dyDescent="0.25">
      <c r="A2145" s="88" t="s">
        <v>8576</v>
      </c>
      <c r="B2145" s="149" t="s">
        <v>3218</v>
      </c>
      <c r="C2145" s="149"/>
      <c r="D2145" s="83" t="s">
        <v>6345</v>
      </c>
      <c r="E2145" s="83"/>
      <c r="F2145" s="86">
        <v>611.80438448566611</v>
      </c>
      <c r="G2145" s="82">
        <v>391.82400000000001</v>
      </c>
    </row>
    <row r="2146" spans="1:7" x14ac:dyDescent="0.25">
      <c r="A2146" s="88" t="s">
        <v>8577</v>
      </c>
      <c r="B2146" s="149" t="s">
        <v>3217</v>
      </c>
      <c r="C2146" s="149"/>
      <c r="D2146" s="83" t="s">
        <v>6370</v>
      </c>
      <c r="E2146" s="83"/>
      <c r="F2146" s="86">
        <v>703.70994940978085</v>
      </c>
      <c r="G2146" s="82">
        <v>450.68400000000003</v>
      </c>
    </row>
    <row r="2147" spans="1:7" ht="24" x14ac:dyDescent="0.25">
      <c r="A2147" s="88" t="s">
        <v>8578</v>
      </c>
      <c r="B2147" s="149" t="s">
        <v>3216</v>
      </c>
      <c r="C2147" s="149"/>
      <c r="D2147" s="83" t="s">
        <v>6367</v>
      </c>
      <c r="E2147" s="83"/>
      <c r="F2147" s="86">
        <v>1721.0792580101181</v>
      </c>
      <c r="G2147" s="82">
        <v>1102.248</v>
      </c>
    </row>
    <row r="2148" spans="1:7" ht="24" x14ac:dyDescent="0.25">
      <c r="A2148" s="88" t="s">
        <v>8579</v>
      </c>
      <c r="B2148" s="149" t="s">
        <v>3215</v>
      </c>
      <c r="C2148" s="149"/>
      <c r="D2148" s="83" t="s">
        <v>6367</v>
      </c>
      <c r="E2148" s="83"/>
      <c r="F2148" s="86">
        <v>1475.0421585160204</v>
      </c>
      <c r="G2148" s="82">
        <v>944.67600000000016</v>
      </c>
    </row>
    <row r="2149" spans="1:7" x14ac:dyDescent="0.25">
      <c r="A2149" s="88"/>
      <c r="B2149" s="161" t="s">
        <v>3214</v>
      </c>
      <c r="C2149" s="149"/>
      <c r="D2149" s="83"/>
      <c r="E2149" s="83"/>
      <c r="F2149" s="86"/>
      <c r="G2149" s="82">
        <v>0</v>
      </c>
    </row>
    <row r="2150" spans="1:7" x14ac:dyDescent="0.25">
      <c r="A2150" s="88" t="s">
        <v>8580</v>
      </c>
      <c r="B2150" s="149" t="s">
        <v>3213</v>
      </c>
      <c r="C2150" s="149"/>
      <c r="D2150" s="83" t="s">
        <v>6367</v>
      </c>
      <c r="E2150" s="83"/>
      <c r="F2150" s="86">
        <v>2161.8887015177065</v>
      </c>
      <c r="G2150" s="82">
        <v>1384.5600000000002</v>
      </c>
    </row>
    <row r="2151" spans="1:7" x14ac:dyDescent="0.25">
      <c r="A2151" s="88" t="s">
        <v>8581</v>
      </c>
      <c r="B2151" s="149" t="s">
        <v>3212</v>
      </c>
      <c r="C2151" s="149"/>
      <c r="D2151" s="83" t="s">
        <v>6367</v>
      </c>
      <c r="E2151" s="83" t="s">
        <v>6343</v>
      </c>
      <c r="F2151" s="86">
        <v>1221.922428330523</v>
      </c>
      <c r="G2151" s="82">
        <v>782.56800000000021</v>
      </c>
    </row>
    <row r="2152" spans="1:7" x14ac:dyDescent="0.25">
      <c r="A2152" s="89" t="s">
        <v>8582</v>
      </c>
      <c r="B2152" s="149" t="s">
        <v>3211</v>
      </c>
      <c r="C2152" s="149"/>
      <c r="D2152" s="90" t="s">
        <v>6367</v>
      </c>
      <c r="E2152" s="90" t="s">
        <v>6343</v>
      </c>
      <c r="F2152" s="86">
        <v>2268</v>
      </c>
      <c r="G2152" s="82">
        <v>1452.51792</v>
      </c>
    </row>
    <row r="2153" spans="1:7" x14ac:dyDescent="0.25">
      <c r="A2153" s="89" t="s">
        <v>8583</v>
      </c>
      <c r="B2153" s="149" t="s">
        <v>3210</v>
      </c>
      <c r="C2153" s="149"/>
      <c r="D2153" s="90" t="s">
        <v>6367</v>
      </c>
      <c r="E2153" s="90" t="s">
        <v>6343</v>
      </c>
      <c r="F2153" s="86">
        <v>2268</v>
      </c>
      <c r="G2153" s="82">
        <v>1452.51792</v>
      </c>
    </row>
    <row r="2154" spans="1:7" x14ac:dyDescent="0.25">
      <c r="A2154" s="88" t="s">
        <v>8584</v>
      </c>
      <c r="B2154" s="149" t="s">
        <v>3209</v>
      </c>
      <c r="C2154" s="149" t="s">
        <v>8585</v>
      </c>
      <c r="D2154" s="83" t="s">
        <v>6370</v>
      </c>
      <c r="E2154" s="83" t="s">
        <v>6343</v>
      </c>
      <c r="F2154" s="86">
        <v>964.75548060708275</v>
      </c>
      <c r="G2154" s="82">
        <v>617.86800000000005</v>
      </c>
    </row>
    <row r="2155" spans="1:7" x14ac:dyDescent="0.25">
      <c r="A2155" s="88" t="s">
        <v>8586</v>
      </c>
      <c r="B2155" s="149" t="s">
        <v>3207</v>
      </c>
      <c r="C2155" s="149"/>
      <c r="D2155" s="83" t="s">
        <v>6370</v>
      </c>
      <c r="E2155" s="83"/>
      <c r="F2155" s="86">
        <v>820.91062394603716</v>
      </c>
      <c r="G2155" s="82">
        <v>525.74400000000003</v>
      </c>
    </row>
    <row r="2156" spans="1:7" x14ac:dyDescent="0.25">
      <c r="A2156" s="88" t="s">
        <v>8587</v>
      </c>
      <c r="B2156" s="149" t="s">
        <v>3206</v>
      </c>
      <c r="C2156" s="149"/>
      <c r="D2156" s="83" t="s">
        <v>6367</v>
      </c>
      <c r="E2156" s="83"/>
      <c r="F2156" s="86">
        <v>1229.1736930860034</v>
      </c>
      <c r="G2156" s="82">
        <v>787.21199999999999</v>
      </c>
    </row>
    <row r="2157" spans="1:7" ht="24" x14ac:dyDescent="0.25">
      <c r="A2157" s="88" t="s">
        <v>8588</v>
      </c>
      <c r="B2157" s="149" t="s">
        <v>3205</v>
      </c>
      <c r="C2157" s="149"/>
      <c r="D2157" s="83" t="s">
        <v>6367</v>
      </c>
      <c r="E2157" s="83"/>
      <c r="F2157" s="86">
        <v>1475.0421585160204</v>
      </c>
      <c r="G2157" s="82">
        <v>944.67600000000016</v>
      </c>
    </row>
    <row r="2158" spans="1:7" x14ac:dyDescent="0.25">
      <c r="A2158" s="88" t="s">
        <v>8589</v>
      </c>
      <c r="B2158" s="149" t="s">
        <v>3204</v>
      </c>
      <c r="C2158" s="149"/>
      <c r="D2158" s="83" t="s">
        <v>6401</v>
      </c>
      <c r="E2158" s="83"/>
      <c r="F2158" s="86">
        <v>2268.2967959527823</v>
      </c>
      <c r="G2158" s="82">
        <v>1452.7080000000001</v>
      </c>
    </row>
    <row r="2159" spans="1:7" x14ac:dyDescent="0.25">
      <c r="A2159" s="88" t="s">
        <v>8590</v>
      </c>
      <c r="B2159" s="149" t="s">
        <v>3203</v>
      </c>
      <c r="C2159" s="149"/>
      <c r="D2159" s="83" t="s">
        <v>6401</v>
      </c>
      <c r="E2159" s="83"/>
      <c r="F2159" s="86">
        <v>3118.9080944350758</v>
      </c>
      <c r="G2159" s="82">
        <v>1997.4734999999998</v>
      </c>
    </row>
    <row r="2160" spans="1:7" x14ac:dyDescent="0.25">
      <c r="A2160" s="88" t="s">
        <v>8591</v>
      </c>
      <c r="B2160" s="149" t="s">
        <v>3202</v>
      </c>
      <c r="C2160" s="149"/>
      <c r="D2160" s="83" t="s">
        <v>6380</v>
      </c>
      <c r="E2160" s="83"/>
      <c r="F2160" s="86">
        <v>428.16188870151774</v>
      </c>
      <c r="G2160" s="82">
        <v>274.21200000000005</v>
      </c>
    </row>
    <row r="2161" spans="1:7" ht="24" x14ac:dyDescent="0.25">
      <c r="A2161" s="88" t="s">
        <v>8592</v>
      </c>
      <c r="B2161" s="149" t="s">
        <v>3201</v>
      </c>
      <c r="C2161" s="149" t="s">
        <v>8525</v>
      </c>
      <c r="D2161" s="83" t="s">
        <v>6345</v>
      </c>
      <c r="E2161" s="83"/>
      <c r="F2161" s="86">
        <v>489.54468802698148</v>
      </c>
      <c r="G2161" s="82">
        <v>313.52400000000006</v>
      </c>
    </row>
    <row r="2162" spans="1:7" ht="24" x14ac:dyDescent="0.25">
      <c r="A2162" s="89" t="s">
        <v>8593</v>
      </c>
      <c r="B2162" s="149" t="s">
        <v>3199</v>
      </c>
      <c r="C2162" s="149" t="s">
        <v>7226</v>
      </c>
      <c r="D2162" s="83" t="s">
        <v>6370</v>
      </c>
      <c r="E2162" s="83" t="s">
        <v>6343</v>
      </c>
      <c r="F2162" s="86">
        <v>703.70994940978085</v>
      </c>
      <c r="G2162" s="82">
        <v>450.68400000000003</v>
      </c>
    </row>
    <row r="2163" spans="1:7" x14ac:dyDescent="0.25">
      <c r="A2163" s="88" t="s">
        <v>8594</v>
      </c>
      <c r="B2163" s="149" t="s">
        <v>3198</v>
      </c>
      <c r="C2163" s="149"/>
      <c r="D2163" s="83" t="s">
        <v>6370</v>
      </c>
      <c r="E2163" s="83"/>
      <c r="F2163" s="86">
        <v>938.11129848229336</v>
      </c>
      <c r="G2163" s="82">
        <v>600.80399999999997</v>
      </c>
    </row>
    <row r="2164" spans="1:7" x14ac:dyDescent="0.25">
      <c r="A2164" s="88" t="s">
        <v>8595</v>
      </c>
      <c r="B2164" s="149" t="s">
        <v>3197</v>
      </c>
      <c r="C2164" s="149"/>
      <c r="D2164" s="83" t="s">
        <v>6370</v>
      </c>
      <c r="E2164" s="83"/>
      <c r="F2164" s="86">
        <v>938.11129848229336</v>
      </c>
      <c r="G2164" s="82">
        <v>600.80399999999997</v>
      </c>
    </row>
    <row r="2165" spans="1:7" x14ac:dyDescent="0.25">
      <c r="A2165" s="88" t="s">
        <v>8596</v>
      </c>
      <c r="B2165" s="149" t="s">
        <v>3196</v>
      </c>
      <c r="C2165" s="149"/>
      <c r="D2165" s="83" t="s">
        <v>6380</v>
      </c>
      <c r="E2165" s="83"/>
      <c r="F2165" s="86">
        <v>171.33220910623945</v>
      </c>
      <c r="G2165" s="82">
        <v>109.72799999999998</v>
      </c>
    </row>
    <row r="2166" spans="1:7" x14ac:dyDescent="0.25">
      <c r="A2166" s="88" t="s">
        <v>8597</v>
      </c>
      <c r="B2166" s="149" t="s">
        <v>3195</v>
      </c>
      <c r="C2166" s="149"/>
      <c r="D2166" s="83" t="s">
        <v>6370</v>
      </c>
      <c r="E2166" s="83"/>
      <c r="F2166" s="86">
        <v>1055.4806070826307</v>
      </c>
      <c r="G2166" s="82">
        <v>675.97199999999998</v>
      </c>
    </row>
    <row r="2167" spans="1:7" x14ac:dyDescent="0.25">
      <c r="A2167" s="88" t="s">
        <v>8598</v>
      </c>
      <c r="B2167" s="149" t="s">
        <v>3194</v>
      </c>
      <c r="C2167" s="149"/>
      <c r="D2167" s="83" t="s">
        <v>6367</v>
      </c>
      <c r="E2167" s="83"/>
      <c r="F2167" s="86">
        <v>1966.7790893760539</v>
      </c>
      <c r="G2167" s="82">
        <v>1259.604</v>
      </c>
    </row>
    <row r="2168" spans="1:7" x14ac:dyDescent="0.25">
      <c r="A2168" s="88" t="s">
        <v>8599</v>
      </c>
      <c r="B2168" s="149" t="s">
        <v>3193</v>
      </c>
      <c r="C2168" s="149"/>
      <c r="D2168" s="83" t="s">
        <v>6345</v>
      </c>
      <c r="E2168" s="83"/>
      <c r="F2168" s="86">
        <v>611.80438448566611</v>
      </c>
      <c r="G2168" s="82">
        <v>391.82400000000001</v>
      </c>
    </row>
    <row r="2169" spans="1:7" x14ac:dyDescent="0.25">
      <c r="A2169" s="88" t="s">
        <v>8600</v>
      </c>
      <c r="B2169" s="149" t="s">
        <v>3192</v>
      </c>
      <c r="C2169" s="149"/>
      <c r="D2169" s="83" t="s">
        <v>6367</v>
      </c>
      <c r="E2169" s="83"/>
      <c r="F2169" s="86">
        <v>1966.7790893760539</v>
      </c>
      <c r="G2169" s="82">
        <v>1259.604</v>
      </c>
    </row>
    <row r="2170" spans="1:7" x14ac:dyDescent="0.25">
      <c r="A2170" s="88" t="s">
        <v>8601</v>
      </c>
      <c r="B2170" s="149" t="s">
        <v>3191</v>
      </c>
      <c r="C2170" s="149"/>
      <c r="D2170" s="83" t="s">
        <v>6367</v>
      </c>
      <c r="E2170" s="83"/>
      <c r="F2170" s="86">
        <v>1966.7790893760539</v>
      </c>
      <c r="G2170" s="82">
        <v>1259.604</v>
      </c>
    </row>
    <row r="2171" spans="1:7" x14ac:dyDescent="0.25">
      <c r="A2171" s="88" t="s">
        <v>8602</v>
      </c>
      <c r="B2171" s="149" t="s">
        <v>3190</v>
      </c>
      <c r="C2171" s="149"/>
      <c r="D2171" s="83" t="s">
        <v>6401</v>
      </c>
      <c r="E2171" s="83"/>
      <c r="F2171" s="86">
        <v>3118.9080944350758</v>
      </c>
      <c r="G2171" s="82">
        <v>1997.4734999999998</v>
      </c>
    </row>
    <row r="2172" spans="1:7" x14ac:dyDescent="0.25">
      <c r="A2172" s="88" t="s">
        <v>8603</v>
      </c>
      <c r="B2172" s="149" t="s">
        <v>3189</v>
      </c>
      <c r="C2172" s="149"/>
      <c r="D2172" s="83" t="s">
        <v>6401</v>
      </c>
      <c r="E2172" s="83"/>
      <c r="F2172" s="86">
        <v>3118.9080944350758</v>
      </c>
      <c r="G2172" s="82">
        <v>1997.4734999999998</v>
      </c>
    </row>
    <row r="2173" spans="1:7" x14ac:dyDescent="0.25">
      <c r="A2173" s="88" t="s">
        <v>8604</v>
      </c>
      <c r="B2173" s="149" t="s">
        <v>3188</v>
      </c>
      <c r="C2173" s="149"/>
      <c r="D2173" s="83" t="s">
        <v>6370</v>
      </c>
      <c r="E2173" s="83"/>
      <c r="F2173" s="86">
        <v>1055.4806070826307</v>
      </c>
      <c r="G2173" s="82">
        <v>675.97199999999998</v>
      </c>
    </row>
    <row r="2174" spans="1:7" x14ac:dyDescent="0.25">
      <c r="A2174" s="88" t="s">
        <v>8605</v>
      </c>
      <c r="B2174" s="149" t="s">
        <v>3187</v>
      </c>
      <c r="C2174" s="149"/>
      <c r="D2174" s="83" t="s">
        <v>6370</v>
      </c>
      <c r="E2174" s="83"/>
      <c r="F2174" s="86">
        <v>820.91062394603716</v>
      </c>
      <c r="G2174" s="82">
        <v>525.74400000000003</v>
      </c>
    </row>
    <row r="2175" spans="1:7" x14ac:dyDescent="0.25">
      <c r="A2175" s="88" t="s">
        <v>8606</v>
      </c>
      <c r="B2175" s="149" t="s">
        <v>3186</v>
      </c>
      <c r="C2175" s="149"/>
      <c r="D2175" s="83" t="s">
        <v>6401</v>
      </c>
      <c r="E2175" s="83"/>
      <c r="F2175" s="86">
        <v>4245.5733558178754</v>
      </c>
      <c r="G2175" s="82">
        <v>2719.0350000000003</v>
      </c>
    </row>
    <row r="2176" spans="1:7" ht="24" x14ac:dyDescent="0.25">
      <c r="A2176" s="88"/>
      <c r="B2176" s="161" t="s">
        <v>3185</v>
      </c>
      <c r="C2176" s="149"/>
      <c r="D2176" s="90"/>
      <c r="E2176" s="90"/>
      <c r="F2176" s="86"/>
      <c r="G2176" s="82">
        <v>0</v>
      </c>
    </row>
    <row r="2177" spans="1:7" ht="24" x14ac:dyDescent="0.25">
      <c r="A2177" s="102"/>
      <c r="B2177" s="248" t="s">
        <v>3184</v>
      </c>
      <c r="C2177" s="158" t="s">
        <v>3183</v>
      </c>
      <c r="D2177" s="102"/>
      <c r="E2177" s="102"/>
      <c r="F2177" s="214"/>
      <c r="G2177" s="82">
        <v>0</v>
      </c>
    </row>
    <row r="2178" spans="1:7" x14ac:dyDescent="0.25">
      <c r="A2178" s="31" t="s">
        <v>8607</v>
      </c>
      <c r="B2178" s="44" t="s">
        <v>3182</v>
      </c>
      <c r="C2178" s="44" t="s">
        <v>8612</v>
      </c>
      <c r="D2178" s="31" t="s">
        <v>6345</v>
      </c>
      <c r="E2178" s="31" t="s">
        <v>6343</v>
      </c>
      <c r="F2178" s="61">
        <v>876.9</v>
      </c>
      <c r="G2178" s="82">
        <v>561.60183599999993</v>
      </c>
    </row>
    <row r="2179" spans="1:7" x14ac:dyDescent="0.25">
      <c r="A2179" s="31" t="s">
        <v>8608</v>
      </c>
      <c r="B2179" s="44" t="s">
        <v>3181</v>
      </c>
      <c r="C2179" s="44" t="s">
        <v>8612</v>
      </c>
      <c r="D2179" s="31" t="s">
        <v>6345</v>
      </c>
      <c r="E2179" s="31" t="s">
        <v>6343</v>
      </c>
      <c r="F2179" s="61">
        <v>1096.1199999999999</v>
      </c>
      <c r="G2179" s="82">
        <v>701.99909279999997</v>
      </c>
    </row>
    <row r="2180" spans="1:7" x14ac:dyDescent="0.25">
      <c r="A2180" s="31" t="s">
        <v>8609</v>
      </c>
      <c r="B2180" s="44" t="s">
        <v>3180</v>
      </c>
      <c r="C2180" s="44" t="s">
        <v>8612</v>
      </c>
      <c r="D2180" s="31" t="s">
        <v>6345</v>
      </c>
      <c r="E2180" s="31" t="s">
        <v>6343</v>
      </c>
      <c r="F2180" s="61">
        <v>1096.1199999999999</v>
      </c>
      <c r="G2180" s="82">
        <v>701.99909279999997</v>
      </c>
    </row>
    <row r="2181" spans="1:7" x14ac:dyDescent="0.25">
      <c r="A2181" s="31" t="s">
        <v>8610</v>
      </c>
      <c r="B2181" s="44" t="s">
        <v>3179</v>
      </c>
      <c r="C2181" s="44" t="s">
        <v>8612</v>
      </c>
      <c r="D2181" s="31" t="s">
        <v>6345</v>
      </c>
      <c r="E2181" s="31" t="s">
        <v>6343</v>
      </c>
      <c r="F2181" s="61">
        <v>1138.8</v>
      </c>
      <c r="G2181" s="82">
        <v>729.3330719999999</v>
      </c>
    </row>
    <row r="2182" spans="1:7" x14ac:dyDescent="0.25">
      <c r="A2182" s="31" t="s">
        <v>8611</v>
      </c>
      <c r="B2182" s="44" t="s">
        <v>3178</v>
      </c>
      <c r="C2182" s="44" t="s">
        <v>8612</v>
      </c>
      <c r="D2182" s="31" t="s">
        <v>6345</v>
      </c>
      <c r="E2182" s="31" t="s">
        <v>6343</v>
      </c>
      <c r="F2182" s="61">
        <v>876.9</v>
      </c>
      <c r="G2182" s="82">
        <v>561.60183599999993</v>
      </c>
    </row>
    <row r="2183" spans="1:7" x14ac:dyDescent="0.25">
      <c r="A2183" s="31" t="s">
        <v>8613</v>
      </c>
      <c r="B2183" s="44" t="s">
        <v>3177</v>
      </c>
      <c r="C2183" s="44" t="s">
        <v>8612</v>
      </c>
      <c r="D2183" s="31" t="s">
        <v>6345</v>
      </c>
      <c r="E2183" s="31" t="s">
        <v>6343</v>
      </c>
      <c r="F2183" s="61">
        <v>1096.1199999999999</v>
      </c>
      <c r="G2183" s="82">
        <v>701.99909279999997</v>
      </c>
    </row>
    <row r="2184" spans="1:7" x14ac:dyDescent="0.25">
      <c r="A2184" s="31" t="s">
        <v>8614</v>
      </c>
      <c r="B2184" s="44" t="s">
        <v>3176</v>
      </c>
      <c r="C2184" s="44" t="s">
        <v>8612</v>
      </c>
      <c r="D2184" s="31" t="s">
        <v>6345</v>
      </c>
      <c r="E2184" s="31" t="s">
        <v>6343</v>
      </c>
      <c r="F2184" s="61">
        <v>931.7</v>
      </c>
      <c r="G2184" s="82">
        <v>596.69794800000011</v>
      </c>
    </row>
    <row r="2185" spans="1:7" ht="24" x14ac:dyDescent="0.25">
      <c r="A2185" s="31" t="s">
        <v>8615</v>
      </c>
      <c r="B2185" s="44" t="s">
        <v>3175</v>
      </c>
      <c r="C2185" s="44" t="s">
        <v>8612</v>
      </c>
      <c r="D2185" s="31" t="s">
        <v>6345</v>
      </c>
      <c r="E2185" s="31" t="s">
        <v>6343</v>
      </c>
      <c r="F2185" s="61">
        <v>1096.1199999999999</v>
      </c>
      <c r="G2185" s="82">
        <v>701.99909279999997</v>
      </c>
    </row>
    <row r="2186" spans="1:7" x14ac:dyDescent="0.25">
      <c r="A2186" s="83" t="s">
        <v>8616</v>
      </c>
      <c r="B2186" s="149" t="s">
        <v>3174</v>
      </c>
      <c r="C2186" s="149" t="s">
        <v>8612</v>
      </c>
      <c r="D2186" s="83" t="s">
        <v>6380</v>
      </c>
      <c r="E2186" s="83" t="s">
        <v>6343</v>
      </c>
      <c r="F2186" s="86">
        <v>674.53625632377748</v>
      </c>
      <c r="G2186" s="82">
        <v>432</v>
      </c>
    </row>
    <row r="2187" spans="1:7" x14ac:dyDescent="0.25">
      <c r="A2187" s="31" t="s">
        <v>8617</v>
      </c>
      <c r="B2187" s="44" t="s">
        <v>3173</v>
      </c>
      <c r="C2187" s="44" t="s">
        <v>8612</v>
      </c>
      <c r="D2187" s="31" t="s">
        <v>6345</v>
      </c>
      <c r="E2187" s="31" t="s">
        <v>6343</v>
      </c>
      <c r="F2187" s="61">
        <v>1096.1199999999999</v>
      </c>
      <c r="G2187" s="82">
        <v>701.99909279999997</v>
      </c>
    </row>
    <row r="2188" spans="1:7" x14ac:dyDescent="0.25">
      <c r="A2188" s="31" t="s">
        <v>8618</v>
      </c>
      <c r="B2188" s="44" t="s">
        <v>3172</v>
      </c>
      <c r="C2188" s="44" t="s">
        <v>8612</v>
      </c>
      <c r="D2188" s="31" t="s">
        <v>6345</v>
      </c>
      <c r="E2188" s="31" t="s">
        <v>6343</v>
      </c>
      <c r="F2188" s="61">
        <v>1138.8</v>
      </c>
      <c r="G2188" s="82">
        <v>729.3330719999999</v>
      </c>
    </row>
    <row r="2189" spans="1:7" x14ac:dyDescent="0.25">
      <c r="A2189" s="249" t="s">
        <v>8619</v>
      </c>
      <c r="B2189" s="203" t="s">
        <v>3171</v>
      </c>
      <c r="C2189" s="203"/>
      <c r="D2189" s="250" t="s">
        <v>6370</v>
      </c>
      <c r="E2189" s="250" t="s">
        <v>6343</v>
      </c>
      <c r="F2189" s="93">
        <v>876</v>
      </c>
      <c r="G2189" s="82">
        <v>561.02544</v>
      </c>
    </row>
    <row r="2190" spans="1:7" x14ac:dyDescent="0.25">
      <c r="A2190" s="83" t="s">
        <v>8620</v>
      </c>
      <c r="B2190" s="149" t="s">
        <v>3170</v>
      </c>
      <c r="C2190" s="149"/>
      <c r="D2190" s="83" t="s">
        <v>6370</v>
      </c>
      <c r="E2190" s="83" t="s">
        <v>6343</v>
      </c>
      <c r="F2190" s="86">
        <v>758.85328836424958</v>
      </c>
      <c r="G2190" s="82">
        <v>486.00000000000006</v>
      </c>
    </row>
    <row r="2191" spans="1:7" ht="24" x14ac:dyDescent="0.25">
      <c r="A2191" s="88"/>
      <c r="B2191" s="161" t="s">
        <v>3169</v>
      </c>
      <c r="C2191" s="149"/>
      <c r="D2191" s="83"/>
      <c r="E2191" s="122"/>
      <c r="F2191" s="86"/>
      <c r="G2191" s="82">
        <v>0</v>
      </c>
    </row>
    <row r="2192" spans="1:7" x14ac:dyDescent="0.25">
      <c r="A2192" s="88" t="s">
        <v>8621</v>
      </c>
      <c r="B2192" s="149" t="s">
        <v>3168</v>
      </c>
      <c r="C2192" s="149"/>
      <c r="D2192" s="83" t="s">
        <v>6345</v>
      </c>
      <c r="E2192" s="83"/>
      <c r="F2192" s="86">
        <v>461.04553119730184</v>
      </c>
      <c r="G2192" s="82">
        <v>295.27199999999999</v>
      </c>
    </row>
    <row r="2193" spans="1:7" x14ac:dyDescent="0.25">
      <c r="A2193" s="88" t="s">
        <v>8622</v>
      </c>
      <c r="B2193" s="149" t="s">
        <v>3167</v>
      </c>
      <c r="C2193" s="149" t="s">
        <v>8623</v>
      </c>
      <c r="D2193" s="83" t="s">
        <v>6380</v>
      </c>
      <c r="E2193" s="83"/>
      <c r="F2193" s="86">
        <v>316.52613827993252</v>
      </c>
      <c r="G2193" s="82">
        <v>202.71600000000001</v>
      </c>
    </row>
    <row r="2194" spans="1:7" x14ac:dyDescent="0.25">
      <c r="A2194" s="88" t="s">
        <v>8624</v>
      </c>
      <c r="B2194" s="149" t="s">
        <v>3166</v>
      </c>
      <c r="C2194" s="149"/>
      <c r="D2194" s="83" t="s">
        <v>6345</v>
      </c>
      <c r="E2194" s="83"/>
      <c r="F2194" s="86">
        <v>614.67116357504221</v>
      </c>
      <c r="G2194" s="82">
        <v>393.66</v>
      </c>
    </row>
    <row r="2195" spans="1:7" x14ac:dyDescent="0.25">
      <c r="A2195" s="88" t="s">
        <v>8625</v>
      </c>
      <c r="B2195" s="149" t="s">
        <v>3165</v>
      </c>
      <c r="C2195" s="149" t="s">
        <v>8626</v>
      </c>
      <c r="D2195" s="83" t="s">
        <v>6380</v>
      </c>
      <c r="E2195" s="83"/>
      <c r="F2195" s="86">
        <v>253.11973018549747</v>
      </c>
      <c r="G2195" s="82">
        <v>162.108</v>
      </c>
    </row>
    <row r="2196" spans="1:7" x14ac:dyDescent="0.25">
      <c r="A2196" s="88" t="s">
        <v>8627</v>
      </c>
      <c r="B2196" s="149" t="s">
        <v>3163</v>
      </c>
      <c r="C2196" s="149"/>
      <c r="D2196" s="83" t="s">
        <v>6367</v>
      </c>
      <c r="E2196" s="83"/>
      <c r="F2196" s="86">
        <v>1566.2731871838112</v>
      </c>
      <c r="G2196" s="82">
        <v>1003.104</v>
      </c>
    </row>
    <row r="2197" spans="1:7" x14ac:dyDescent="0.25">
      <c r="A2197" s="88" t="s">
        <v>8628</v>
      </c>
      <c r="B2197" s="149" t="s">
        <v>3162</v>
      </c>
      <c r="C2197" s="149"/>
      <c r="D2197" s="83" t="s">
        <v>6345</v>
      </c>
      <c r="E2197" s="83"/>
      <c r="F2197" s="86">
        <v>768.46543001686348</v>
      </c>
      <c r="G2197" s="82">
        <v>492.15600000000006</v>
      </c>
    </row>
    <row r="2198" spans="1:7" x14ac:dyDescent="0.25">
      <c r="A2198" s="88" t="s">
        <v>8629</v>
      </c>
      <c r="B2198" s="149" t="s">
        <v>3161</v>
      </c>
      <c r="C2198" s="149"/>
      <c r="D2198" s="83" t="s">
        <v>6345</v>
      </c>
      <c r="E2198" s="83"/>
      <c r="F2198" s="86">
        <v>461.04553119730184</v>
      </c>
      <c r="G2198" s="82">
        <v>295.27199999999999</v>
      </c>
    </row>
    <row r="2199" spans="1:7" x14ac:dyDescent="0.25">
      <c r="A2199" s="88" t="s">
        <v>8630</v>
      </c>
      <c r="B2199" s="149" t="s">
        <v>3160</v>
      </c>
      <c r="C2199" s="149"/>
      <c r="D2199" s="83" t="s">
        <v>6345</v>
      </c>
      <c r="E2199" s="83"/>
      <c r="F2199" s="86">
        <v>614.67116357504221</v>
      </c>
      <c r="G2199" s="82">
        <v>393.66</v>
      </c>
    </row>
    <row r="2200" spans="1:7" x14ac:dyDescent="0.25">
      <c r="A2200" s="88"/>
      <c r="B2200" s="161" t="s">
        <v>3159</v>
      </c>
      <c r="C2200" s="149"/>
      <c r="D2200" s="83"/>
      <c r="E2200" s="83"/>
      <c r="F2200" s="86"/>
      <c r="G2200" s="82">
        <v>0</v>
      </c>
    </row>
    <row r="2201" spans="1:7" x14ac:dyDescent="0.25">
      <c r="A2201" s="88" t="s">
        <v>8631</v>
      </c>
      <c r="B2201" s="149" t="s">
        <v>3158</v>
      </c>
      <c r="C2201" s="149"/>
      <c r="D2201" s="83" t="s">
        <v>6345</v>
      </c>
      <c r="E2201" s="83"/>
      <c r="F2201" s="86">
        <v>461.04553119730184</v>
      </c>
      <c r="G2201" s="82">
        <v>295.27199999999999</v>
      </c>
    </row>
    <row r="2202" spans="1:7" ht="24" x14ac:dyDescent="0.25">
      <c r="A2202" s="97" t="s">
        <v>8632</v>
      </c>
      <c r="B2202" s="149" t="s">
        <v>3155</v>
      </c>
      <c r="C2202" s="149" t="s">
        <v>8633</v>
      </c>
      <c r="D2202" s="83" t="s">
        <v>6380</v>
      </c>
      <c r="E2202" s="83"/>
      <c r="F2202" s="86">
        <v>151.77065767284992</v>
      </c>
      <c r="G2202" s="82">
        <v>97.2</v>
      </c>
    </row>
    <row r="2203" spans="1:7" x14ac:dyDescent="0.25">
      <c r="A2203" s="88" t="s">
        <v>8634</v>
      </c>
      <c r="B2203" s="149" t="s">
        <v>3153</v>
      </c>
      <c r="C2203" s="149"/>
      <c r="D2203" s="83" t="s">
        <v>6345</v>
      </c>
      <c r="E2203" s="83"/>
      <c r="F2203" s="86">
        <v>768.46543001686348</v>
      </c>
      <c r="G2203" s="82">
        <v>492.15600000000006</v>
      </c>
    </row>
    <row r="2204" spans="1:7" x14ac:dyDescent="0.25">
      <c r="A2204" s="88" t="s">
        <v>8635</v>
      </c>
      <c r="B2204" s="149" t="s">
        <v>3152</v>
      </c>
      <c r="C2204" s="149"/>
      <c r="D2204" s="83" t="s">
        <v>6380</v>
      </c>
      <c r="E2204" s="83"/>
      <c r="F2204" s="86">
        <v>395.61551433389548</v>
      </c>
      <c r="G2204" s="82">
        <v>253.36800000000002</v>
      </c>
    </row>
    <row r="2205" spans="1:7" x14ac:dyDescent="0.25">
      <c r="A2205" s="200" t="s">
        <v>8636</v>
      </c>
      <c r="B2205" s="44" t="s">
        <v>3150</v>
      </c>
      <c r="C2205" s="44"/>
      <c r="D2205" s="143" t="s">
        <v>6380</v>
      </c>
      <c r="E2205" s="143"/>
      <c r="F2205" s="54">
        <v>158.26</v>
      </c>
      <c r="G2205" s="82">
        <v>101.35603439999998</v>
      </c>
    </row>
    <row r="2206" spans="1:7" x14ac:dyDescent="0.25">
      <c r="A2206" s="88" t="s">
        <v>8637</v>
      </c>
      <c r="B2206" s="149" t="s">
        <v>3149</v>
      </c>
      <c r="C2206" s="149"/>
      <c r="D2206" s="83" t="s">
        <v>6380</v>
      </c>
      <c r="E2206" s="83"/>
      <c r="F2206" s="86">
        <v>395.61551433389548</v>
      </c>
      <c r="G2206" s="82">
        <v>253.36800000000002</v>
      </c>
    </row>
    <row r="2207" spans="1:7" x14ac:dyDescent="0.25">
      <c r="A2207" s="88" t="s">
        <v>8638</v>
      </c>
      <c r="B2207" s="149" t="s">
        <v>3148</v>
      </c>
      <c r="C2207" s="149"/>
      <c r="D2207" s="83" t="s">
        <v>6380</v>
      </c>
      <c r="E2207" s="83"/>
      <c r="F2207" s="86">
        <v>189.88195615514334</v>
      </c>
      <c r="G2207" s="82">
        <v>121.608</v>
      </c>
    </row>
    <row r="2208" spans="1:7" x14ac:dyDescent="0.25">
      <c r="A2208" s="88" t="s">
        <v>8639</v>
      </c>
      <c r="B2208" s="149" t="s">
        <v>3147</v>
      </c>
      <c r="C2208" s="149"/>
      <c r="D2208" s="83" t="s">
        <v>6380</v>
      </c>
      <c r="E2208" s="83"/>
      <c r="F2208" s="86">
        <v>395.61551433389548</v>
      </c>
      <c r="G2208" s="82">
        <v>253.36800000000002</v>
      </c>
    </row>
    <row r="2209" spans="1:7" x14ac:dyDescent="0.25">
      <c r="A2209" s="89" t="s">
        <v>8640</v>
      </c>
      <c r="B2209" s="149" t="s">
        <v>3146</v>
      </c>
      <c r="C2209" s="149" t="s">
        <v>3145</v>
      </c>
      <c r="D2209" s="83" t="s">
        <v>6380</v>
      </c>
      <c r="E2209" s="83"/>
      <c r="F2209" s="86">
        <v>158.34738617200676</v>
      </c>
      <c r="G2209" s="82">
        <v>101.41200000000001</v>
      </c>
    </row>
    <row r="2210" spans="1:7" x14ac:dyDescent="0.25">
      <c r="A2210" s="97" t="s">
        <v>8641</v>
      </c>
      <c r="B2210" s="149" t="s">
        <v>3144</v>
      </c>
      <c r="C2210" s="160"/>
      <c r="D2210" s="100" t="s">
        <v>6380</v>
      </c>
      <c r="E2210" s="86"/>
      <c r="F2210" s="86">
        <v>252.95109612141653</v>
      </c>
      <c r="G2210" s="82">
        <v>162</v>
      </c>
    </row>
    <row r="2211" spans="1:7" x14ac:dyDescent="0.25">
      <c r="A2211" s="88" t="s">
        <v>8642</v>
      </c>
      <c r="B2211" s="149" t="s">
        <v>3143</v>
      </c>
      <c r="C2211" s="149"/>
      <c r="D2211" s="83" t="s">
        <v>6345</v>
      </c>
      <c r="E2211" s="83"/>
      <c r="F2211" s="86">
        <v>461.04553119730184</v>
      </c>
      <c r="G2211" s="82">
        <v>295.27199999999999</v>
      </c>
    </row>
    <row r="2212" spans="1:7" x14ac:dyDescent="0.25">
      <c r="A2212" s="88" t="s">
        <v>8643</v>
      </c>
      <c r="B2212" s="149" t="s">
        <v>3142</v>
      </c>
      <c r="C2212" s="149" t="s">
        <v>3141</v>
      </c>
      <c r="D2212" s="83" t="s">
        <v>6380</v>
      </c>
      <c r="E2212" s="83" t="s">
        <v>6343</v>
      </c>
      <c r="F2212" s="86">
        <v>337.26812816188874</v>
      </c>
      <c r="G2212" s="82">
        <v>216</v>
      </c>
    </row>
    <row r="2213" spans="1:7" x14ac:dyDescent="0.25">
      <c r="A2213" s="88"/>
      <c r="B2213" s="161" t="s">
        <v>3138</v>
      </c>
      <c r="C2213" s="149"/>
      <c r="D2213" s="83"/>
      <c r="E2213" s="122"/>
      <c r="F2213" s="86"/>
      <c r="G2213" s="82">
        <v>0</v>
      </c>
    </row>
    <row r="2214" spans="1:7" x14ac:dyDescent="0.25">
      <c r="A2214" s="88" t="s">
        <v>8644</v>
      </c>
      <c r="B2214" s="149" t="s">
        <v>3137</v>
      </c>
      <c r="C2214" s="149"/>
      <c r="D2214" s="83" t="s">
        <v>6370</v>
      </c>
      <c r="E2214" s="83"/>
      <c r="F2214" s="86">
        <v>859.02192242833053</v>
      </c>
      <c r="G2214" s="82">
        <v>550.15200000000004</v>
      </c>
    </row>
    <row r="2215" spans="1:7" ht="24" x14ac:dyDescent="0.25">
      <c r="A2215" s="88" t="s">
        <v>8645</v>
      </c>
      <c r="B2215" s="149" t="s">
        <v>3135</v>
      </c>
      <c r="C2215" s="149"/>
      <c r="D2215" s="83" t="s">
        <v>6380</v>
      </c>
      <c r="E2215" s="83"/>
      <c r="F2215" s="86">
        <v>316.52613827993252</v>
      </c>
      <c r="G2215" s="82">
        <v>202.71600000000001</v>
      </c>
    </row>
    <row r="2216" spans="1:7" x14ac:dyDescent="0.25">
      <c r="A2216" s="88" t="s">
        <v>8646</v>
      </c>
      <c r="B2216" s="149" t="s">
        <v>3134</v>
      </c>
      <c r="C2216" s="149"/>
      <c r="D2216" s="83" t="s">
        <v>6345</v>
      </c>
      <c r="E2216" s="83"/>
      <c r="F2216" s="86">
        <v>614.67116357504221</v>
      </c>
      <c r="G2216" s="82">
        <v>393.66</v>
      </c>
    </row>
    <row r="2217" spans="1:7" x14ac:dyDescent="0.25">
      <c r="A2217" s="106" t="s">
        <v>8647</v>
      </c>
      <c r="B2217" s="251" t="s">
        <v>3133</v>
      </c>
      <c r="C2217" s="251" t="s">
        <v>2892</v>
      </c>
      <c r="D2217" s="107" t="s">
        <v>6380</v>
      </c>
      <c r="E2217" s="107"/>
      <c r="F2217" s="86">
        <v>94.940978077571671</v>
      </c>
      <c r="G2217" s="82">
        <v>60.804000000000002</v>
      </c>
    </row>
    <row r="2218" spans="1:7" x14ac:dyDescent="0.25">
      <c r="A2218" s="97" t="s">
        <v>8648</v>
      </c>
      <c r="B2218" s="149" t="s">
        <v>3132</v>
      </c>
      <c r="C2218" s="160" t="s">
        <v>3131</v>
      </c>
      <c r="D2218" s="100" t="s">
        <v>6345</v>
      </c>
      <c r="E2218" s="86"/>
      <c r="F2218" s="86">
        <v>614.67116357504221</v>
      </c>
      <c r="G2218" s="82">
        <v>393.66</v>
      </c>
    </row>
    <row r="2219" spans="1:7" x14ac:dyDescent="0.25">
      <c r="A2219" s="88" t="s">
        <v>8649</v>
      </c>
      <c r="B2219" s="149" t="s">
        <v>3130</v>
      </c>
      <c r="C2219" s="149"/>
      <c r="D2219" s="83" t="s">
        <v>6345</v>
      </c>
      <c r="E2219" s="83"/>
      <c r="F2219" s="86">
        <v>461.04553119730184</v>
      </c>
      <c r="G2219" s="82">
        <v>295.27199999999999</v>
      </c>
    </row>
    <row r="2220" spans="1:7" x14ac:dyDescent="0.25">
      <c r="A2220" s="88" t="s">
        <v>8650</v>
      </c>
      <c r="B2220" s="149" t="s">
        <v>3129</v>
      </c>
      <c r="C2220" s="149"/>
      <c r="D2220" s="83" t="s">
        <v>6345</v>
      </c>
      <c r="E2220" s="83"/>
      <c r="F2220" s="86">
        <v>461.04553119730184</v>
      </c>
      <c r="G2220" s="82">
        <v>295.27199999999999</v>
      </c>
    </row>
    <row r="2221" spans="1:7" x14ac:dyDescent="0.25">
      <c r="A2221" s="88" t="s">
        <v>8651</v>
      </c>
      <c r="B2221" s="149" t="s">
        <v>3128</v>
      </c>
      <c r="C2221" s="149"/>
      <c r="D2221" s="83" t="s">
        <v>6370</v>
      </c>
      <c r="E2221" s="83"/>
      <c r="F2221" s="86">
        <v>859.02192242833053</v>
      </c>
      <c r="G2221" s="82">
        <v>550.15200000000004</v>
      </c>
    </row>
    <row r="2222" spans="1:7" x14ac:dyDescent="0.25">
      <c r="A2222" s="88" t="s">
        <v>8652</v>
      </c>
      <c r="B2222" s="149" t="s">
        <v>3127</v>
      </c>
      <c r="C2222" s="149"/>
      <c r="D2222" s="83" t="s">
        <v>6345</v>
      </c>
      <c r="E2222" s="83"/>
      <c r="F2222" s="86">
        <v>882.46205733558179</v>
      </c>
      <c r="G2222" s="82">
        <v>565.16399999999999</v>
      </c>
    </row>
    <row r="2223" spans="1:7" x14ac:dyDescent="0.25">
      <c r="A2223" s="88" t="s">
        <v>8653</v>
      </c>
      <c r="B2223" s="149" t="s">
        <v>3126</v>
      </c>
      <c r="C2223" s="149"/>
      <c r="D2223" s="83" t="s">
        <v>6345</v>
      </c>
      <c r="E2223" s="83"/>
      <c r="F2223" s="86">
        <v>768.46543001686348</v>
      </c>
      <c r="G2223" s="82">
        <v>492.15600000000006</v>
      </c>
    </row>
    <row r="2224" spans="1:7" x14ac:dyDescent="0.25">
      <c r="A2224" s="88" t="s">
        <v>8654</v>
      </c>
      <c r="B2224" s="149" t="s">
        <v>3125</v>
      </c>
      <c r="C2224" s="149"/>
      <c r="D2224" s="83" t="s">
        <v>6370</v>
      </c>
      <c r="E2224" s="83"/>
      <c r="F2224" s="86">
        <v>859.02192242833053</v>
      </c>
      <c r="G2224" s="82">
        <v>550.15200000000004</v>
      </c>
    </row>
    <row r="2225" spans="1:7" x14ac:dyDescent="0.25">
      <c r="A2225" s="88" t="s">
        <v>8655</v>
      </c>
      <c r="B2225" s="149" t="s">
        <v>3124</v>
      </c>
      <c r="C2225" s="149"/>
      <c r="D2225" s="83" t="s">
        <v>6370</v>
      </c>
      <c r="E2225" s="83"/>
      <c r="F2225" s="86">
        <v>859.02192242833053</v>
      </c>
      <c r="G2225" s="82">
        <v>550.15200000000004</v>
      </c>
    </row>
    <row r="2226" spans="1:7" x14ac:dyDescent="0.25">
      <c r="A2226" s="89" t="s">
        <v>8656</v>
      </c>
      <c r="B2226" s="149" t="s">
        <v>3123</v>
      </c>
      <c r="C2226" s="149"/>
      <c r="D2226" s="90" t="s">
        <v>6370</v>
      </c>
      <c r="E2226" s="90" t="s">
        <v>6343</v>
      </c>
      <c r="F2226" s="86">
        <v>1288</v>
      </c>
      <c r="G2226" s="82">
        <v>824.88672000000008</v>
      </c>
    </row>
    <row r="2227" spans="1:7" x14ac:dyDescent="0.25">
      <c r="A2227" s="88" t="s">
        <v>8657</v>
      </c>
      <c r="B2227" s="149" t="s">
        <v>3122</v>
      </c>
      <c r="C2227" s="149"/>
      <c r="D2227" s="83" t="s">
        <v>6370</v>
      </c>
      <c r="E2227" s="83"/>
      <c r="F2227" s="86">
        <v>859.02192242833053</v>
      </c>
      <c r="G2227" s="82">
        <v>550.15200000000004</v>
      </c>
    </row>
    <row r="2228" spans="1:7" x14ac:dyDescent="0.25">
      <c r="A2228" s="88" t="s">
        <v>8658</v>
      </c>
      <c r="B2228" s="149" t="s">
        <v>3121</v>
      </c>
      <c r="C2228" s="149"/>
      <c r="D2228" s="83" t="s">
        <v>6345</v>
      </c>
      <c r="E2228" s="83"/>
      <c r="F2228" s="86">
        <v>768.46543001686348</v>
      </c>
      <c r="G2228" s="82">
        <v>492.15600000000006</v>
      </c>
    </row>
    <row r="2229" spans="1:7" x14ac:dyDescent="0.25">
      <c r="A2229" s="88" t="s">
        <v>8659</v>
      </c>
      <c r="B2229" s="149" t="s">
        <v>3120</v>
      </c>
      <c r="C2229" s="149"/>
      <c r="D2229" s="83" t="s">
        <v>6367</v>
      </c>
      <c r="E2229" s="83"/>
      <c r="F2229" s="86">
        <v>1900.8094435075886</v>
      </c>
      <c r="G2229" s="82">
        <v>1217.3544000000002</v>
      </c>
    </row>
    <row r="2230" spans="1:7" x14ac:dyDescent="0.25">
      <c r="A2230" s="88" t="s">
        <v>8660</v>
      </c>
      <c r="B2230" s="149" t="s">
        <v>3119</v>
      </c>
      <c r="C2230" s="149"/>
      <c r="D2230" s="83" t="s">
        <v>6345</v>
      </c>
      <c r="E2230" s="83"/>
      <c r="F2230" s="86">
        <v>768.46543001686348</v>
      </c>
      <c r="G2230" s="82">
        <v>492.15600000000006</v>
      </c>
    </row>
    <row r="2231" spans="1:7" x14ac:dyDescent="0.25">
      <c r="A2231" s="83" t="s">
        <v>8661</v>
      </c>
      <c r="B2231" s="149" t="s">
        <v>3118</v>
      </c>
      <c r="C2231" s="149" t="s">
        <v>2892</v>
      </c>
      <c r="D2231" s="83" t="s">
        <v>6370</v>
      </c>
      <c r="E2231" s="83" t="s">
        <v>6343</v>
      </c>
      <c r="F2231" s="86">
        <v>514.50252951096127</v>
      </c>
      <c r="G2231" s="82">
        <v>329.50800000000004</v>
      </c>
    </row>
    <row r="2232" spans="1:7" x14ac:dyDescent="0.25">
      <c r="A2232" s="143" t="s">
        <v>8662</v>
      </c>
      <c r="B2232" s="44" t="s">
        <v>3117</v>
      </c>
      <c r="C2232" s="44" t="s">
        <v>155</v>
      </c>
      <c r="D2232" s="143" t="s">
        <v>6345</v>
      </c>
      <c r="E2232" s="143" t="s">
        <v>6343</v>
      </c>
      <c r="F2232" s="54">
        <v>321.58999999999997</v>
      </c>
      <c r="G2232" s="82">
        <v>205.9590996</v>
      </c>
    </row>
    <row r="2233" spans="1:7" x14ac:dyDescent="0.25">
      <c r="A2233" s="88" t="s">
        <v>8663</v>
      </c>
      <c r="B2233" s="149" t="s">
        <v>3116</v>
      </c>
      <c r="C2233" s="149"/>
      <c r="D2233" s="83" t="s">
        <v>6345</v>
      </c>
      <c r="E2233" s="83"/>
      <c r="F2233" s="86">
        <v>461.04553119730184</v>
      </c>
      <c r="G2233" s="82">
        <v>295.27199999999999</v>
      </c>
    </row>
    <row r="2234" spans="1:7" x14ac:dyDescent="0.25">
      <c r="A2234" s="88" t="s">
        <v>8664</v>
      </c>
      <c r="B2234" s="149" t="s">
        <v>3115</v>
      </c>
      <c r="C2234" s="149"/>
      <c r="D2234" s="83" t="s">
        <v>6345</v>
      </c>
      <c r="E2234" s="83"/>
      <c r="F2234" s="86">
        <v>461.04553119730184</v>
      </c>
      <c r="G2234" s="82">
        <v>295.27199999999999</v>
      </c>
    </row>
    <row r="2235" spans="1:7" x14ac:dyDescent="0.25">
      <c r="A2235" s="89" t="s">
        <v>8665</v>
      </c>
      <c r="B2235" s="149" t="s">
        <v>3114</v>
      </c>
      <c r="C2235" s="149"/>
      <c r="D2235" s="90" t="s">
        <v>6345</v>
      </c>
      <c r="E2235" s="90"/>
      <c r="F2235" s="86">
        <v>461.04553119730184</v>
      </c>
      <c r="G2235" s="82">
        <v>295.27199999999999</v>
      </c>
    </row>
    <row r="2236" spans="1:7" x14ac:dyDescent="0.25">
      <c r="A2236" s="89" t="s">
        <v>8666</v>
      </c>
      <c r="B2236" s="149" t="s">
        <v>3113</v>
      </c>
      <c r="C2236" s="149"/>
      <c r="D2236" s="90" t="s">
        <v>6345</v>
      </c>
      <c r="E2236" s="90" t="s">
        <v>6343</v>
      </c>
      <c r="F2236" s="86">
        <v>461</v>
      </c>
      <c r="G2236" s="82">
        <v>295.24284</v>
      </c>
    </row>
    <row r="2237" spans="1:7" x14ac:dyDescent="0.25">
      <c r="A2237" s="97" t="s">
        <v>8667</v>
      </c>
      <c r="B2237" s="149" t="s">
        <v>3112</v>
      </c>
      <c r="C2237" s="149"/>
      <c r="D2237" s="83" t="s">
        <v>6370</v>
      </c>
      <c r="E2237" s="83"/>
      <c r="F2237" s="86">
        <v>1222.5969645868465</v>
      </c>
      <c r="G2237" s="82">
        <v>783</v>
      </c>
    </row>
    <row r="2238" spans="1:7" x14ac:dyDescent="0.25">
      <c r="A2238" s="97" t="s">
        <v>8668</v>
      </c>
      <c r="B2238" s="149" t="s">
        <v>3111</v>
      </c>
      <c r="C2238" s="160" t="s">
        <v>8669</v>
      </c>
      <c r="D2238" s="100" t="s">
        <v>6367</v>
      </c>
      <c r="E2238" s="86"/>
      <c r="F2238" s="86">
        <v>1683.5750421585162</v>
      </c>
      <c r="G2238" s="82">
        <v>1078.2288000000003</v>
      </c>
    </row>
    <row r="2239" spans="1:7" x14ac:dyDescent="0.25">
      <c r="A2239" s="97" t="s">
        <v>8670</v>
      </c>
      <c r="B2239" s="149" t="s">
        <v>3109</v>
      </c>
      <c r="C2239" s="160" t="s">
        <v>8671</v>
      </c>
      <c r="D2239" s="100" t="s">
        <v>6367</v>
      </c>
      <c r="E2239" s="86"/>
      <c r="F2239" s="86">
        <v>1683.5750421585162</v>
      </c>
      <c r="G2239" s="82">
        <v>1078.2288000000003</v>
      </c>
    </row>
    <row r="2240" spans="1:7" ht="24" x14ac:dyDescent="0.25">
      <c r="A2240" s="90" t="s">
        <v>8672</v>
      </c>
      <c r="B2240" s="149" t="s">
        <v>3107</v>
      </c>
      <c r="C2240" s="149" t="s">
        <v>8673</v>
      </c>
      <c r="D2240" s="90" t="s">
        <v>6367</v>
      </c>
      <c r="E2240" s="90" t="s">
        <v>6343</v>
      </c>
      <c r="F2240" s="86">
        <v>2172.3440134907255</v>
      </c>
      <c r="G2240" s="82">
        <v>1391.2560000000003</v>
      </c>
    </row>
    <row r="2241" spans="1:7" ht="24" x14ac:dyDescent="0.25">
      <c r="A2241" s="97" t="s">
        <v>8674</v>
      </c>
      <c r="B2241" s="149" t="s">
        <v>3105</v>
      </c>
      <c r="C2241" s="160" t="s">
        <v>8675</v>
      </c>
      <c r="D2241" s="100" t="s">
        <v>6367</v>
      </c>
      <c r="E2241" s="86"/>
      <c r="F2241" s="86">
        <v>1629.2580101180438</v>
      </c>
      <c r="G2241" s="82">
        <v>1043.442</v>
      </c>
    </row>
    <row r="2242" spans="1:7" x14ac:dyDescent="0.25">
      <c r="A2242" s="88" t="s">
        <v>8676</v>
      </c>
      <c r="B2242" s="149" t="s">
        <v>3103</v>
      </c>
      <c r="C2242" s="149"/>
      <c r="D2242" s="83" t="s">
        <v>6370</v>
      </c>
      <c r="E2242" s="83"/>
      <c r="F2242" s="86">
        <v>859.02192242833053</v>
      </c>
      <c r="G2242" s="82">
        <v>550.15200000000004</v>
      </c>
    </row>
    <row r="2243" spans="1:7" x14ac:dyDescent="0.25">
      <c r="A2243" s="88" t="s">
        <v>8677</v>
      </c>
      <c r="B2243" s="149" t="s">
        <v>3102</v>
      </c>
      <c r="C2243" s="149"/>
      <c r="D2243" s="83" t="s">
        <v>6367</v>
      </c>
      <c r="E2243" s="83"/>
      <c r="F2243" s="86">
        <v>2349.4097807757171</v>
      </c>
      <c r="G2243" s="82">
        <v>1504.6560000000004</v>
      </c>
    </row>
    <row r="2244" spans="1:7" x14ac:dyDescent="0.25">
      <c r="A2244" s="89" t="s">
        <v>8678</v>
      </c>
      <c r="B2244" s="149" t="s">
        <v>3101</v>
      </c>
      <c r="C2244" s="149" t="s">
        <v>3099</v>
      </c>
      <c r="D2244" s="90" t="s">
        <v>6367</v>
      </c>
      <c r="E2244" s="90" t="s">
        <v>6343</v>
      </c>
      <c r="F2244" s="86">
        <v>1566.2731871838112</v>
      </c>
      <c r="G2244" s="82">
        <v>1003.104</v>
      </c>
    </row>
    <row r="2245" spans="1:7" x14ac:dyDescent="0.25">
      <c r="A2245" s="89" t="s">
        <v>8679</v>
      </c>
      <c r="B2245" s="149" t="s">
        <v>3100</v>
      </c>
      <c r="C2245" s="149" t="s">
        <v>3099</v>
      </c>
      <c r="D2245" s="90" t="s">
        <v>6367</v>
      </c>
      <c r="E2245" s="90" t="s">
        <v>6343</v>
      </c>
      <c r="F2245" s="86">
        <v>1879.4266441821248</v>
      </c>
      <c r="G2245" s="82">
        <v>1203.6600000000001</v>
      </c>
    </row>
    <row r="2246" spans="1:7" x14ac:dyDescent="0.25">
      <c r="A2246" s="89" t="s">
        <v>8680</v>
      </c>
      <c r="B2246" s="149" t="s">
        <v>3098</v>
      </c>
      <c r="C2246" s="149" t="s">
        <v>8681</v>
      </c>
      <c r="D2246" s="83" t="s">
        <v>6367</v>
      </c>
      <c r="E2246" s="83"/>
      <c r="F2246" s="86">
        <v>1566.2731871838112</v>
      </c>
      <c r="G2246" s="82">
        <v>1003.104</v>
      </c>
    </row>
    <row r="2247" spans="1:7" x14ac:dyDescent="0.25">
      <c r="A2247" s="88" t="s">
        <v>8682</v>
      </c>
      <c r="B2247" s="149" t="s">
        <v>3096</v>
      </c>
      <c r="C2247" s="149"/>
      <c r="D2247" s="83" t="s">
        <v>6367</v>
      </c>
      <c r="E2247" s="83"/>
      <c r="F2247" s="86">
        <v>2036.0876897133223</v>
      </c>
      <c r="G2247" s="82">
        <v>1303.9920000000002</v>
      </c>
    </row>
    <row r="2248" spans="1:7" ht="24" x14ac:dyDescent="0.25">
      <c r="A2248" s="88" t="s">
        <v>8683</v>
      </c>
      <c r="B2248" s="149" t="s">
        <v>3095</v>
      </c>
      <c r="C2248" s="149"/>
      <c r="D2248" s="83" t="s">
        <v>6401</v>
      </c>
      <c r="E2248" s="83"/>
      <c r="F2248" s="86">
        <v>4435.210792580101</v>
      </c>
      <c r="G2248" s="82">
        <v>2840.4864000000002</v>
      </c>
    </row>
    <row r="2249" spans="1:7" x14ac:dyDescent="0.25">
      <c r="A2249" s="88"/>
      <c r="B2249" s="161" t="s">
        <v>3094</v>
      </c>
      <c r="C2249" s="149"/>
      <c r="D2249" s="83"/>
      <c r="E2249" s="83"/>
      <c r="F2249" s="86"/>
      <c r="G2249" s="82">
        <v>0</v>
      </c>
    </row>
    <row r="2250" spans="1:7" x14ac:dyDescent="0.25">
      <c r="A2250" s="88" t="s">
        <v>8684</v>
      </c>
      <c r="B2250" s="149" t="s">
        <v>3093</v>
      </c>
      <c r="C2250" s="149"/>
      <c r="D2250" s="83" t="s">
        <v>6345</v>
      </c>
      <c r="E2250" s="83"/>
      <c r="F2250" s="86">
        <v>768.46543001686348</v>
      </c>
      <c r="G2250" s="82">
        <v>492.15600000000006</v>
      </c>
    </row>
    <row r="2251" spans="1:7" x14ac:dyDescent="0.25">
      <c r="A2251" s="88" t="s">
        <v>8685</v>
      </c>
      <c r="B2251" s="149" t="s">
        <v>3092</v>
      </c>
      <c r="C2251" s="149"/>
      <c r="D2251" s="83" t="s">
        <v>6345</v>
      </c>
      <c r="E2251" s="83"/>
      <c r="F2251" s="86">
        <v>768.46543001686348</v>
      </c>
      <c r="G2251" s="82">
        <v>492.15600000000006</v>
      </c>
    </row>
    <row r="2252" spans="1:7" ht="24" x14ac:dyDescent="0.25">
      <c r="A2252" s="88" t="s">
        <v>8686</v>
      </c>
      <c r="B2252" s="149" t="s">
        <v>3091</v>
      </c>
      <c r="C2252" s="149"/>
      <c r="D2252" s="83" t="s">
        <v>6370</v>
      </c>
      <c r="E2252" s="83"/>
      <c r="F2252" s="86">
        <v>1145.3625632377741</v>
      </c>
      <c r="G2252" s="82">
        <v>733.53600000000006</v>
      </c>
    </row>
    <row r="2253" spans="1:7" x14ac:dyDescent="0.25">
      <c r="A2253" s="88" t="s">
        <v>8687</v>
      </c>
      <c r="B2253" s="149" t="s">
        <v>3090</v>
      </c>
      <c r="C2253" s="149"/>
      <c r="D2253" s="83" t="s">
        <v>6367</v>
      </c>
      <c r="E2253" s="83" t="s">
        <v>6343</v>
      </c>
      <c r="F2253" s="86">
        <v>1574.95784148398</v>
      </c>
      <c r="G2253" s="82">
        <v>1008.6660000000003</v>
      </c>
    </row>
    <row r="2254" spans="1:7" ht="36" x14ac:dyDescent="0.25">
      <c r="A2254" s="141" t="s">
        <v>8688</v>
      </c>
      <c r="B2254" s="44" t="s">
        <v>3089</v>
      </c>
      <c r="C2254" s="57" t="s">
        <v>8689</v>
      </c>
      <c r="D2254" s="247" t="s">
        <v>6367</v>
      </c>
      <c r="E2254" s="143" t="s">
        <v>6343</v>
      </c>
      <c r="F2254" s="62">
        <v>1939.29173693086</v>
      </c>
      <c r="G2254" s="82">
        <v>1242</v>
      </c>
    </row>
    <row r="2255" spans="1:7" x14ac:dyDescent="0.25">
      <c r="A2255" s="89" t="s">
        <v>8690</v>
      </c>
      <c r="B2255" s="149" t="s">
        <v>3087</v>
      </c>
      <c r="C2255" s="149"/>
      <c r="D2255" s="90" t="s">
        <v>6345</v>
      </c>
      <c r="E2255" s="90" t="s">
        <v>6343</v>
      </c>
      <c r="F2255" s="86">
        <v>707</v>
      </c>
      <c r="G2255" s="82">
        <v>452.79108000000002</v>
      </c>
    </row>
    <row r="2256" spans="1:7" x14ac:dyDescent="0.25">
      <c r="A2256" s="88" t="s">
        <v>8691</v>
      </c>
      <c r="B2256" s="149" t="s">
        <v>3086</v>
      </c>
      <c r="C2256" s="149"/>
      <c r="D2256" s="83" t="s">
        <v>6370</v>
      </c>
      <c r="E2256" s="83" t="s">
        <v>6343</v>
      </c>
      <c r="F2256" s="86">
        <v>1221.922428330523</v>
      </c>
      <c r="G2256" s="82">
        <v>782.56800000000021</v>
      </c>
    </row>
    <row r="2257" spans="1:7" x14ac:dyDescent="0.25">
      <c r="A2257" s="88" t="s">
        <v>8692</v>
      </c>
      <c r="B2257" s="149" t="s">
        <v>3085</v>
      </c>
      <c r="C2257" s="149"/>
      <c r="D2257" s="83" t="s">
        <v>6370</v>
      </c>
      <c r="E2257" s="83"/>
      <c r="F2257" s="86">
        <v>859.02192242833053</v>
      </c>
      <c r="G2257" s="82">
        <v>550.15200000000004</v>
      </c>
    </row>
    <row r="2258" spans="1:7" x14ac:dyDescent="0.25">
      <c r="A2258" s="88" t="s">
        <v>8693</v>
      </c>
      <c r="B2258" s="149" t="s">
        <v>3084</v>
      </c>
      <c r="C2258" s="149" t="s">
        <v>3083</v>
      </c>
      <c r="D2258" s="90" t="s">
        <v>6370</v>
      </c>
      <c r="E2258" s="90"/>
      <c r="F2258" s="86">
        <v>859.02192242833053</v>
      </c>
      <c r="G2258" s="82">
        <v>550.15200000000004</v>
      </c>
    </row>
    <row r="2259" spans="1:7" x14ac:dyDescent="0.25">
      <c r="A2259" s="89" t="s">
        <v>8694</v>
      </c>
      <c r="B2259" s="149" t="s">
        <v>3082</v>
      </c>
      <c r="C2259" s="149"/>
      <c r="D2259" s="90" t="s">
        <v>6370</v>
      </c>
      <c r="E2259" s="90" t="s">
        <v>6343</v>
      </c>
      <c r="F2259" s="86">
        <v>859</v>
      </c>
      <c r="G2259" s="82">
        <v>550.13796000000002</v>
      </c>
    </row>
    <row r="2260" spans="1:7" x14ac:dyDescent="0.25">
      <c r="A2260" s="88" t="s">
        <v>8695</v>
      </c>
      <c r="B2260" s="149" t="s">
        <v>3081</v>
      </c>
      <c r="C2260" s="149"/>
      <c r="D2260" s="90" t="s">
        <v>6370</v>
      </c>
      <c r="E2260" s="90" t="s">
        <v>6343</v>
      </c>
      <c r="F2260" s="86">
        <v>836.08768971332211</v>
      </c>
      <c r="G2260" s="82">
        <v>535.46400000000006</v>
      </c>
    </row>
    <row r="2261" spans="1:7" ht="24" x14ac:dyDescent="0.25">
      <c r="A2261" s="88" t="s">
        <v>8696</v>
      </c>
      <c r="B2261" s="149" t="s">
        <v>3080</v>
      </c>
      <c r="C2261" s="149"/>
      <c r="D2261" s="90" t="s">
        <v>6370</v>
      </c>
      <c r="E2261" s="90"/>
      <c r="F2261" s="86">
        <v>859.02192242833053</v>
      </c>
      <c r="G2261" s="82">
        <v>550.15200000000004</v>
      </c>
    </row>
    <row r="2262" spans="1:7" x14ac:dyDescent="0.25">
      <c r="A2262" s="88" t="s">
        <v>8697</v>
      </c>
      <c r="B2262" s="149" t="s">
        <v>3079</v>
      </c>
      <c r="C2262" s="149" t="s">
        <v>2892</v>
      </c>
      <c r="D2262" s="83" t="s">
        <v>6345</v>
      </c>
      <c r="E2262" s="83"/>
      <c r="F2262" s="86">
        <v>768.46543001686348</v>
      </c>
      <c r="G2262" s="82">
        <v>492.15600000000006</v>
      </c>
    </row>
    <row r="2263" spans="1:7" ht="24" x14ac:dyDescent="0.25">
      <c r="A2263" s="88" t="s">
        <v>8698</v>
      </c>
      <c r="B2263" s="149" t="s">
        <v>3078</v>
      </c>
      <c r="C2263" s="149"/>
      <c r="D2263" s="90" t="s">
        <v>6367</v>
      </c>
      <c r="E2263" s="90" t="s">
        <v>6343</v>
      </c>
      <c r="F2263" s="86">
        <v>1414.8397976391232</v>
      </c>
      <c r="G2263" s="82">
        <v>906.12</v>
      </c>
    </row>
    <row r="2264" spans="1:7" x14ac:dyDescent="0.25">
      <c r="A2264" s="88" t="s">
        <v>8699</v>
      </c>
      <c r="B2264" s="149" t="s">
        <v>3077</v>
      </c>
      <c r="C2264" s="149"/>
      <c r="D2264" s="90" t="s">
        <v>6370</v>
      </c>
      <c r="E2264" s="90"/>
      <c r="F2264" s="86">
        <v>859.02192242833053</v>
      </c>
      <c r="G2264" s="82">
        <v>550.15200000000004</v>
      </c>
    </row>
    <row r="2265" spans="1:7" x14ac:dyDescent="0.25">
      <c r="A2265" s="88" t="s">
        <v>8700</v>
      </c>
      <c r="B2265" s="149" t="s">
        <v>3076</v>
      </c>
      <c r="C2265" s="252"/>
      <c r="D2265" s="83" t="s">
        <v>6370</v>
      </c>
      <c r="E2265" s="83"/>
      <c r="F2265" s="86">
        <v>858.34738617200674</v>
      </c>
      <c r="G2265" s="82">
        <v>549.72</v>
      </c>
    </row>
    <row r="2266" spans="1:7" ht="180" customHeight="1" x14ac:dyDescent="0.25">
      <c r="A2266" s="88" t="s">
        <v>8701</v>
      </c>
      <c r="B2266" s="149" t="s">
        <v>3075</v>
      </c>
      <c r="C2266" s="149"/>
      <c r="D2266" s="83" t="s">
        <v>6370</v>
      </c>
      <c r="E2266" s="83"/>
      <c r="F2266" s="86">
        <v>1288.5328836424958</v>
      </c>
      <c r="G2266" s="82">
        <v>825.22800000000007</v>
      </c>
    </row>
    <row r="2267" spans="1:7" ht="180" customHeight="1" x14ac:dyDescent="0.25">
      <c r="A2267" s="90" t="s">
        <v>8702</v>
      </c>
      <c r="B2267" s="149" t="s">
        <v>3074</v>
      </c>
      <c r="C2267" s="160" t="s">
        <v>8703</v>
      </c>
      <c r="D2267" s="90" t="s">
        <v>6367</v>
      </c>
      <c r="E2267" s="90"/>
      <c r="F2267" s="86">
        <v>1686.3406408094436</v>
      </c>
      <c r="G2267" s="82">
        <v>1080</v>
      </c>
    </row>
    <row r="2268" spans="1:7" ht="48" customHeight="1" x14ac:dyDescent="0.25">
      <c r="A2268" s="89" t="s">
        <v>8704</v>
      </c>
      <c r="B2268" s="149" t="s">
        <v>3072</v>
      </c>
      <c r="C2268" s="149"/>
      <c r="D2268" s="90" t="s">
        <v>6370</v>
      </c>
      <c r="E2268" s="90"/>
      <c r="F2268" s="86">
        <v>1288</v>
      </c>
      <c r="G2268" s="82">
        <v>824.88672000000008</v>
      </c>
    </row>
    <row r="2269" spans="1:7" x14ac:dyDescent="0.25">
      <c r="A2269" s="88" t="s">
        <v>8705</v>
      </c>
      <c r="B2269" s="149" t="s">
        <v>3071</v>
      </c>
      <c r="C2269" s="149"/>
      <c r="D2269" s="83" t="s">
        <v>6370</v>
      </c>
      <c r="E2269" s="83"/>
      <c r="F2269" s="86">
        <v>859.02192242833053</v>
      </c>
      <c r="G2269" s="82">
        <v>550.15200000000004</v>
      </c>
    </row>
    <row r="2270" spans="1:7" x14ac:dyDescent="0.25">
      <c r="A2270" s="88"/>
      <c r="B2270" s="161" t="s">
        <v>3070</v>
      </c>
      <c r="C2270" s="149"/>
      <c r="D2270" s="83"/>
      <c r="E2270" s="83"/>
      <c r="F2270" s="86"/>
      <c r="G2270" s="82">
        <v>0</v>
      </c>
    </row>
    <row r="2271" spans="1:7" x14ac:dyDescent="0.25">
      <c r="A2271" s="88" t="s">
        <v>8706</v>
      </c>
      <c r="B2271" s="149" t="s">
        <v>3069</v>
      </c>
      <c r="C2271" s="149"/>
      <c r="D2271" s="83" t="s">
        <v>6367</v>
      </c>
      <c r="E2271" s="83"/>
      <c r="F2271" s="86">
        <v>1879.4266441821248</v>
      </c>
      <c r="G2271" s="82">
        <v>1203.6600000000001</v>
      </c>
    </row>
    <row r="2272" spans="1:7" x14ac:dyDescent="0.25">
      <c r="A2272" s="88" t="s">
        <v>8707</v>
      </c>
      <c r="B2272" s="149" t="s">
        <v>3068</v>
      </c>
      <c r="C2272" s="149"/>
      <c r="D2272" s="83" t="s">
        <v>6367</v>
      </c>
      <c r="E2272" s="83" t="s">
        <v>6343</v>
      </c>
      <c r="F2272" s="86">
        <v>1414.8397976391232</v>
      </c>
      <c r="G2272" s="82">
        <v>906.12</v>
      </c>
    </row>
    <row r="2273" spans="1:7" x14ac:dyDescent="0.25">
      <c r="A2273" s="88" t="s">
        <v>8708</v>
      </c>
      <c r="B2273" s="149" t="s">
        <v>3067</v>
      </c>
      <c r="C2273" s="149"/>
      <c r="D2273" s="83" t="s">
        <v>6401</v>
      </c>
      <c r="E2273" s="83"/>
      <c r="F2273" s="86">
        <v>3087.6897133220914</v>
      </c>
      <c r="G2273" s="82">
        <v>1977.48</v>
      </c>
    </row>
    <row r="2274" spans="1:7" x14ac:dyDescent="0.25">
      <c r="A2274" s="88" t="s">
        <v>8709</v>
      </c>
      <c r="B2274" s="149" t="s">
        <v>3066</v>
      </c>
      <c r="C2274" s="149"/>
      <c r="D2274" s="83" t="s">
        <v>6367</v>
      </c>
      <c r="E2274" s="83"/>
      <c r="F2274" s="86">
        <v>1566.2731871838112</v>
      </c>
      <c r="G2274" s="82">
        <v>1003.104</v>
      </c>
    </row>
    <row r="2275" spans="1:7" x14ac:dyDescent="0.25">
      <c r="A2275" s="88" t="s">
        <v>8710</v>
      </c>
      <c r="B2275" s="149" t="s">
        <v>3065</v>
      </c>
      <c r="C2275" s="149"/>
      <c r="D2275" s="83" t="s">
        <v>6367</v>
      </c>
      <c r="E2275" s="83"/>
      <c r="F2275" s="86">
        <v>2506.0708263069141</v>
      </c>
      <c r="G2275" s="82">
        <v>1604.9880000000001</v>
      </c>
    </row>
    <row r="2276" spans="1:7" x14ac:dyDescent="0.25">
      <c r="A2276" s="88" t="s">
        <v>8711</v>
      </c>
      <c r="B2276" s="149" t="s">
        <v>3064</v>
      </c>
      <c r="C2276" s="149"/>
      <c r="D2276" s="83" t="s">
        <v>6370</v>
      </c>
      <c r="E2276" s="83"/>
      <c r="F2276" s="86">
        <v>1145.3625632377741</v>
      </c>
      <c r="G2276" s="82">
        <v>733.53600000000006</v>
      </c>
    </row>
    <row r="2277" spans="1:7" x14ac:dyDescent="0.25">
      <c r="A2277" s="88" t="s">
        <v>8712</v>
      </c>
      <c r="B2277" s="149" t="s">
        <v>3063</v>
      </c>
      <c r="C2277" s="149"/>
      <c r="D2277" s="83" t="s">
        <v>6367</v>
      </c>
      <c r="E2277" s="83"/>
      <c r="F2277" s="86">
        <v>2506.0708263069141</v>
      </c>
      <c r="G2277" s="82">
        <v>1604.9880000000001</v>
      </c>
    </row>
    <row r="2278" spans="1:7" x14ac:dyDescent="0.25">
      <c r="A2278" s="88" t="s">
        <v>8713</v>
      </c>
      <c r="B2278" s="149" t="s">
        <v>3062</v>
      </c>
      <c r="C2278" s="149"/>
      <c r="D2278" s="83" t="s">
        <v>6367</v>
      </c>
      <c r="E2278" s="83"/>
      <c r="F2278" s="86">
        <v>1566.2731871838112</v>
      </c>
      <c r="G2278" s="82">
        <v>1003.104</v>
      </c>
    </row>
    <row r="2279" spans="1:7" x14ac:dyDescent="0.25">
      <c r="A2279" s="89" t="s">
        <v>8714</v>
      </c>
      <c r="B2279" s="149" t="s">
        <v>3061</v>
      </c>
      <c r="C2279" s="149"/>
      <c r="D2279" s="90" t="s">
        <v>6367</v>
      </c>
      <c r="E2279" s="90"/>
      <c r="F2279" s="86">
        <v>1855.5480607082629</v>
      </c>
      <c r="G2279" s="82">
        <v>1188.3671999999999</v>
      </c>
    </row>
    <row r="2280" spans="1:7" x14ac:dyDescent="0.25">
      <c r="A2280" s="88" t="s">
        <v>8715</v>
      </c>
      <c r="B2280" s="149" t="s">
        <v>3060</v>
      </c>
      <c r="C2280" s="149"/>
      <c r="D2280" s="83" t="s">
        <v>6367</v>
      </c>
      <c r="E2280" s="83"/>
      <c r="F2280" s="86">
        <v>1879.4266441821248</v>
      </c>
      <c r="G2280" s="82">
        <v>1203.6600000000001</v>
      </c>
    </row>
    <row r="2281" spans="1:7" x14ac:dyDescent="0.25">
      <c r="A2281" s="88" t="s">
        <v>8716</v>
      </c>
      <c r="B2281" s="149" t="s">
        <v>3059</v>
      </c>
      <c r="C2281" s="149" t="s">
        <v>3058</v>
      </c>
      <c r="D2281" s="83" t="s">
        <v>6370</v>
      </c>
      <c r="E2281" s="83"/>
      <c r="F2281" s="86">
        <v>1000.5059021922428</v>
      </c>
      <c r="G2281" s="82">
        <v>640.76400000000001</v>
      </c>
    </row>
    <row r="2282" spans="1:7" x14ac:dyDescent="0.25">
      <c r="A2282" s="88" t="s">
        <v>8717</v>
      </c>
      <c r="B2282" s="149" t="s">
        <v>3057</v>
      </c>
      <c r="C2282" s="149"/>
      <c r="D2282" s="83" t="s">
        <v>6367</v>
      </c>
      <c r="E2282" s="83"/>
      <c r="F2282" s="86">
        <v>1879.4266441821248</v>
      </c>
      <c r="G2282" s="82">
        <v>1203.6600000000001</v>
      </c>
    </row>
    <row r="2283" spans="1:7" x14ac:dyDescent="0.2">
      <c r="A2283" s="200" t="s">
        <v>8718</v>
      </c>
      <c r="B2283" s="130" t="s">
        <v>3056</v>
      </c>
      <c r="C2283" s="130"/>
      <c r="D2283" s="231" t="s">
        <v>6401</v>
      </c>
      <c r="E2283" s="253"/>
      <c r="F2283" s="241">
        <v>4882.4093591905566</v>
      </c>
      <c r="G2283" s="82">
        <v>3126.8902499999999</v>
      </c>
    </row>
    <row r="2284" spans="1:7" ht="36" x14ac:dyDescent="0.25">
      <c r="A2284" s="88" t="s">
        <v>8719</v>
      </c>
      <c r="B2284" s="149" t="s">
        <v>3055</v>
      </c>
      <c r="C2284" s="149"/>
      <c r="D2284" s="83" t="s">
        <v>6367</v>
      </c>
      <c r="E2284" s="83"/>
      <c r="F2284" s="86">
        <v>1566.2731871838112</v>
      </c>
      <c r="G2284" s="82">
        <v>1003.104</v>
      </c>
    </row>
    <row r="2285" spans="1:7" x14ac:dyDescent="0.25">
      <c r="A2285" s="89" t="s">
        <v>8720</v>
      </c>
      <c r="B2285" s="149" t="s">
        <v>3054</v>
      </c>
      <c r="C2285" s="149"/>
      <c r="D2285" s="90" t="s">
        <v>6367</v>
      </c>
      <c r="E2285" s="90"/>
      <c r="F2285" s="86">
        <v>1566.2731871838112</v>
      </c>
      <c r="G2285" s="82">
        <v>1003.104</v>
      </c>
    </row>
    <row r="2286" spans="1:7" x14ac:dyDescent="0.25">
      <c r="A2286" s="88" t="s">
        <v>8721</v>
      </c>
      <c r="B2286" s="149" t="s">
        <v>3053</v>
      </c>
      <c r="C2286" s="149"/>
      <c r="D2286" s="83" t="s">
        <v>6401</v>
      </c>
      <c r="E2286" s="83"/>
      <c r="F2286" s="86">
        <v>3087.6897133220914</v>
      </c>
      <c r="G2286" s="82">
        <v>1977.48</v>
      </c>
    </row>
    <row r="2287" spans="1:7" x14ac:dyDescent="0.25">
      <c r="A2287" s="88" t="s">
        <v>8722</v>
      </c>
      <c r="B2287" s="149" t="s">
        <v>3052</v>
      </c>
      <c r="C2287" s="149"/>
      <c r="D2287" s="83" t="s">
        <v>6370</v>
      </c>
      <c r="E2287" s="83"/>
      <c r="F2287" s="86">
        <v>859.02192242833053</v>
      </c>
      <c r="G2287" s="82">
        <v>550.15200000000004</v>
      </c>
    </row>
    <row r="2288" spans="1:7" x14ac:dyDescent="0.25">
      <c r="A2288" s="88" t="s">
        <v>8723</v>
      </c>
      <c r="B2288" s="149" t="s">
        <v>3051</v>
      </c>
      <c r="C2288" s="149"/>
      <c r="D2288" s="83" t="s">
        <v>6401</v>
      </c>
      <c r="E2288" s="83"/>
      <c r="F2288" s="86">
        <v>3430.8600337268131</v>
      </c>
      <c r="G2288" s="82">
        <v>2197.2600000000002</v>
      </c>
    </row>
    <row r="2289" spans="1:7" x14ac:dyDescent="0.25">
      <c r="A2289" s="88" t="s">
        <v>8724</v>
      </c>
      <c r="B2289" s="149" t="s">
        <v>3050</v>
      </c>
      <c r="C2289" s="149"/>
      <c r="D2289" s="83" t="s">
        <v>6401</v>
      </c>
      <c r="E2289" s="83"/>
      <c r="F2289" s="86">
        <v>3430.8600337268131</v>
      </c>
      <c r="G2289" s="82">
        <v>2197.2600000000002</v>
      </c>
    </row>
    <row r="2290" spans="1:7" x14ac:dyDescent="0.25">
      <c r="A2290" s="88" t="s">
        <v>8725</v>
      </c>
      <c r="B2290" s="149" t="s">
        <v>3049</v>
      </c>
      <c r="C2290" s="149"/>
      <c r="D2290" s="83" t="s">
        <v>6401</v>
      </c>
      <c r="E2290" s="83"/>
      <c r="F2290" s="86">
        <v>4717.432546374368</v>
      </c>
      <c r="G2290" s="82">
        <v>3021.2325000000001</v>
      </c>
    </row>
    <row r="2291" spans="1:7" x14ac:dyDescent="0.25">
      <c r="A2291" s="88" t="s">
        <v>8726</v>
      </c>
      <c r="B2291" s="149" t="s">
        <v>3048</v>
      </c>
      <c r="C2291" s="149"/>
      <c r="D2291" s="83" t="s">
        <v>6367</v>
      </c>
      <c r="E2291" s="83"/>
      <c r="F2291" s="86">
        <v>1879.4266441821248</v>
      </c>
      <c r="G2291" s="82">
        <v>1203.6600000000001</v>
      </c>
    </row>
    <row r="2292" spans="1:7" x14ac:dyDescent="0.25">
      <c r="A2292" s="88" t="s">
        <v>8727</v>
      </c>
      <c r="B2292" s="149" t="s">
        <v>3047</v>
      </c>
      <c r="C2292" s="149"/>
      <c r="D2292" s="83" t="s">
        <v>6401</v>
      </c>
      <c r="E2292" s="83"/>
      <c r="F2292" s="86">
        <v>3087.6897133220914</v>
      </c>
      <c r="G2292" s="82">
        <v>1977.48</v>
      </c>
    </row>
    <row r="2293" spans="1:7" x14ac:dyDescent="0.25">
      <c r="A2293" s="88" t="s">
        <v>8728</v>
      </c>
      <c r="B2293" s="149" t="s">
        <v>3046</v>
      </c>
      <c r="C2293" s="149"/>
      <c r="D2293" s="83" t="s">
        <v>6401</v>
      </c>
      <c r="E2293" s="83"/>
      <c r="F2293" s="86">
        <v>3087.6897133220914</v>
      </c>
      <c r="G2293" s="82">
        <v>1977.48</v>
      </c>
    </row>
    <row r="2294" spans="1:7" x14ac:dyDescent="0.25">
      <c r="A2294" s="88" t="s">
        <v>8729</v>
      </c>
      <c r="B2294" s="149" t="s">
        <v>3045</v>
      </c>
      <c r="C2294" s="149"/>
      <c r="D2294" s="83" t="s">
        <v>6370</v>
      </c>
      <c r="E2294" s="83"/>
      <c r="F2294" s="86">
        <v>1288.5328836424958</v>
      </c>
      <c r="G2294" s="82">
        <v>825.22800000000007</v>
      </c>
    </row>
    <row r="2295" spans="1:7" x14ac:dyDescent="0.25">
      <c r="A2295" s="88" t="s">
        <v>8730</v>
      </c>
      <c r="B2295" s="149" t="s">
        <v>3044</v>
      </c>
      <c r="C2295" s="149"/>
      <c r="D2295" s="83" t="s">
        <v>6401</v>
      </c>
      <c r="E2295" s="83"/>
      <c r="F2295" s="86">
        <v>3430.8600337268131</v>
      </c>
      <c r="G2295" s="82">
        <v>2197.2600000000002</v>
      </c>
    </row>
    <row r="2296" spans="1:7" x14ac:dyDescent="0.25">
      <c r="A2296" s="88" t="s">
        <v>8731</v>
      </c>
      <c r="B2296" s="149" t="s">
        <v>3043</v>
      </c>
      <c r="C2296" s="149"/>
      <c r="D2296" s="83" t="s">
        <v>6367</v>
      </c>
      <c r="E2296" s="83"/>
      <c r="F2296" s="86">
        <v>2349.4097807757171</v>
      </c>
      <c r="G2296" s="82">
        <v>1504.6560000000004</v>
      </c>
    </row>
    <row r="2297" spans="1:7" x14ac:dyDescent="0.25">
      <c r="A2297" s="88" t="s">
        <v>8732</v>
      </c>
      <c r="B2297" s="149" t="s">
        <v>3042</v>
      </c>
      <c r="C2297" s="149"/>
      <c r="D2297" s="83" t="s">
        <v>6401</v>
      </c>
      <c r="E2297" s="83"/>
      <c r="F2297" s="86">
        <v>4073.1534569983141</v>
      </c>
      <c r="G2297" s="82">
        <v>2608.6104000000005</v>
      </c>
    </row>
    <row r="2298" spans="1:7" x14ac:dyDescent="0.25">
      <c r="A2298" s="88" t="s">
        <v>8733</v>
      </c>
      <c r="B2298" s="149" t="s">
        <v>3041</v>
      </c>
      <c r="C2298" s="149"/>
      <c r="D2298" s="83" t="s">
        <v>6367</v>
      </c>
      <c r="E2298" s="83"/>
      <c r="F2298" s="86">
        <v>1566.2731871838112</v>
      </c>
      <c r="G2298" s="82">
        <v>1003.104</v>
      </c>
    </row>
    <row r="2299" spans="1:7" x14ac:dyDescent="0.25">
      <c r="A2299" s="88" t="s">
        <v>8734</v>
      </c>
      <c r="B2299" s="149" t="s">
        <v>3040</v>
      </c>
      <c r="C2299" s="149"/>
      <c r="D2299" s="83" t="s">
        <v>6401</v>
      </c>
      <c r="E2299" s="83"/>
      <c r="F2299" s="86">
        <v>3087.6897133220914</v>
      </c>
      <c r="G2299" s="82">
        <v>1977.48</v>
      </c>
    </row>
    <row r="2300" spans="1:7" x14ac:dyDescent="0.25">
      <c r="A2300" s="88" t="s">
        <v>8735</v>
      </c>
      <c r="B2300" s="149" t="s">
        <v>3039</v>
      </c>
      <c r="C2300" s="149" t="s">
        <v>3038</v>
      </c>
      <c r="D2300" s="83" t="s">
        <v>6401</v>
      </c>
      <c r="E2300" s="83"/>
      <c r="F2300" s="86">
        <v>4797.2681281618889</v>
      </c>
      <c r="G2300" s="82">
        <v>3072.3624</v>
      </c>
    </row>
    <row r="2301" spans="1:7" ht="36" x14ac:dyDescent="0.25">
      <c r="A2301" s="89" t="s">
        <v>8736</v>
      </c>
      <c r="B2301" s="149" t="s">
        <v>3037</v>
      </c>
      <c r="C2301" s="149" t="s">
        <v>8737</v>
      </c>
      <c r="D2301" s="90" t="s">
        <v>6401</v>
      </c>
      <c r="E2301" s="90" t="s">
        <v>6343</v>
      </c>
      <c r="F2301" s="86">
        <v>4797</v>
      </c>
      <c r="G2301" s="82">
        <v>3072.1906799999997</v>
      </c>
    </row>
    <row r="2302" spans="1:7" x14ac:dyDescent="0.25">
      <c r="A2302" s="88" t="s">
        <v>8738</v>
      </c>
      <c r="B2302" s="149" t="s">
        <v>3035</v>
      </c>
      <c r="C2302" s="149"/>
      <c r="D2302" s="83" t="s">
        <v>6345</v>
      </c>
      <c r="E2302" s="83"/>
      <c r="F2302" s="86">
        <v>461.04553119730184</v>
      </c>
      <c r="G2302" s="82">
        <v>295.27199999999999</v>
      </c>
    </row>
    <row r="2303" spans="1:7" x14ac:dyDescent="0.25">
      <c r="A2303" s="88"/>
      <c r="B2303" s="161" t="s">
        <v>3034</v>
      </c>
      <c r="C2303" s="149"/>
      <c r="D2303" s="83"/>
      <c r="E2303" s="83"/>
      <c r="F2303" s="86"/>
      <c r="G2303" s="82">
        <v>0</v>
      </c>
    </row>
    <row r="2304" spans="1:7" x14ac:dyDescent="0.25">
      <c r="A2304" s="88" t="s">
        <v>8739</v>
      </c>
      <c r="B2304" s="149" t="s">
        <v>3033</v>
      </c>
      <c r="C2304" s="149" t="s">
        <v>8740</v>
      </c>
      <c r="D2304" s="83" t="s">
        <v>6380</v>
      </c>
      <c r="E2304" s="83"/>
      <c r="F2304" s="86">
        <v>316.52613827993252</v>
      </c>
      <c r="G2304" s="82">
        <v>202.71600000000001</v>
      </c>
    </row>
    <row r="2305" spans="1:7" x14ac:dyDescent="0.25">
      <c r="A2305" s="88" t="s">
        <v>8741</v>
      </c>
      <c r="B2305" s="149" t="s">
        <v>3031</v>
      </c>
      <c r="C2305" s="149" t="s">
        <v>8742</v>
      </c>
      <c r="D2305" s="83" t="s">
        <v>6345</v>
      </c>
      <c r="E2305" s="83"/>
      <c r="F2305" s="86">
        <v>614.67116357504221</v>
      </c>
      <c r="G2305" s="82">
        <v>393.66</v>
      </c>
    </row>
    <row r="2306" spans="1:7" x14ac:dyDescent="0.25">
      <c r="A2306" s="89" t="s">
        <v>8743</v>
      </c>
      <c r="B2306" s="149" t="s">
        <v>3029</v>
      </c>
      <c r="C2306" s="149" t="s">
        <v>3028</v>
      </c>
      <c r="D2306" s="83" t="s">
        <v>6345</v>
      </c>
      <c r="E2306" s="83"/>
      <c r="F2306" s="86">
        <v>461.04553099999998</v>
      </c>
      <c r="G2306" s="82">
        <v>295.27199987363997</v>
      </c>
    </row>
    <row r="2307" spans="1:7" x14ac:dyDescent="0.25">
      <c r="A2307" s="88" t="s">
        <v>8744</v>
      </c>
      <c r="B2307" s="149" t="s">
        <v>3027</v>
      </c>
      <c r="C2307" s="149" t="s">
        <v>8745</v>
      </c>
      <c r="D2307" s="83" t="s">
        <v>6370</v>
      </c>
      <c r="E2307" s="83"/>
      <c r="F2307" s="86">
        <v>859.02192200000002</v>
      </c>
      <c r="G2307" s="82">
        <v>550.15199972568007</v>
      </c>
    </row>
    <row r="2308" spans="1:7" x14ac:dyDescent="0.25">
      <c r="A2308" s="88" t="s">
        <v>8746</v>
      </c>
      <c r="B2308" s="149" t="s">
        <v>3025</v>
      </c>
      <c r="C2308" s="149"/>
      <c r="D2308" s="83" t="s">
        <v>6370</v>
      </c>
      <c r="E2308" s="83"/>
      <c r="F2308" s="86">
        <v>859.02192242833053</v>
      </c>
      <c r="G2308" s="82">
        <v>550.15200000000004</v>
      </c>
    </row>
    <row r="2309" spans="1:7" x14ac:dyDescent="0.25">
      <c r="A2309" s="88" t="s">
        <v>8747</v>
      </c>
      <c r="B2309" s="149" t="s">
        <v>3024</v>
      </c>
      <c r="C2309" s="149"/>
      <c r="D2309" s="83" t="s">
        <v>6370</v>
      </c>
      <c r="E2309" s="83"/>
      <c r="F2309" s="86">
        <v>1288.5328836424958</v>
      </c>
      <c r="G2309" s="82">
        <v>825.22800000000007</v>
      </c>
    </row>
    <row r="2310" spans="1:7" x14ac:dyDescent="0.25">
      <c r="A2310" s="97" t="s">
        <v>8748</v>
      </c>
      <c r="B2310" s="149" t="s">
        <v>3023</v>
      </c>
      <c r="C2310" s="160"/>
      <c r="D2310" s="100" t="s">
        <v>6370</v>
      </c>
      <c r="E2310" s="86"/>
      <c r="F2310" s="86">
        <v>1288.5328836424958</v>
      </c>
      <c r="G2310" s="82">
        <v>825.22800000000007</v>
      </c>
    </row>
    <row r="2311" spans="1:7" x14ac:dyDescent="0.25">
      <c r="A2311" s="88" t="s">
        <v>8749</v>
      </c>
      <c r="B2311" s="149" t="s">
        <v>3022</v>
      </c>
      <c r="C2311" s="149"/>
      <c r="D2311" s="83" t="s">
        <v>6401</v>
      </c>
      <c r="E2311" s="83"/>
      <c r="F2311" s="86">
        <v>3087.6897133220914</v>
      </c>
      <c r="G2311" s="82">
        <v>1977.48</v>
      </c>
    </row>
    <row r="2312" spans="1:7" x14ac:dyDescent="0.25">
      <c r="A2312" s="88"/>
      <c r="B2312" s="161" t="s">
        <v>8750</v>
      </c>
      <c r="C2312" s="149"/>
      <c r="D2312" s="83"/>
      <c r="E2312" s="83"/>
      <c r="F2312" s="86"/>
      <c r="G2312" s="82">
        <v>0</v>
      </c>
    </row>
    <row r="2313" spans="1:7" ht="24" x14ac:dyDescent="0.25">
      <c r="A2313" s="31" t="s">
        <v>9356</v>
      </c>
      <c r="B2313" s="47" t="s">
        <v>9198</v>
      </c>
      <c r="C2313" s="47" t="s">
        <v>9357</v>
      </c>
      <c r="D2313" s="31" t="s">
        <v>6367</v>
      </c>
      <c r="E2313" s="31" t="s">
        <v>6343</v>
      </c>
      <c r="F2313" s="61">
        <v>2091.06</v>
      </c>
      <c r="G2313" s="82">
        <v>1339.1984664000001</v>
      </c>
    </row>
    <row r="2314" spans="1:7" x14ac:dyDescent="0.25">
      <c r="A2314" s="91" t="s">
        <v>8751</v>
      </c>
      <c r="B2314" s="203" t="s">
        <v>3021</v>
      </c>
      <c r="C2314" s="203"/>
      <c r="D2314" s="92" t="s">
        <v>6367</v>
      </c>
      <c r="E2314" s="92" t="s">
        <v>6343</v>
      </c>
      <c r="F2314" s="93">
        <v>2091.0623946037099</v>
      </c>
      <c r="G2314" s="82">
        <v>1339.2</v>
      </c>
    </row>
    <row r="2315" spans="1:7" ht="24" x14ac:dyDescent="0.25">
      <c r="A2315" s="88" t="s">
        <v>8752</v>
      </c>
      <c r="B2315" s="149" t="s">
        <v>3020</v>
      </c>
      <c r="C2315" s="149"/>
      <c r="D2315" s="83" t="s">
        <v>6367</v>
      </c>
      <c r="E2315" s="122"/>
      <c r="F2315" s="86">
        <v>1011.8043844856661</v>
      </c>
      <c r="G2315" s="82">
        <v>648</v>
      </c>
    </row>
    <row r="2316" spans="1:7" ht="24" x14ac:dyDescent="0.25">
      <c r="A2316" s="88"/>
      <c r="B2316" s="161" t="s">
        <v>3019</v>
      </c>
      <c r="C2316" s="149"/>
      <c r="D2316" s="83"/>
      <c r="E2316" s="83"/>
      <c r="F2316" s="86"/>
      <c r="G2316" s="82">
        <v>0</v>
      </c>
    </row>
    <row r="2317" spans="1:7" x14ac:dyDescent="0.25">
      <c r="A2317" s="88"/>
      <c r="B2317" s="161" t="s">
        <v>3018</v>
      </c>
      <c r="C2317" s="149"/>
      <c r="D2317" s="83"/>
      <c r="E2317" s="83"/>
      <c r="F2317" s="86"/>
      <c r="G2317" s="82">
        <v>0</v>
      </c>
    </row>
    <row r="2318" spans="1:7" x14ac:dyDescent="0.25">
      <c r="A2318" s="88" t="s">
        <v>8753</v>
      </c>
      <c r="B2318" s="149" t="s">
        <v>3017</v>
      </c>
      <c r="C2318" s="149"/>
      <c r="D2318" s="83" t="s">
        <v>6370</v>
      </c>
      <c r="E2318" s="83"/>
      <c r="F2318" s="86">
        <v>703.70994940978085</v>
      </c>
      <c r="G2318" s="82">
        <v>450.68400000000003</v>
      </c>
    </row>
    <row r="2319" spans="1:7" ht="24" x14ac:dyDescent="0.25">
      <c r="A2319" s="88" t="s">
        <v>8754</v>
      </c>
      <c r="B2319" s="149" t="s">
        <v>3016</v>
      </c>
      <c r="C2319" s="149"/>
      <c r="D2319" s="83" t="s">
        <v>6370</v>
      </c>
      <c r="E2319" s="83"/>
      <c r="F2319" s="86">
        <v>820.91062394603716</v>
      </c>
      <c r="G2319" s="82">
        <v>525.74400000000003</v>
      </c>
    </row>
    <row r="2320" spans="1:7" x14ac:dyDescent="0.25">
      <c r="A2320" s="89" t="s">
        <v>8755</v>
      </c>
      <c r="B2320" s="149" t="s">
        <v>3015</v>
      </c>
      <c r="C2320" s="149" t="s">
        <v>8756</v>
      </c>
      <c r="D2320" s="83" t="s">
        <v>6380</v>
      </c>
      <c r="E2320" s="83"/>
      <c r="F2320" s="86">
        <v>59.021922428330527</v>
      </c>
      <c r="G2320" s="82">
        <v>37.800000000000004</v>
      </c>
    </row>
    <row r="2321" spans="1:7" x14ac:dyDescent="0.25">
      <c r="A2321" s="89" t="s">
        <v>8757</v>
      </c>
      <c r="B2321" s="149" t="s">
        <v>3013</v>
      </c>
      <c r="C2321" s="149" t="s">
        <v>8758</v>
      </c>
      <c r="D2321" s="90" t="s">
        <v>6380</v>
      </c>
      <c r="E2321" s="90" t="s">
        <v>6343</v>
      </c>
      <c r="F2321" s="86">
        <v>84.317032040472185</v>
      </c>
      <c r="G2321" s="82">
        <v>54</v>
      </c>
    </row>
    <row r="2322" spans="1:7" x14ac:dyDescent="0.25">
      <c r="A2322" s="88" t="s">
        <v>8759</v>
      </c>
      <c r="B2322" s="149" t="s">
        <v>3011</v>
      </c>
      <c r="C2322" s="149"/>
      <c r="D2322" s="83" t="s">
        <v>6345</v>
      </c>
      <c r="E2322" s="83"/>
      <c r="F2322" s="86">
        <v>489.54468802698148</v>
      </c>
      <c r="G2322" s="82">
        <v>313.52400000000006</v>
      </c>
    </row>
    <row r="2323" spans="1:7" ht="24" x14ac:dyDescent="0.25">
      <c r="A2323" s="88" t="s">
        <v>8760</v>
      </c>
      <c r="B2323" s="149" t="s">
        <v>3010</v>
      </c>
      <c r="C2323" s="149" t="s">
        <v>3009</v>
      </c>
      <c r="D2323" s="83" t="s">
        <v>6380</v>
      </c>
      <c r="E2323" s="83"/>
      <c r="F2323" s="86">
        <v>171.33220910623945</v>
      </c>
      <c r="G2323" s="82">
        <v>109.72799999999998</v>
      </c>
    </row>
    <row r="2324" spans="1:7" ht="24" x14ac:dyDescent="0.25">
      <c r="A2324" s="88" t="s">
        <v>8761</v>
      </c>
      <c r="B2324" s="149" t="s">
        <v>3008</v>
      </c>
      <c r="C2324" s="149" t="s">
        <v>8762</v>
      </c>
      <c r="D2324" s="83" t="s">
        <v>6401</v>
      </c>
      <c r="E2324" s="83"/>
      <c r="F2324" s="86">
        <v>3402.5295109612143</v>
      </c>
      <c r="G2324" s="82">
        <v>2179.116</v>
      </c>
    </row>
    <row r="2325" spans="1:7" x14ac:dyDescent="0.25">
      <c r="A2325" s="88" t="s">
        <v>8763</v>
      </c>
      <c r="B2325" s="149" t="s">
        <v>3007</v>
      </c>
      <c r="C2325" s="149"/>
      <c r="D2325" s="83" t="s">
        <v>6380</v>
      </c>
      <c r="E2325" s="83"/>
      <c r="F2325" s="86">
        <v>428.16188870151774</v>
      </c>
      <c r="G2325" s="82">
        <v>274.21200000000005</v>
      </c>
    </row>
    <row r="2326" spans="1:7" x14ac:dyDescent="0.25">
      <c r="A2326" s="88" t="s">
        <v>8764</v>
      </c>
      <c r="B2326" s="149" t="s">
        <v>3006</v>
      </c>
      <c r="C2326" s="149"/>
      <c r="D2326" s="83" t="s">
        <v>6401</v>
      </c>
      <c r="E2326" s="83"/>
      <c r="F2326" s="86">
        <v>2268.2967959527823</v>
      </c>
      <c r="G2326" s="82">
        <v>1452.7080000000001</v>
      </c>
    </row>
    <row r="2327" spans="1:7" x14ac:dyDescent="0.25">
      <c r="A2327" s="88" t="s">
        <v>8765</v>
      </c>
      <c r="B2327" s="149" t="s">
        <v>3005</v>
      </c>
      <c r="C2327" s="149"/>
      <c r="D2327" s="83" t="s">
        <v>6367</v>
      </c>
      <c r="E2327" s="83"/>
      <c r="F2327" s="86">
        <v>1229.1736930860034</v>
      </c>
      <c r="G2327" s="82">
        <v>787.21199999999999</v>
      </c>
    </row>
    <row r="2328" spans="1:7" x14ac:dyDescent="0.25">
      <c r="A2328" s="88" t="s">
        <v>8766</v>
      </c>
      <c r="B2328" s="149" t="s">
        <v>3004</v>
      </c>
      <c r="C2328" s="149"/>
      <c r="D2328" s="83" t="s">
        <v>6367</v>
      </c>
      <c r="E2328" s="83"/>
      <c r="F2328" s="86">
        <v>1843.8448566610457</v>
      </c>
      <c r="G2328" s="82">
        <v>1180.8720000000001</v>
      </c>
    </row>
    <row r="2329" spans="1:7" x14ac:dyDescent="0.25">
      <c r="A2329" s="88" t="s">
        <v>8767</v>
      </c>
      <c r="B2329" s="149" t="s">
        <v>3003</v>
      </c>
      <c r="C2329" s="149"/>
      <c r="D2329" s="83" t="s">
        <v>6367</v>
      </c>
      <c r="E2329" s="83"/>
      <c r="F2329" s="86">
        <v>1229.1736930860034</v>
      </c>
      <c r="G2329" s="82">
        <v>787.21199999999999</v>
      </c>
    </row>
    <row r="2330" spans="1:7" x14ac:dyDescent="0.25">
      <c r="A2330" s="88" t="s">
        <v>8768</v>
      </c>
      <c r="B2330" s="149" t="s">
        <v>3002</v>
      </c>
      <c r="C2330" s="149" t="s">
        <v>8769</v>
      </c>
      <c r="D2330" s="83" t="s">
        <v>6367</v>
      </c>
      <c r="E2330" s="83"/>
      <c r="F2330" s="86">
        <v>1721.0792580101181</v>
      </c>
      <c r="G2330" s="82">
        <v>1102.248</v>
      </c>
    </row>
    <row r="2331" spans="1:7" x14ac:dyDescent="0.25">
      <c r="A2331" s="88" t="s">
        <v>8770</v>
      </c>
      <c r="B2331" s="149" t="s">
        <v>3000</v>
      </c>
      <c r="C2331" s="149" t="s">
        <v>8771</v>
      </c>
      <c r="D2331" s="83" t="s">
        <v>6367</v>
      </c>
      <c r="E2331" s="83"/>
      <c r="F2331" s="86">
        <v>1229.1736930860034</v>
      </c>
      <c r="G2331" s="82">
        <v>787.21199999999999</v>
      </c>
    </row>
    <row r="2332" spans="1:7" x14ac:dyDescent="0.25">
      <c r="A2332" s="200" t="s">
        <v>8772</v>
      </c>
      <c r="B2332" s="44" t="s">
        <v>2998</v>
      </c>
      <c r="C2332" s="44" t="s">
        <v>8773</v>
      </c>
      <c r="D2332" s="143" t="s">
        <v>6401</v>
      </c>
      <c r="E2332" s="143"/>
      <c r="F2332" s="54">
        <v>4200</v>
      </c>
      <c r="G2332" s="82">
        <v>2689.848</v>
      </c>
    </row>
    <row r="2333" spans="1:7" x14ac:dyDescent="0.25">
      <c r="A2333" s="200" t="s">
        <v>8774</v>
      </c>
      <c r="B2333" s="44" t="s">
        <v>2996</v>
      </c>
      <c r="C2333" s="44" t="s">
        <v>8775</v>
      </c>
      <c r="D2333" s="143" t="s">
        <v>6367</v>
      </c>
      <c r="E2333" s="143"/>
      <c r="F2333" s="54">
        <v>4200</v>
      </c>
      <c r="G2333" s="82">
        <v>2689.848</v>
      </c>
    </row>
    <row r="2334" spans="1:7" x14ac:dyDescent="0.25">
      <c r="A2334" s="88" t="s">
        <v>8776</v>
      </c>
      <c r="B2334" s="149" t="s">
        <v>2994</v>
      </c>
      <c r="C2334" s="149"/>
      <c r="D2334" s="83" t="s">
        <v>6401</v>
      </c>
      <c r="E2334" s="83"/>
      <c r="F2334" s="86">
        <v>2722.0910623946038</v>
      </c>
      <c r="G2334" s="82">
        <v>1743.3360000000002</v>
      </c>
    </row>
    <row r="2335" spans="1:7" ht="24" x14ac:dyDescent="0.25">
      <c r="A2335" s="88" t="s">
        <v>8777</v>
      </c>
      <c r="B2335" s="149" t="s">
        <v>2993</v>
      </c>
      <c r="C2335" s="149" t="s">
        <v>8778</v>
      </c>
      <c r="D2335" s="83" t="s">
        <v>6401</v>
      </c>
      <c r="E2335" s="83"/>
      <c r="F2335" s="86">
        <v>2835.4131534569988</v>
      </c>
      <c r="G2335" s="82">
        <v>1815.9120000000003</v>
      </c>
    </row>
    <row r="2336" spans="1:7" x14ac:dyDescent="0.25">
      <c r="A2336" s="88" t="s">
        <v>8779</v>
      </c>
      <c r="B2336" s="149" t="s">
        <v>2991</v>
      </c>
      <c r="C2336" s="149" t="s">
        <v>8780</v>
      </c>
      <c r="D2336" s="83" t="s">
        <v>6367</v>
      </c>
      <c r="E2336" s="83"/>
      <c r="F2336" s="86">
        <v>1843.8448566610457</v>
      </c>
      <c r="G2336" s="82">
        <v>1180.8720000000001</v>
      </c>
    </row>
    <row r="2337" spans="1:7" x14ac:dyDescent="0.25">
      <c r="A2337" s="88" t="s">
        <v>8781</v>
      </c>
      <c r="B2337" s="149" t="s">
        <v>2989</v>
      </c>
      <c r="C2337" s="149"/>
      <c r="D2337" s="83" t="s">
        <v>6401</v>
      </c>
      <c r="E2337" s="83"/>
      <c r="F2337" s="86">
        <v>3898.6930860033731</v>
      </c>
      <c r="G2337" s="82">
        <v>2496.8790000000004</v>
      </c>
    </row>
    <row r="2338" spans="1:7" x14ac:dyDescent="0.25">
      <c r="A2338" s="88" t="s">
        <v>8782</v>
      </c>
      <c r="B2338" s="149" t="s">
        <v>2988</v>
      </c>
      <c r="C2338" s="149" t="s">
        <v>2892</v>
      </c>
      <c r="D2338" s="83" t="s">
        <v>6367</v>
      </c>
      <c r="E2338" s="83"/>
      <c r="F2338" s="86">
        <v>1229.1736930860034</v>
      </c>
      <c r="G2338" s="82">
        <v>787.21199999999999</v>
      </c>
    </row>
    <row r="2339" spans="1:7" x14ac:dyDescent="0.25">
      <c r="A2339" s="88" t="s">
        <v>8783</v>
      </c>
      <c r="B2339" s="149" t="s">
        <v>2987</v>
      </c>
      <c r="C2339" s="149" t="s">
        <v>8784</v>
      </c>
      <c r="D2339" s="83" t="s">
        <v>6367</v>
      </c>
      <c r="E2339" s="83"/>
      <c r="F2339" s="86">
        <v>1843.8448566610457</v>
      </c>
      <c r="G2339" s="82">
        <v>1180.8720000000001</v>
      </c>
    </row>
    <row r="2340" spans="1:7" x14ac:dyDescent="0.25">
      <c r="A2340" s="88" t="s">
        <v>8785</v>
      </c>
      <c r="B2340" s="149" t="s">
        <v>2985</v>
      </c>
      <c r="C2340" s="149" t="s">
        <v>8786</v>
      </c>
      <c r="D2340" s="83" t="s">
        <v>6401</v>
      </c>
      <c r="E2340" s="83"/>
      <c r="F2340" s="86">
        <v>2268.2967959527823</v>
      </c>
      <c r="G2340" s="82">
        <v>1452.7080000000001</v>
      </c>
    </row>
    <row r="2341" spans="1:7" x14ac:dyDescent="0.25">
      <c r="A2341" s="88" t="s">
        <v>8787</v>
      </c>
      <c r="B2341" s="149" t="s">
        <v>2983</v>
      </c>
      <c r="C2341" s="149"/>
      <c r="D2341" s="83" t="s">
        <v>6401</v>
      </c>
      <c r="E2341" s="83"/>
      <c r="F2341" s="86">
        <v>3402.5295109612143</v>
      </c>
      <c r="G2341" s="82">
        <v>2179.116</v>
      </c>
    </row>
    <row r="2342" spans="1:7" ht="24" x14ac:dyDescent="0.25">
      <c r="A2342" s="88" t="s">
        <v>8788</v>
      </c>
      <c r="B2342" s="149" t="s">
        <v>2982</v>
      </c>
      <c r="C2342" s="149" t="s">
        <v>8789</v>
      </c>
      <c r="D2342" s="83" t="s">
        <v>6367</v>
      </c>
      <c r="E2342" s="83"/>
      <c r="F2342" s="86">
        <v>2089.7133220910628</v>
      </c>
      <c r="G2342" s="82">
        <v>1338.3360000000005</v>
      </c>
    </row>
    <row r="2343" spans="1:7" x14ac:dyDescent="0.25">
      <c r="A2343" s="88" t="s">
        <v>8790</v>
      </c>
      <c r="B2343" s="149" t="s">
        <v>2980</v>
      </c>
      <c r="C2343" s="149"/>
      <c r="D2343" s="83" t="s">
        <v>6367</v>
      </c>
      <c r="E2343" s="83"/>
      <c r="F2343" s="86">
        <v>2089.7133220910628</v>
      </c>
      <c r="G2343" s="82">
        <v>1338.3360000000005</v>
      </c>
    </row>
    <row r="2344" spans="1:7" x14ac:dyDescent="0.25">
      <c r="A2344" s="88" t="s">
        <v>8791</v>
      </c>
      <c r="B2344" s="149" t="s">
        <v>2979</v>
      </c>
      <c r="C2344" s="149"/>
      <c r="D2344" s="83" t="s">
        <v>6367</v>
      </c>
      <c r="E2344" s="83"/>
      <c r="F2344" s="86">
        <v>1843.8448566610457</v>
      </c>
      <c r="G2344" s="82">
        <v>1180.8720000000001</v>
      </c>
    </row>
    <row r="2345" spans="1:7" x14ac:dyDescent="0.25">
      <c r="A2345" s="88"/>
      <c r="B2345" s="161" t="s">
        <v>2978</v>
      </c>
      <c r="C2345" s="149"/>
      <c r="D2345" s="83"/>
      <c r="E2345" s="83"/>
      <c r="F2345" s="86"/>
      <c r="G2345" s="82">
        <v>0</v>
      </c>
    </row>
    <row r="2346" spans="1:7" x14ac:dyDescent="0.25">
      <c r="A2346" s="88" t="s">
        <v>8792</v>
      </c>
      <c r="B2346" s="149" t="s">
        <v>2977</v>
      </c>
      <c r="C2346" s="149"/>
      <c r="D2346" s="83" t="s">
        <v>6367</v>
      </c>
      <c r="E2346" s="83"/>
      <c r="F2346" s="86">
        <v>1966.7790893760539</v>
      </c>
      <c r="G2346" s="82">
        <v>1259.604</v>
      </c>
    </row>
    <row r="2347" spans="1:7" x14ac:dyDescent="0.25">
      <c r="A2347" s="88" t="s">
        <v>8793</v>
      </c>
      <c r="B2347" s="149" t="s">
        <v>2976</v>
      </c>
      <c r="C2347" s="149"/>
      <c r="D2347" s="83" t="s">
        <v>6380</v>
      </c>
      <c r="E2347" s="83"/>
      <c r="F2347" s="86">
        <v>239.79763912310287</v>
      </c>
      <c r="G2347" s="82">
        <v>153.57599999999999</v>
      </c>
    </row>
    <row r="2348" spans="1:7" ht="24" x14ac:dyDescent="0.25">
      <c r="A2348" s="108" t="s">
        <v>8794</v>
      </c>
      <c r="B2348" s="149" t="s">
        <v>2975</v>
      </c>
      <c r="C2348" s="160"/>
      <c r="D2348" s="100" t="s">
        <v>6380</v>
      </c>
      <c r="E2348" s="86"/>
      <c r="F2348" s="86">
        <v>342.495784148398</v>
      </c>
      <c r="G2348" s="82">
        <v>219.34800000000001</v>
      </c>
    </row>
    <row r="2349" spans="1:7" ht="24" x14ac:dyDescent="0.25">
      <c r="A2349" s="88" t="s">
        <v>8795</v>
      </c>
      <c r="B2349" s="149" t="s">
        <v>2973</v>
      </c>
      <c r="C2349" s="149"/>
      <c r="D2349" s="83" t="s">
        <v>6401</v>
      </c>
      <c r="E2349" s="83"/>
      <c r="F2349" s="86">
        <v>2268.2967959527823</v>
      </c>
      <c r="G2349" s="82">
        <v>1452.7080000000001</v>
      </c>
    </row>
    <row r="2350" spans="1:7" ht="36" x14ac:dyDescent="0.25">
      <c r="A2350" s="89" t="s">
        <v>8796</v>
      </c>
      <c r="B2350" s="149" t="s">
        <v>2971</v>
      </c>
      <c r="C2350" s="149" t="s">
        <v>8797</v>
      </c>
      <c r="D2350" s="90" t="s">
        <v>6401</v>
      </c>
      <c r="E2350" s="90" t="s">
        <v>6343</v>
      </c>
      <c r="F2350" s="86">
        <v>2023.6087689713322</v>
      </c>
      <c r="G2350" s="82">
        <v>1296</v>
      </c>
    </row>
    <row r="2351" spans="1:7" ht="36" x14ac:dyDescent="0.25">
      <c r="A2351" s="89" t="s">
        <v>8798</v>
      </c>
      <c r="B2351" s="149" t="s">
        <v>2968</v>
      </c>
      <c r="C2351" s="149" t="s">
        <v>8799</v>
      </c>
      <c r="D2351" s="83" t="s">
        <v>6370</v>
      </c>
      <c r="E2351" s="83"/>
      <c r="F2351" s="86">
        <v>674.53625632377748</v>
      </c>
      <c r="G2351" s="82">
        <v>432</v>
      </c>
    </row>
    <row r="2352" spans="1:7" ht="24" x14ac:dyDescent="0.25">
      <c r="A2352" s="108" t="s">
        <v>8800</v>
      </c>
      <c r="B2352" s="149" t="s">
        <v>2966</v>
      </c>
      <c r="C2352" s="160" t="s">
        <v>8801</v>
      </c>
      <c r="D2352" s="100" t="s">
        <v>6401</v>
      </c>
      <c r="E2352" s="83" t="s">
        <v>6343</v>
      </c>
      <c r="F2352" s="86">
        <v>1686.3406408094436</v>
      </c>
      <c r="G2352" s="82">
        <v>1080</v>
      </c>
    </row>
    <row r="2353" spans="1:7" ht="24" x14ac:dyDescent="0.25">
      <c r="A2353" s="90" t="s">
        <v>8802</v>
      </c>
      <c r="B2353" s="149" t="s">
        <v>2964</v>
      </c>
      <c r="C2353" s="160" t="s">
        <v>8803</v>
      </c>
      <c r="D2353" s="90" t="s">
        <v>6401</v>
      </c>
      <c r="E2353" s="90" t="s">
        <v>6343</v>
      </c>
      <c r="F2353" s="86">
        <v>2023.6087689713322</v>
      </c>
      <c r="G2353" s="82">
        <v>1296</v>
      </c>
    </row>
    <row r="2354" spans="1:7" ht="36" x14ac:dyDescent="0.25">
      <c r="A2354" s="89" t="s">
        <v>8804</v>
      </c>
      <c r="B2354" s="149" t="s">
        <v>2962</v>
      </c>
      <c r="C2354" s="149" t="s">
        <v>8805</v>
      </c>
      <c r="D2354" s="83" t="s">
        <v>6401</v>
      </c>
      <c r="E2354" s="83" t="s">
        <v>6343</v>
      </c>
      <c r="F2354" s="86">
        <v>2315.1770657672851</v>
      </c>
      <c r="G2354" s="82">
        <v>1482.732</v>
      </c>
    </row>
    <row r="2355" spans="1:7" ht="36" x14ac:dyDescent="0.25">
      <c r="A2355" s="108" t="s">
        <v>8806</v>
      </c>
      <c r="B2355" s="149" t="s">
        <v>2960</v>
      </c>
      <c r="C2355" s="160" t="s">
        <v>8807</v>
      </c>
      <c r="D2355" s="100" t="s">
        <v>6418</v>
      </c>
      <c r="E2355" s="83" t="s">
        <v>6343</v>
      </c>
      <c r="F2355" s="86">
        <v>4473.8617200674535</v>
      </c>
      <c r="G2355" s="82">
        <v>2865.2400000000002</v>
      </c>
    </row>
    <row r="2356" spans="1:7" x14ac:dyDescent="0.25">
      <c r="A2356" s="89" t="s">
        <v>8808</v>
      </c>
      <c r="B2356" s="149" t="s">
        <v>2958</v>
      </c>
      <c r="C2356" s="149" t="s">
        <v>8809</v>
      </c>
      <c r="D2356" s="83" t="s">
        <v>6367</v>
      </c>
      <c r="E2356" s="83"/>
      <c r="F2356" s="86">
        <v>1475.0421585160204</v>
      </c>
      <c r="G2356" s="82">
        <v>944.67600000000016</v>
      </c>
    </row>
    <row r="2357" spans="1:7" x14ac:dyDescent="0.25">
      <c r="A2357" s="213" t="s">
        <v>8810</v>
      </c>
      <c r="B2357" s="44" t="s">
        <v>2956</v>
      </c>
      <c r="C2357" s="44"/>
      <c r="D2357" s="143" t="s">
        <v>6370</v>
      </c>
      <c r="E2357" s="143" t="s">
        <v>6343</v>
      </c>
      <c r="F2357" s="54">
        <v>5800</v>
      </c>
      <c r="G2357" s="82">
        <v>3714.5519999999997</v>
      </c>
    </row>
    <row r="2358" spans="1:7" x14ac:dyDescent="0.25">
      <c r="A2358" s="88"/>
      <c r="B2358" s="161" t="s">
        <v>2955</v>
      </c>
      <c r="C2358" s="149"/>
      <c r="D2358" s="83"/>
      <c r="E2358" s="83"/>
      <c r="F2358" s="86"/>
      <c r="G2358" s="82">
        <v>0</v>
      </c>
    </row>
    <row r="2359" spans="1:7" x14ac:dyDescent="0.25">
      <c r="A2359" s="88" t="s">
        <v>8811</v>
      </c>
      <c r="B2359" s="149" t="s">
        <v>2954</v>
      </c>
      <c r="C2359" s="149"/>
      <c r="D2359" s="83" t="s">
        <v>6367</v>
      </c>
      <c r="E2359" s="83"/>
      <c r="F2359" s="86">
        <v>1229.1736930860034</v>
      </c>
      <c r="G2359" s="82">
        <v>787.21199999999999</v>
      </c>
    </row>
    <row r="2360" spans="1:7" x14ac:dyDescent="0.25">
      <c r="A2360" s="97" t="s">
        <v>8812</v>
      </c>
      <c r="B2360" s="149" t="s">
        <v>2953</v>
      </c>
      <c r="C2360" s="160" t="s">
        <v>8813</v>
      </c>
      <c r="D2360" s="100" t="s">
        <v>6370</v>
      </c>
      <c r="E2360" s="86"/>
      <c r="F2360" s="86">
        <v>938.11129848229336</v>
      </c>
      <c r="G2360" s="82">
        <v>600.80399999999997</v>
      </c>
    </row>
    <row r="2361" spans="1:7" x14ac:dyDescent="0.25">
      <c r="A2361" s="88" t="s">
        <v>8814</v>
      </c>
      <c r="B2361" s="149" t="s">
        <v>2951</v>
      </c>
      <c r="C2361" s="149"/>
      <c r="D2361" s="83" t="s">
        <v>6370</v>
      </c>
      <c r="E2361" s="83"/>
      <c r="F2361" s="86">
        <v>938.11129848229336</v>
      </c>
      <c r="G2361" s="82">
        <v>600.80399999999997</v>
      </c>
    </row>
    <row r="2362" spans="1:7" x14ac:dyDescent="0.25">
      <c r="A2362" s="88" t="s">
        <v>8815</v>
      </c>
      <c r="B2362" s="149" t="s">
        <v>2950</v>
      </c>
      <c r="C2362" s="149"/>
      <c r="D2362" s="83" t="s">
        <v>6401</v>
      </c>
      <c r="E2362" s="83"/>
      <c r="F2362" s="86">
        <v>3430.0168634064084</v>
      </c>
      <c r="G2362" s="82">
        <v>2196.7200000000003</v>
      </c>
    </row>
    <row r="2363" spans="1:7" x14ac:dyDescent="0.25">
      <c r="A2363" s="88" t="s">
        <v>8816</v>
      </c>
      <c r="B2363" s="149" t="s">
        <v>2949</v>
      </c>
      <c r="C2363" s="149"/>
      <c r="D2363" s="83" t="s">
        <v>6370</v>
      </c>
      <c r="E2363" s="83"/>
      <c r="F2363" s="86">
        <v>938.11129848229336</v>
      </c>
      <c r="G2363" s="82">
        <v>600.80399999999997</v>
      </c>
    </row>
    <row r="2364" spans="1:7" x14ac:dyDescent="0.25">
      <c r="A2364" s="88" t="s">
        <v>8817</v>
      </c>
      <c r="B2364" s="149" t="s">
        <v>2948</v>
      </c>
      <c r="C2364" s="149"/>
      <c r="D2364" s="83" t="s">
        <v>6370</v>
      </c>
      <c r="E2364" s="83"/>
      <c r="F2364" s="86">
        <v>820.91062394603716</v>
      </c>
      <c r="G2364" s="82">
        <v>525.74400000000003</v>
      </c>
    </row>
    <row r="2365" spans="1:7" x14ac:dyDescent="0.25">
      <c r="A2365" s="88" t="s">
        <v>8818</v>
      </c>
      <c r="B2365" s="149" t="s">
        <v>2947</v>
      </c>
      <c r="C2365" s="149"/>
      <c r="D2365" s="83" t="s">
        <v>6367</v>
      </c>
      <c r="E2365" s="83"/>
      <c r="F2365" s="86">
        <v>1229.1736930860034</v>
      </c>
      <c r="G2365" s="82">
        <v>787.21199999999999</v>
      </c>
    </row>
    <row r="2366" spans="1:7" x14ac:dyDescent="0.25">
      <c r="A2366" s="97" t="s">
        <v>8819</v>
      </c>
      <c r="B2366" s="149" t="s">
        <v>2946</v>
      </c>
      <c r="C2366" s="160" t="s">
        <v>8820</v>
      </c>
      <c r="D2366" s="100" t="s">
        <v>6370</v>
      </c>
      <c r="E2366" s="83" t="s">
        <v>6343</v>
      </c>
      <c r="F2366" s="86">
        <v>820.91062394603716</v>
      </c>
      <c r="G2366" s="82">
        <v>525.74400000000003</v>
      </c>
    </row>
    <row r="2367" spans="1:7" x14ac:dyDescent="0.25">
      <c r="A2367" s="97" t="s">
        <v>8821</v>
      </c>
      <c r="B2367" s="149" t="s">
        <v>2945</v>
      </c>
      <c r="C2367" s="160" t="s">
        <v>8820</v>
      </c>
      <c r="D2367" s="100" t="s">
        <v>6367</v>
      </c>
      <c r="E2367" s="83" t="s">
        <v>6343</v>
      </c>
      <c r="F2367" s="86">
        <v>1072.849915682968</v>
      </c>
      <c r="G2367" s="82">
        <v>687.09600000000012</v>
      </c>
    </row>
    <row r="2368" spans="1:7" x14ac:dyDescent="0.25">
      <c r="A2368" s="88" t="s">
        <v>8822</v>
      </c>
      <c r="B2368" s="149" t="s">
        <v>2943</v>
      </c>
      <c r="C2368" s="149"/>
      <c r="D2368" s="83" t="s">
        <v>6370</v>
      </c>
      <c r="E2368" s="83"/>
      <c r="F2368" s="86">
        <v>938.11129848229336</v>
      </c>
      <c r="G2368" s="82">
        <v>600.80399999999997</v>
      </c>
    </row>
    <row r="2369" spans="1:7" x14ac:dyDescent="0.25">
      <c r="A2369" s="88" t="s">
        <v>8823</v>
      </c>
      <c r="B2369" s="149" t="s">
        <v>2942</v>
      </c>
      <c r="C2369" s="149"/>
      <c r="D2369" s="83" t="s">
        <v>6370</v>
      </c>
      <c r="E2369" s="83"/>
      <c r="F2369" s="86">
        <v>703.70994940978085</v>
      </c>
      <c r="G2369" s="82">
        <v>450.68400000000003</v>
      </c>
    </row>
    <row r="2370" spans="1:7" ht="24" x14ac:dyDescent="0.25">
      <c r="A2370" s="97" t="s">
        <v>8824</v>
      </c>
      <c r="B2370" s="149" t="s">
        <v>2941</v>
      </c>
      <c r="C2370" s="160" t="s">
        <v>8825</v>
      </c>
      <c r="D2370" s="100" t="s">
        <v>6367</v>
      </c>
      <c r="E2370" s="83" t="s">
        <v>6343</v>
      </c>
      <c r="F2370" s="86">
        <v>1157.6728499156829</v>
      </c>
      <c r="G2370" s="82">
        <v>741.42000000000007</v>
      </c>
    </row>
    <row r="2371" spans="1:7" ht="24" x14ac:dyDescent="0.25">
      <c r="A2371" s="97" t="s">
        <v>8826</v>
      </c>
      <c r="B2371" s="149" t="s">
        <v>2939</v>
      </c>
      <c r="C2371" s="160" t="s">
        <v>8827</v>
      </c>
      <c r="D2371" s="100" t="s">
        <v>6367</v>
      </c>
      <c r="E2371" s="86"/>
      <c r="F2371" s="86">
        <v>1966.7790893760539</v>
      </c>
      <c r="G2371" s="82">
        <v>1259.604</v>
      </c>
    </row>
    <row r="2372" spans="1:7" ht="24" x14ac:dyDescent="0.25">
      <c r="A2372" s="97" t="s">
        <v>8828</v>
      </c>
      <c r="B2372" s="149" t="s">
        <v>2938</v>
      </c>
      <c r="C2372" s="160" t="s">
        <v>8829</v>
      </c>
      <c r="D2372" s="100" t="s">
        <v>6367</v>
      </c>
      <c r="E2372" s="86"/>
      <c r="F2372" s="86">
        <v>1721.0792580101181</v>
      </c>
      <c r="G2372" s="82">
        <v>1102.248</v>
      </c>
    </row>
    <row r="2373" spans="1:7" ht="24" x14ac:dyDescent="0.25">
      <c r="A2373" s="97" t="s">
        <v>8830</v>
      </c>
      <c r="B2373" s="149" t="s">
        <v>2937</v>
      </c>
      <c r="C2373" s="160" t="s">
        <v>8829</v>
      </c>
      <c r="D2373" s="100" t="s">
        <v>6367</v>
      </c>
      <c r="E2373" s="86"/>
      <c r="F2373" s="86">
        <v>1721.0792580101181</v>
      </c>
      <c r="G2373" s="82">
        <v>1102.248</v>
      </c>
    </row>
    <row r="2374" spans="1:7" x14ac:dyDescent="0.25">
      <c r="A2374" s="88" t="s">
        <v>8831</v>
      </c>
      <c r="B2374" s="149" t="s">
        <v>2935</v>
      </c>
      <c r="C2374" s="149"/>
      <c r="D2374" s="83" t="s">
        <v>6370</v>
      </c>
      <c r="E2374" s="83"/>
      <c r="F2374" s="86">
        <v>938.11129848229336</v>
      </c>
      <c r="G2374" s="82">
        <v>600.80399999999997</v>
      </c>
    </row>
    <row r="2375" spans="1:7" x14ac:dyDescent="0.25">
      <c r="A2375" s="88" t="s">
        <v>8832</v>
      </c>
      <c r="B2375" s="149" t="s">
        <v>2934</v>
      </c>
      <c r="C2375" s="149" t="s">
        <v>8833</v>
      </c>
      <c r="D2375" s="83" t="s">
        <v>6367</v>
      </c>
      <c r="E2375" s="83"/>
      <c r="F2375" s="86">
        <v>1843.8448566610457</v>
      </c>
      <c r="G2375" s="82">
        <v>1180.8720000000001</v>
      </c>
    </row>
    <row r="2376" spans="1:7" x14ac:dyDescent="0.25">
      <c r="A2376" s="88" t="s">
        <v>8834</v>
      </c>
      <c r="B2376" s="149" t="s">
        <v>2932</v>
      </c>
      <c r="C2376" s="149" t="s">
        <v>8835</v>
      </c>
      <c r="D2376" s="83" t="s">
        <v>6401</v>
      </c>
      <c r="E2376" s="83"/>
      <c r="F2376" s="86">
        <v>2268.2967959527823</v>
      </c>
      <c r="G2376" s="82">
        <v>1452.7080000000001</v>
      </c>
    </row>
    <row r="2377" spans="1:7" x14ac:dyDescent="0.25">
      <c r="A2377" s="88" t="s">
        <v>8836</v>
      </c>
      <c r="B2377" s="149" t="s">
        <v>2930</v>
      </c>
      <c r="C2377" s="149"/>
      <c r="D2377" s="83" t="s">
        <v>6370</v>
      </c>
      <c r="E2377" s="83"/>
      <c r="F2377" s="86">
        <v>938.11129848229336</v>
      </c>
      <c r="G2377" s="82">
        <v>600.80399999999997</v>
      </c>
    </row>
    <row r="2378" spans="1:7" x14ac:dyDescent="0.25">
      <c r="A2378" s="88" t="s">
        <v>8837</v>
      </c>
      <c r="B2378" s="149" t="s">
        <v>2929</v>
      </c>
      <c r="C2378" s="149"/>
      <c r="D2378" s="83" t="s">
        <v>6370</v>
      </c>
      <c r="E2378" s="83"/>
      <c r="F2378" s="86">
        <v>703.70994940978085</v>
      </c>
      <c r="G2378" s="82">
        <v>450.68400000000003</v>
      </c>
    </row>
    <row r="2379" spans="1:7" x14ac:dyDescent="0.25">
      <c r="A2379" s="88" t="s">
        <v>8838</v>
      </c>
      <c r="B2379" s="149" t="s">
        <v>2928</v>
      </c>
      <c r="C2379" s="149"/>
      <c r="D2379" s="83" t="s">
        <v>6345</v>
      </c>
      <c r="E2379" s="83"/>
      <c r="F2379" s="86">
        <v>611.80438448566611</v>
      </c>
      <c r="G2379" s="82">
        <v>391.82400000000001</v>
      </c>
    </row>
    <row r="2380" spans="1:7" x14ac:dyDescent="0.25">
      <c r="A2380" s="88" t="s">
        <v>8839</v>
      </c>
      <c r="B2380" s="149" t="s">
        <v>2927</v>
      </c>
      <c r="C2380" s="149"/>
      <c r="D2380" s="83" t="s">
        <v>6367</v>
      </c>
      <c r="E2380" s="83"/>
      <c r="F2380" s="86">
        <v>1229.1736930860034</v>
      </c>
      <c r="G2380" s="82">
        <v>787.21199999999999</v>
      </c>
    </row>
    <row r="2381" spans="1:7" x14ac:dyDescent="0.25">
      <c r="A2381" s="88" t="s">
        <v>8840</v>
      </c>
      <c r="B2381" s="149" t="s">
        <v>2926</v>
      </c>
      <c r="C2381" s="149"/>
      <c r="D2381" s="83" t="s">
        <v>6370</v>
      </c>
      <c r="E2381" s="83"/>
      <c r="F2381" s="86">
        <v>578.41483979763916</v>
      </c>
      <c r="G2381" s="82">
        <v>370.44</v>
      </c>
    </row>
    <row r="2382" spans="1:7" x14ac:dyDescent="0.25">
      <c r="A2382" s="88" t="s">
        <v>8841</v>
      </c>
      <c r="B2382" s="149" t="s">
        <v>2925</v>
      </c>
      <c r="C2382" s="149"/>
      <c r="D2382" s="83" t="s">
        <v>6370</v>
      </c>
      <c r="E2382" s="83"/>
      <c r="F2382" s="86">
        <v>716.69477234401347</v>
      </c>
      <c r="G2382" s="82">
        <v>458.99999999999994</v>
      </c>
    </row>
    <row r="2383" spans="1:7" x14ac:dyDescent="0.25">
      <c r="A2383" s="88" t="s">
        <v>8842</v>
      </c>
      <c r="B2383" s="149" t="s">
        <v>2924</v>
      </c>
      <c r="C2383" s="149"/>
      <c r="D2383" s="83" t="s">
        <v>6370</v>
      </c>
      <c r="E2383" s="83"/>
      <c r="F2383" s="86">
        <v>938.11129848229336</v>
      </c>
      <c r="G2383" s="82">
        <v>600.80399999999997</v>
      </c>
    </row>
    <row r="2384" spans="1:7" x14ac:dyDescent="0.25">
      <c r="A2384" s="88" t="s">
        <v>8843</v>
      </c>
      <c r="B2384" s="149" t="s">
        <v>2923</v>
      </c>
      <c r="C2384" s="149" t="s">
        <v>8844</v>
      </c>
      <c r="D2384" s="83" t="s">
        <v>6367</v>
      </c>
      <c r="E2384" s="83"/>
      <c r="F2384" s="86">
        <v>1229.1736930860034</v>
      </c>
      <c r="G2384" s="82">
        <v>787.21199999999999</v>
      </c>
    </row>
    <row r="2385" spans="1:7" x14ac:dyDescent="0.25">
      <c r="A2385" s="88" t="s">
        <v>8845</v>
      </c>
      <c r="B2385" s="149" t="s">
        <v>2922</v>
      </c>
      <c r="C2385" s="149" t="s">
        <v>8844</v>
      </c>
      <c r="D2385" s="83" t="s">
        <v>6370</v>
      </c>
      <c r="E2385" s="83"/>
      <c r="F2385" s="86">
        <v>820.91062394603716</v>
      </c>
      <c r="G2385" s="82">
        <v>525.74400000000003</v>
      </c>
    </row>
    <row r="2386" spans="1:7" x14ac:dyDescent="0.25">
      <c r="A2386" s="83" t="s">
        <v>8846</v>
      </c>
      <c r="B2386" s="149" t="s">
        <v>2920</v>
      </c>
      <c r="C2386" s="149"/>
      <c r="D2386" s="83" t="s">
        <v>6370</v>
      </c>
      <c r="E2386" s="83"/>
      <c r="F2386" s="86">
        <v>938.11129848229336</v>
      </c>
      <c r="G2386" s="82">
        <v>600.80399999999997</v>
      </c>
    </row>
    <row r="2387" spans="1:7" x14ac:dyDescent="0.25">
      <c r="A2387" s="88" t="s">
        <v>8847</v>
      </c>
      <c r="B2387" s="149" t="s">
        <v>2919</v>
      </c>
      <c r="C2387" s="149"/>
      <c r="D2387" s="83" t="s">
        <v>6345</v>
      </c>
      <c r="E2387" s="83"/>
      <c r="F2387" s="86">
        <v>611.80438448566611</v>
      </c>
      <c r="G2387" s="82">
        <v>391.82400000000001</v>
      </c>
    </row>
    <row r="2388" spans="1:7" x14ac:dyDescent="0.25">
      <c r="A2388" s="88" t="s">
        <v>8848</v>
      </c>
      <c r="B2388" s="149" t="s">
        <v>2918</v>
      </c>
      <c r="C2388" s="149"/>
      <c r="D2388" s="83" t="s">
        <v>6370</v>
      </c>
      <c r="E2388" s="83"/>
      <c r="F2388" s="86">
        <v>703.70994940978085</v>
      </c>
      <c r="G2388" s="82">
        <v>450.68400000000003</v>
      </c>
    </row>
    <row r="2389" spans="1:7" x14ac:dyDescent="0.25">
      <c r="A2389" s="88" t="s">
        <v>8849</v>
      </c>
      <c r="B2389" s="149" t="s">
        <v>2917</v>
      </c>
      <c r="C2389" s="149"/>
      <c r="D2389" s="83" t="s">
        <v>6380</v>
      </c>
      <c r="E2389" s="83"/>
      <c r="F2389" s="86">
        <v>342.495784148398</v>
      </c>
      <c r="G2389" s="82">
        <v>219.34800000000001</v>
      </c>
    </row>
    <row r="2390" spans="1:7" x14ac:dyDescent="0.25">
      <c r="A2390" s="88" t="s">
        <v>8850</v>
      </c>
      <c r="B2390" s="149" t="s">
        <v>2916</v>
      </c>
      <c r="C2390" s="149" t="s">
        <v>8851</v>
      </c>
      <c r="D2390" s="83" t="s">
        <v>6370</v>
      </c>
      <c r="E2390" s="83"/>
      <c r="F2390" s="86">
        <v>820.91062394603716</v>
      </c>
      <c r="G2390" s="82">
        <v>525.74400000000003</v>
      </c>
    </row>
    <row r="2391" spans="1:7" x14ac:dyDescent="0.25">
      <c r="A2391" s="88" t="s">
        <v>8852</v>
      </c>
      <c r="B2391" s="149" t="s">
        <v>2915</v>
      </c>
      <c r="C2391" s="149"/>
      <c r="D2391" s="83" t="s">
        <v>6370</v>
      </c>
      <c r="E2391" s="83" t="s">
        <v>6343</v>
      </c>
      <c r="F2391" s="86">
        <v>578.920741989882</v>
      </c>
      <c r="G2391" s="82">
        <v>370.76400000000001</v>
      </c>
    </row>
    <row r="2392" spans="1:7" x14ac:dyDescent="0.25">
      <c r="A2392" s="88" t="s">
        <v>8853</v>
      </c>
      <c r="B2392" s="149" t="s">
        <v>2914</v>
      </c>
      <c r="C2392" s="149"/>
      <c r="D2392" s="83" t="s">
        <v>6367</v>
      </c>
      <c r="E2392" s="83" t="s">
        <v>6343</v>
      </c>
      <c r="F2392" s="86">
        <v>836.08768971332211</v>
      </c>
      <c r="G2392" s="82">
        <v>535.46400000000006</v>
      </c>
    </row>
    <row r="2393" spans="1:7" x14ac:dyDescent="0.25">
      <c r="A2393" s="88" t="s">
        <v>8854</v>
      </c>
      <c r="B2393" s="149" t="s">
        <v>2913</v>
      </c>
      <c r="C2393" s="149"/>
      <c r="D2393" s="83" t="s">
        <v>6345</v>
      </c>
      <c r="E2393" s="83"/>
      <c r="F2393" s="86">
        <v>367.28499156829685</v>
      </c>
      <c r="G2393" s="82">
        <v>235.22400000000002</v>
      </c>
    </row>
    <row r="2394" spans="1:7" x14ac:dyDescent="0.25">
      <c r="A2394" s="88" t="s">
        <v>8855</v>
      </c>
      <c r="B2394" s="149" t="s">
        <v>2912</v>
      </c>
      <c r="C2394" s="149"/>
      <c r="D2394" s="83" t="s">
        <v>6367</v>
      </c>
      <c r="E2394" s="83"/>
      <c r="F2394" s="86">
        <v>1229.1736930860034</v>
      </c>
      <c r="G2394" s="82">
        <v>787.21199999999999</v>
      </c>
    </row>
    <row r="2395" spans="1:7" x14ac:dyDescent="0.25">
      <c r="A2395" s="88" t="s">
        <v>8856</v>
      </c>
      <c r="B2395" s="149" t="s">
        <v>2911</v>
      </c>
      <c r="C2395" s="149"/>
      <c r="D2395" s="83" t="s">
        <v>6367</v>
      </c>
      <c r="E2395" s="83"/>
      <c r="F2395" s="86">
        <v>1229.1736930860034</v>
      </c>
      <c r="G2395" s="82">
        <v>787.21199999999999</v>
      </c>
    </row>
    <row r="2396" spans="1:7" ht="24" x14ac:dyDescent="0.25">
      <c r="A2396" s="88"/>
      <c r="B2396" s="161" t="s">
        <v>2820</v>
      </c>
      <c r="C2396" s="149" t="s">
        <v>2819</v>
      </c>
      <c r="D2396" s="83"/>
      <c r="E2396" s="83"/>
      <c r="F2396" s="86"/>
      <c r="G2396" s="82">
        <v>0</v>
      </c>
    </row>
    <row r="2397" spans="1:7" ht="24" x14ac:dyDescent="0.25">
      <c r="A2397" s="31" t="s">
        <v>8857</v>
      </c>
      <c r="B2397" s="51" t="s">
        <v>2818</v>
      </c>
      <c r="C2397" s="32" t="s">
        <v>2817</v>
      </c>
      <c r="D2397" s="31" t="s">
        <v>6380</v>
      </c>
      <c r="E2397" s="31" t="s">
        <v>6343</v>
      </c>
      <c r="F2397" s="31">
        <v>151.77000000000001</v>
      </c>
      <c r="G2397" s="82">
        <v>97.199578800000012</v>
      </c>
    </row>
    <row r="2398" spans="1:7" ht="24" x14ac:dyDescent="0.25">
      <c r="A2398" s="91" t="s">
        <v>8858</v>
      </c>
      <c r="B2398" s="203" t="s">
        <v>2816</v>
      </c>
      <c r="C2398" s="203"/>
      <c r="D2398" s="92" t="s">
        <v>6380</v>
      </c>
      <c r="E2398" s="92" t="s">
        <v>6343</v>
      </c>
      <c r="F2398" s="93">
        <v>77.234401349072513</v>
      </c>
      <c r="G2398" s="82">
        <v>49.463999999999999</v>
      </c>
    </row>
    <row r="2399" spans="1:7" ht="24" x14ac:dyDescent="0.25">
      <c r="A2399" s="88" t="s">
        <v>8859</v>
      </c>
      <c r="B2399" s="149" t="s">
        <v>2815</v>
      </c>
      <c r="C2399" s="149" t="s">
        <v>8860</v>
      </c>
      <c r="D2399" s="83" t="s">
        <v>6367</v>
      </c>
      <c r="E2399" s="83" t="s">
        <v>6343</v>
      </c>
      <c r="F2399" s="86">
        <v>707.41989881956158</v>
      </c>
      <c r="G2399" s="82">
        <v>453.06</v>
      </c>
    </row>
    <row r="2400" spans="1:7" x14ac:dyDescent="0.25">
      <c r="A2400" s="88" t="s">
        <v>8861</v>
      </c>
      <c r="B2400" s="149" t="s">
        <v>2814</v>
      </c>
      <c r="C2400" s="149" t="s">
        <v>8860</v>
      </c>
      <c r="D2400" s="83" t="s">
        <v>6367</v>
      </c>
      <c r="E2400" s="83" t="s">
        <v>6343</v>
      </c>
      <c r="F2400" s="86">
        <v>836.08768971332211</v>
      </c>
      <c r="G2400" s="82">
        <v>535.46400000000006</v>
      </c>
    </row>
    <row r="2401" spans="1:7" ht="24" x14ac:dyDescent="0.25">
      <c r="A2401" s="210" t="s">
        <v>8862</v>
      </c>
      <c r="B2401" s="44" t="s">
        <v>2813</v>
      </c>
      <c r="C2401" s="254" t="s">
        <v>8863</v>
      </c>
      <c r="D2401" s="210" t="s">
        <v>6367</v>
      </c>
      <c r="E2401" s="210" t="s">
        <v>6343</v>
      </c>
      <c r="F2401" s="199">
        <v>1221.922428330523</v>
      </c>
      <c r="G2401" s="82">
        <v>782.56800000000021</v>
      </c>
    </row>
    <row r="2402" spans="1:7" x14ac:dyDescent="0.25">
      <c r="A2402" s="210" t="s">
        <v>8864</v>
      </c>
      <c r="B2402" s="44" t="s">
        <v>2812</v>
      </c>
      <c r="C2402" s="211" t="s">
        <v>8865</v>
      </c>
      <c r="D2402" s="206" t="s">
        <v>6370</v>
      </c>
      <c r="E2402" s="206" t="s">
        <v>6343</v>
      </c>
      <c r="F2402" s="199">
        <v>450.25295109612142</v>
      </c>
      <c r="G2402" s="82">
        <v>288.36</v>
      </c>
    </row>
    <row r="2403" spans="1:7" x14ac:dyDescent="0.25">
      <c r="A2403" s="31" t="s">
        <v>9358</v>
      </c>
      <c r="B2403" s="51" t="s">
        <v>9200</v>
      </c>
      <c r="C2403" s="51" t="s">
        <v>8866</v>
      </c>
      <c r="D2403" s="31" t="s">
        <v>6367</v>
      </c>
      <c r="E2403" s="31" t="s">
        <v>6343</v>
      </c>
      <c r="F2403" s="134">
        <v>533.9</v>
      </c>
      <c r="G2403" s="82">
        <v>341.93091599999997</v>
      </c>
    </row>
    <row r="2404" spans="1:7" ht="24" x14ac:dyDescent="0.25">
      <c r="A2404" s="111" t="s">
        <v>8867</v>
      </c>
      <c r="B2404" s="255" t="s">
        <v>2811</v>
      </c>
      <c r="C2404" s="255" t="s">
        <v>8868</v>
      </c>
      <c r="D2404" s="112" t="s">
        <v>6367</v>
      </c>
      <c r="E2404" s="112" t="s">
        <v>6343</v>
      </c>
      <c r="F2404" s="86">
        <v>771.83811129848232</v>
      </c>
      <c r="G2404" s="82">
        <v>494.31600000000003</v>
      </c>
    </row>
    <row r="2405" spans="1:7" ht="24" x14ac:dyDescent="0.25">
      <c r="A2405" s="88" t="s">
        <v>8869</v>
      </c>
      <c r="B2405" s="149" t="s">
        <v>2810</v>
      </c>
      <c r="C2405" s="149" t="s">
        <v>8868</v>
      </c>
      <c r="D2405" s="83" t="s">
        <v>6367</v>
      </c>
      <c r="E2405" s="83" t="s">
        <v>6343</v>
      </c>
      <c r="F2405" s="86">
        <v>995.66610455311968</v>
      </c>
      <c r="G2405" s="82">
        <v>637.6644</v>
      </c>
    </row>
    <row r="2406" spans="1:7" x14ac:dyDescent="0.25">
      <c r="A2406" s="31" t="s">
        <v>9359</v>
      </c>
      <c r="B2406" s="51" t="s">
        <v>9201</v>
      </c>
      <c r="C2406" s="51"/>
      <c r="D2406" s="31" t="s">
        <v>6367</v>
      </c>
      <c r="E2406" s="31" t="s">
        <v>6343</v>
      </c>
      <c r="F2406" s="31">
        <v>237.61</v>
      </c>
      <c r="G2406" s="82">
        <v>152.17494840000001</v>
      </c>
    </row>
    <row r="2407" spans="1:7" x14ac:dyDescent="0.25">
      <c r="A2407" s="31" t="s">
        <v>9360</v>
      </c>
      <c r="B2407" s="51" t="s">
        <v>9202</v>
      </c>
      <c r="C2407" s="51"/>
      <c r="D2407" s="31" t="s">
        <v>6367</v>
      </c>
      <c r="E2407" s="31" t="s">
        <v>6343</v>
      </c>
      <c r="F2407" s="31">
        <v>350.17</v>
      </c>
      <c r="G2407" s="82">
        <v>224.26287480000002</v>
      </c>
    </row>
    <row r="2408" spans="1:7" x14ac:dyDescent="0.25">
      <c r="A2408" s="31" t="s">
        <v>9361</v>
      </c>
      <c r="B2408" s="51" t="s">
        <v>9203</v>
      </c>
      <c r="C2408" s="51"/>
      <c r="D2408" s="31" t="s">
        <v>6367</v>
      </c>
      <c r="E2408" s="31" t="s">
        <v>6343</v>
      </c>
      <c r="F2408" s="134">
        <v>575.29999999999995</v>
      </c>
      <c r="G2408" s="82">
        <v>368.44513199999994</v>
      </c>
    </row>
    <row r="2409" spans="1:7" x14ac:dyDescent="0.25">
      <c r="A2409" s="31" t="s">
        <v>9362</v>
      </c>
      <c r="B2409" s="51" t="s">
        <v>9204</v>
      </c>
      <c r="C2409" s="51"/>
      <c r="D2409" s="31" t="s">
        <v>6367</v>
      </c>
      <c r="E2409" s="31" t="s">
        <v>6343</v>
      </c>
      <c r="F2409" s="31">
        <v>237.61</v>
      </c>
      <c r="G2409" s="82">
        <v>152.17494840000001</v>
      </c>
    </row>
    <row r="2410" spans="1:7" x14ac:dyDescent="0.25">
      <c r="A2410" s="31" t="s">
        <v>9363</v>
      </c>
      <c r="B2410" s="51" t="s">
        <v>9205</v>
      </c>
      <c r="C2410" s="51"/>
      <c r="D2410" s="31" t="s">
        <v>6367</v>
      </c>
      <c r="E2410" s="31" t="s">
        <v>6343</v>
      </c>
      <c r="F2410" s="31">
        <v>350.17</v>
      </c>
      <c r="G2410" s="82">
        <v>224.26287480000002</v>
      </c>
    </row>
    <row r="2411" spans="1:7" x14ac:dyDescent="0.25">
      <c r="A2411" s="31" t="s">
        <v>9364</v>
      </c>
      <c r="B2411" s="51" t="s">
        <v>9206</v>
      </c>
      <c r="C2411" s="51"/>
      <c r="D2411" s="31" t="s">
        <v>6367</v>
      </c>
      <c r="E2411" s="31" t="s">
        <v>6343</v>
      </c>
      <c r="F2411" s="134">
        <v>575.29999999999995</v>
      </c>
      <c r="G2411" s="82">
        <v>368.44513199999994</v>
      </c>
    </row>
    <row r="2412" spans="1:7" x14ac:dyDescent="0.25">
      <c r="A2412" s="31" t="s">
        <v>9365</v>
      </c>
      <c r="B2412" s="51" t="s">
        <v>9207</v>
      </c>
      <c r="C2412" s="32" t="s">
        <v>8868</v>
      </c>
      <c r="D2412" s="31" t="s">
        <v>6367</v>
      </c>
      <c r="E2412" s="31" t="s">
        <v>6343</v>
      </c>
      <c r="F2412" s="31">
        <v>425.21</v>
      </c>
      <c r="G2412" s="82">
        <v>272.32149240000001</v>
      </c>
    </row>
    <row r="2413" spans="1:7" x14ac:dyDescent="0.25">
      <c r="A2413" s="31" t="s">
        <v>9366</v>
      </c>
      <c r="B2413" s="51" t="s">
        <v>9208</v>
      </c>
      <c r="C2413" s="32" t="s">
        <v>8868</v>
      </c>
      <c r="D2413" s="31" t="s">
        <v>6367</v>
      </c>
      <c r="E2413" s="31" t="s">
        <v>6343</v>
      </c>
      <c r="F2413" s="31">
        <v>500.25</v>
      </c>
      <c r="G2413" s="82">
        <v>320.38011</v>
      </c>
    </row>
    <row r="2414" spans="1:7" x14ac:dyDescent="0.25">
      <c r="A2414" s="31" t="s">
        <v>9367</v>
      </c>
      <c r="B2414" s="51" t="s">
        <v>9209</v>
      </c>
      <c r="C2414" s="32" t="s">
        <v>8868</v>
      </c>
      <c r="D2414" s="31" t="s">
        <v>6367</v>
      </c>
      <c r="E2414" s="31" t="s">
        <v>6343</v>
      </c>
      <c r="F2414" s="31">
        <v>800.42</v>
      </c>
      <c r="G2414" s="82">
        <v>512.62098479999997</v>
      </c>
    </row>
    <row r="2415" spans="1:7" x14ac:dyDescent="0.25">
      <c r="A2415" s="256" t="s">
        <v>8870</v>
      </c>
      <c r="B2415" s="130" t="s">
        <v>2809</v>
      </c>
      <c r="C2415" s="257" t="s">
        <v>8871</v>
      </c>
      <c r="D2415" s="258" t="s">
        <v>6370</v>
      </c>
      <c r="E2415" s="258" t="s">
        <v>6343</v>
      </c>
      <c r="F2415" s="259">
        <v>456.66104553119732</v>
      </c>
      <c r="G2415" s="82">
        <v>292.46400000000006</v>
      </c>
    </row>
    <row r="2416" spans="1:7" ht="24" x14ac:dyDescent="0.25">
      <c r="A2416" s="31" t="s">
        <v>9368</v>
      </c>
      <c r="B2416" s="51" t="s">
        <v>9210</v>
      </c>
      <c r="C2416" s="32" t="s">
        <v>8868</v>
      </c>
      <c r="D2416" s="31" t="s">
        <v>6367</v>
      </c>
      <c r="E2416" s="31" t="s">
        <v>6343</v>
      </c>
      <c r="F2416" s="61">
        <v>1175.6300000000001</v>
      </c>
      <c r="G2416" s="82">
        <v>752.92047720000005</v>
      </c>
    </row>
    <row r="2417" spans="1:7" ht="24" x14ac:dyDescent="0.25">
      <c r="A2417" s="31" t="s">
        <v>9369</v>
      </c>
      <c r="B2417" s="51" t="s">
        <v>9211</v>
      </c>
      <c r="C2417" s="51"/>
      <c r="D2417" s="31" t="s">
        <v>6367</v>
      </c>
      <c r="E2417" s="31" t="s">
        <v>6343</v>
      </c>
      <c r="F2417" s="31">
        <v>950.51</v>
      </c>
      <c r="G2417" s="82">
        <v>608.74462440000002</v>
      </c>
    </row>
    <row r="2418" spans="1:7" ht="24" x14ac:dyDescent="0.25">
      <c r="A2418" s="31" t="s">
        <v>9370</v>
      </c>
      <c r="B2418" s="51" t="s">
        <v>9212</v>
      </c>
      <c r="C2418" s="51"/>
      <c r="D2418" s="31" t="s">
        <v>6367</v>
      </c>
      <c r="E2418" s="31" t="s">
        <v>6343</v>
      </c>
      <c r="F2418" s="134">
        <v>575.29999999999995</v>
      </c>
      <c r="G2418" s="82">
        <v>368.44513199999994</v>
      </c>
    </row>
    <row r="2419" spans="1:7" ht="24" x14ac:dyDescent="0.25">
      <c r="A2419" s="31" t="s">
        <v>9371</v>
      </c>
      <c r="B2419" s="51" t="s">
        <v>9213</v>
      </c>
      <c r="C2419" s="51"/>
      <c r="D2419" s="31" t="s">
        <v>6367</v>
      </c>
      <c r="E2419" s="31" t="s">
        <v>6343</v>
      </c>
      <c r="F2419" s="61">
        <v>1175.6300000000001</v>
      </c>
      <c r="G2419" s="82">
        <v>752.92047720000005</v>
      </c>
    </row>
    <row r="2420" spans="1:7" x14ac:dyDescent="0.25">
      <c r="A2420" s="210" t="s">
        <v>8872</v>
      </c>
      <c r="B2420" s="44" t="s">
        <v>2808</v>
      </c>
      <c r="C2420" s="254" t="s">
        <v>8873</v>
      </c>
      <c r="D2420" s="210" t="s">
        <v>6401</v>
      </c>
      <c r="E2420" s="210" t="s">
        <v>6343</v>
      </c>
      <c r="F2420" s="199">
        <v>1591.8001686340642</v>
      </c>
      <c r="G2420" s="82">
        <v>1019.4525000000001</v>
      </c>
    </row>
    <row r="2421" spans="1:7" x14ac:dyDescent="0.25">
      <c r="A2421" s="101" t="s">
        <v>8874</v>
      </c>
      <c r="B2421" s="260" t="s">
        <v>2807</v>
      </c>
      <c r="C2421" s="158" t="s">
        <v>2806</v>
      </c>
      <c r="D2421" s="261" t="s">
        <v>6367</v>
      </c>
      <c r="E2421" s="102" t="s">
        <v>6343</v>
      </c>
      <c r="F2421" s="214">
        <v>771.83811129848232</v>
      </c>
      <c r="G2421" s="82">
        <v>494.31600000000003</v>
      </c>
    </row>
    <row r="2422" spans="1:7" x14ac:dyDescent="0.25">
      <c r="A2422" s="31" t="s">
        <v>9372</v>
      </c>
      <c r="B2422" s="51" t="s">
        <v>9214</v>
      </c>
      <c r="C2422" s="32" t="s">
        <v>6846</v>
      </c>
      <c r="D2422" s="31" t="s">
        <v>6345</v>
      </c>
      <c r="E2422" s="31" t="s">
        <v>6343</v>
      </c>
      <c r="F2422" s="31">
        <v>200.17</v>
      </c>
      <c r="G2422" s="82">
        <v>128.19687479999999</v>
      </c>
    </row>
    <row r="2423" spans="1:7" x14ac:dyDescent="0.25">
      <c r="A2423" s="31" t="s">
        <v>9373</v>
      </c>
      <c r="B2423" s="51" t="s">
        <v>9215</v>
      </c>
      <c r="C2423" s="32" t="s">
        <v>6846</v>
      </c>
      <c r="D2423" s="31" t="s">
        <v>6345</v>
      </c>
      <c r="E2423" s="31" t="s">
        <v>6343</v>
      </c>
      <c r="F2423" s="31">
        <v>250.17</v>
      </c>
      <c r="G2423" s="82">
        <v>160.21887480000001</v>
      </c>
    </row>
    <row r="2424" spans="1:7" x14ac:dyDescent="0.25">
      <c r="A2424" s="91"/>
      <c r="B2424" s="194" t="s">
        <v>2805</v>
      </c>
      <c r="C2424" s="203"/>
      <c r="D2424" s="114"/>
      <c r="E2424" s="193"/>
      <c r="F2424" s="93"/>
      <c r="G2424" s="82">
        <v>0</v>
      </c>
    </row>
    <row r="2425" spans="1:7" x14ac:dyDescent="0.25">
      <c r="A2425" s="88" t="s">
        <v>8875</v>
      </c>
      <c r="B2425" s="149" t="s">
        <v>2804</v>
      </c>
      <c r="C2425" s="149" t="s">
        <v>8876</v>
      </c>
      <c r="D2425" s="83" t="s">
        <v>6345</v>
      </c>
      <c r="E2425" s="83" t="s">
        <v>6343</v>
      </c>
      <c r="F2425" s="86">
        <v>229.34232715008432</v>
      </c>
      <c r="G2425" s="82">
        <v>146.88</v>
      </c>
    </row>
    <row r="2426" spans="1:7" x14ac:dyDescent="0.25">
      <c r="A2426" s="88" t="s">
        <v>8877</v>
      </c>
      <c r="B2426" s="149" t="s">
        <v>2802</v>
      </c>
      <c r="C2426" s="149"/>
      <c r="D2426" s="83" t="s">
        <v>6370</v>
      </c>
      <c r="E2426" s="83" t="s">
        <v>6343</v>
      </c>
      <c r="F2426" s="86">
        <v>715.05902192242831</v>
      </c>
      <c r="G2426" s="82">
        <v>457.95240000000001</v>
      </c>
    </row>
    <row r="2427" spans="1:7" x14ac:dyDescent="0.25">
      <c r="A2427" s="88" t="s">
        <v>8878</v>
      </c>
      <c r="B2427" s="149" t="s">
        <v>2801</v>
      </c>
      <c r="C2427" s="149" t="s">
        <v>8879</v>
      </c>
      <c r="D2427" s="83" t="s">
        <v>6345</v>
      </c>
      <c r="E2427" s="83" t="s">
        <v>6343</v>
      </c>
      <c r="F2427" s="86">
        <v>229.34232715008432</v>
      </c>
      <c r="G2427" s="82">
        <v>146.88</v>
      </c>
    </row>
    <row r="2428" spans="1:7" x14ac:dyDescent="0.25">
      <c r="A2428" s="88" t="s">
        <v>8880</v>
      </c>
      <c r="B2428" s="149" t="s">
        <v>2799</v>
      </c>
      <c r="C2428" s="149" t="s">
        <v>8881</v>
      </c>
      <c r="D2428" s="83" t="s">
        <v>6370</v>
      </c>
      <c r="E2428" s="83" t="s">
        <v>6343</v>
      </c>
      <c r="F2428" s="86">
        <v>382.79932546374368</v>
      </c>
      <c r="G2428" s="82">
        <v>245.16000000000003</v>
      </c>
    </row>
    <row r="2429" spans="1:7" x14ac:dyDescent="0.25">
      <c r="A2429" s="88" t="s">
        <v>8882</v>
      </c>
      <c r="B2429" s="149" t="s">
        <v>2798</v>
      </c>
      <c r="C2429" s="149" t="s">
        <v>8883</v>
      </c>
      <c r="D2429" s="83" t="s">
        <v>6370</v>
      </c>
      <c r="E2429" s="83" t="s">
        <v>6343</v>
      </c>
      <c r="F2429" s="86">
        <v>382.79932546374368</v>
      </c>
      <c r="G2429" s="82">
        <v>245.16000000000003</v>
      </c>
    </row>
    <row r="2430" spans="1:7" x14ac:dyDescent="0.25">
      <c r="A2430" s="88" t="s">
        <v>8884</v>
      </c>
      <c r="B2430" s="149" t="s">
        <v>2780</v>
      </c>
      <c r="C2430" s="149"/>
      <c r="D2430" s="83" t="s">
        <v>6380</v>
      </c>
      <c r="E2430" s="83" t="s">
        <v>6343</v>
      </c>
      <c r="F2430" s="86">
        <v>165.26138279932547</v>
      </c>
      <c r="G2430" s="82">
        <v>105.84</v>
      </c>
    </row>
    <row r="2431" spans="1:7" ht="48" x14ac:dyDescent="0.25">
      <c r="A2431" s="88" t="s">
        <v>8885</v>
      </c>
      <c r="B2431" s="226" t="s">
        <v>2778</v>
      </c>
      <c r="C2431" s="149" t="s">
        <v>8886</v>
      </c>
      <c r="D2431" s="97" t="s">
        <v>6345</v>
      </c>
      <c r="E2431" s="83" t="s">
        <v>6343</v>
      </c>
      <c r="F2431" s="86">
        <v>327.15008431703205</v>
      </c>
      <c r="G2431" s="82">
        <v>209.52</v>
      </c>
    </row>
    <row r="2432" spans="1:7" x14ac:dyDescent="0.25">
      <c r="A2432" s="88" t="s">
        <v>8887</v>
      </c>
      <c r="B2432" s="149" t="s">
        <v>2795</v>
      </c>
      <c r="C2432" s="149"/>
      <c r="D2432" s="83" t="s">
        <v>6370</v>
      </c>
      <c r="E2432" s="83" t="s">
        <v>6343</v>
      </c>
      <c r="F2432" s="86">
        <v>699.83136593591905</v>
      </c>
      <c r="G2432" s="82">
        <v>448.20000000000005</v>
      </c>
    </row>
    <row r="2433" spans="1:7" ht="24" x14ac:dyDescent="0.25">
      <c r="A2433" s="88" t="s">
        <v>8888</v>
      </c>
      <c r="B2433" s="226" t="s">
        <v>2794</v>
      </c>
      <c r="C2433" s="149" t="s">
        <v>2793</v>
      </c>
      <c r="D2433" s="97" t="s">
        <v>6345</v>
      </c>
      <c r="E2433" s="83" t="s">
        <v>6343</v>
      </c>
      <c r="F2433" s="86">
        <v>219.22428330522766</v>
      </c>
      <c r="G2433" s="82">
        <v>140.4</v>
      </c>
    </row>
    <row r="2434" spans="1:7" ht="24" x14ac:dyDescent="0.25">
      <c r="A2434" s="88" t="s">
        <v>8889</v>
      </c>
      <c r="B2434" s="149" t="s">
        <v>2792</v>
      </c>
      <c r="C2434" s="149" t="s">
        <v>8890</v>
      </c>
      <c r="D2434" s="83" t="s">
        <v>6370</v>
      </c>
      <c r="E2434" s="83" t="s">
        <v>6343</v>
      </c>
      <c r="F2434" s="86">
        <v>789.20741989881958</v>
      </c>
      <c r="G2434" s="82">
        <v>505.44000000000005</v>
      </c>
    </row>
    <row r="2435" spans="1:7" ht="24" x14ac:dyDescent="0.25">
      <c r="A2435" s="88" t="s">
        <v>8891</v>
      </c>
      <c r="B2435" s="149" t="s">
        <v>2790</v>
      </c>
      <c r="C2435" s="149" t="s">
        <v>8892</v>
      </c>
      <c r="D2435" s="83" t="s">
        <v>6370</v>
      </c>
      <c r="E2435" s="83" t="s">
        <v>6343</v>
      </c>
      <c r="F2435" s="86">
        <v>929.17369308600337</v>
      </c>
      <c r="G2435" s="82">
        <v>595.08000000000004</v>
      </c>
    </row>
    <row r="2436" spans="1:7" ht="24" x14ac:dyDescent="0.25">
      <c r="A2436" s="88" t="s">
        <v>8893</v>
      </c>
      <c r="B2436" s="149" t="s">
        <v>2789</v>
      </c>
      <c r="C2436" s="149" t="s">
        <v>8892</v>
      </c>
      <c r="D2436" s="83" t="s">
        <v>6367</v>
      </c>
      <c r="E2436" s="83" t="s">
        <v>6343</v>
      </c>
      <c r="F2436" s="86">
        <v>929.17369308600337</v>
      </c>
      <c r="G2436" s="82">
        <v>595.08000000000004</v>
      </c>
    </row>
    <row r="2437" spans="1:7" ht="24" x14ac:dyDescent="0.25">
      <c r="A2437" s="88"/>
      <c r="B2437" s="161" t="s">
        <v>2787</v>
      </c>
      <c r="C2437" s="149" t="s">
        <v>2743</v>
      </c>
      <c r="D2437" s="83"/>
      <c r="E2437" s="122"/>
      <c r="F2437" s="86"/>
      <c r="G2437" s="82">
        <v>0</v>
      </c>
    </row>
    <row r="2438" spans="1:7" ht="24" x14ac:dyDescent="0.25">
      <c r="A2438" s="88" t="s">
        <v>8894</v>
      </c>
      <c r="B2438" s="226" t="s">
        <v>2786</v>
      </c>
      <c r="C2438" s="149" t="s">
        <v>8895</v>
      </c>
      <c r="D2438" s="97" t="s">
        <v>6367</v>
      </c>
      <c r="E2438" s="83" t="s">
        <v>6343</v>
      </c>
      <c r="F2438" s="86">
        <v>1294.3507588532884</v>
      </c>
      <c r="G2438" s="82">
        <v>828.95399999999995</v>
      </c>
    </row>
    <row r="2439" spans="1:7" ht="24" x14ac:dyDescent="0.25">
      <c r="A2439" s="88" t="s">
        <v>8896</v>
      </c>
      <c r="B2439" s="226" t="s">
        <v>2785</v>
      </c>
      <c r="C2439" s="149" t="s">
        <v>8895</v>
      </c>
      <c r="D2439" s="97" t="s">
        <v>6367</v>
      </c>
      <c r="E2439" s="83" t="s">
        <v>6343</v>
      </c>
      <c r="F2439" s="86">
        <v>1484.4350758853288</v>
      </c>
      <c r="G2439" s="82">
        <v>950.69159999999999</v>
      </c>
    </row>
    <row r="2440" spans="1:7" ht="24" x14ac:dyDescent="0.25">
      <c r="A2440" s="88" t="s">
        <v>8897</v>
      </c>
      <c r="B2440" s="226" t="s">
        <v>2784</v>
      </c>
      <c r="C2440" s="149" t="s">
        <v>8895</v>
      </c>
      <c r="D2440" s="97" t="s">
        <v>6367</v>
      </c>
      <c r="E2440" s="83" t="s">
        <v>6343</v>
      </c>
      <c r="F2440" s="86">
        <v>1484.4350758853288</v>
      </c>
      <c r="G2440" s="82">
        <v>950.69159999999999</v>
      </c>
    </row>
    <row r="2441" spans="1:7" ht="24" x14ac:dyDescent="0.25">
      <c r="A2441" s="88" t="s">
        <v>8898</v>
      </c>
      <c r="B2441" s="226" t="s">
        <v>2783</v>
      </c>
      <c r="C2441" s="149" t="s">
        <v>8895</v>
      </c>
      <c r="D2441" s="97" t="s">
        <v>6367</v>
      </c>
      <c r="E2441" s="83" t="s">
        <v>6343</v>
      </c>
      <c r="F2441" s="86">
        <v>1593.052276559865</v>
      </c>
      <c r="G2441" s="82">
        <v>1020.2544</v>
      </c>
    </row>
    <row r="2442" spans="1:7" ht="36" x14ac:dyDescent="0.25">
      <c r="A2442" s="88" t="s">
        <v>8899</v>
      </c>
      <c r="B2442" s="226" t="s">
        <v>2782</v>
      </c>
      <c r="C2442" s="149" t="s">
        <v>8895</v>
      </c>
      <c r="D2442" s="97" t="s">
        <v>6367</v>
      </c>
      <c r="E2442" s="83" t="s">
        <v>6343</v>
      </c>
      <c r="F2442" s="86">
        <v>1593.052276559865</v>
      </c>
      <c r="G2442" s="82">
        <v>1020.2544</v>
      </c>
    </row>
    <row r="2443" spans="1:7" x14ac:dyDescent="0.25">
      <c r="A2443" s="88" t="s">
        <v>8900</v>
      </c>
      <c r="B2443" s="226" t="s">
        <v>2780</v>
      </c>
      <c r="C2443" s="149" t="s">
        <v>2779</v>
      </c>
      <c r="D2443" s="97" t="s">
        <v>6380</v>
      </c>
      <c r="E2443" s="83" t="s">
        <v>6343</v>
      </c>
      <c r="F2443" s="86">
        <v>165.26138279932547</v>
      </c>
      <c r="G2443" s="82">
        <v>105.84</v>
      </c>
    </row>
    <row r="2444" spans="1:7" ht="48" x14ac:dyDescent="0.25">
      <c r="A2444" s="88" t="s">
        <v>8901</v>
      </c>
      <c r="B2444" s="226" t="s">
        <v>2778</v>
      </c>
      <c r="C2444" s="149" t="s">
        <v>8902</v>
      </c>
      <c r="D2444" s="97" t="s">
        <v>6345</v>
      </c>
      <c r="E2444" s="83" t="s">
        <v>6343</v>
      </c>
      <c r="F2444" s="86">
        <v>386.00337268128163</v>
      </c>
      <c r="G2444" s="82">
        <v>247.21200000000002</v>
      </c>
    </row>
    <row r="2445" spans="1:7" ht="36" x14ac:dyDescent="0.25">
      <c r="A2445" s="88"/>
      <c r="B2445" s="161" t="s">
        <v>2776</v>
      </c>
      <c r="C2445" s="149" t="s">
        <v>2775</v>
      </c>
      <c r="D2445" s="97"/>
      <c r="E2445" s="122"/>
      <c r="F2445" s="86"/>
      <c r="G2445" s="82">
        <v>0</v>
      </c>
    </row>
    <row r="2446" spans="1:7" ht="24" x14ac:dyDescent="0.25">
      <c r="A2446" s="88" t="s">
        <v>8903</v>
      </c>
      <c r="B2446" s="149" t="s">
        <v>2774</v>
      </c>
      <c r="C2446" s="149" t="s">
        <v>8904</v>
      </c>
      <c r="D2446" s="83" t="s">
        <v>6367</v>
      </c>
      <c r="E2446" s="83" t="s">
        <v>6343</v>
      </c>
      <c r="F2446" s="86">
        <v>1029.0050590219225</v>
      </c>
      <c r="G2446" s="82">
        <v>659.01600000000008</v>
      </c>
    </row>
    <row r="2447" spans="1:7" ht="24" x14ac:dyDescent="0.25">
      <c r="A2447" s="88" t="s">
        <v>8905</v>
      </c>
      <c r="B2447" s="149" t="s">
        <v>2772</v>
      </c>
      <c r="C2447" s="149" t="s">
        <v>8906</v>
      </c>
      <c r="D2447" s="83" t="s">
        <v>6370</v>
      </c>
      <c r="E2447" s="83" t="s">
        <v>6343</v>
      </c>
      <c r="F2447" s="86">
        <v>707.41989881956158</v>
      </c>
      <c r="G2447" s="82">
        <v>453.06</v>
      </c>
    </row>
    <row r="2448" spans="1:7" ht="24" x14ac:dyDescent="0.25">
      <c r="A2448" s="88" t="s">
        <v>8907</v>
      </c>
      <c r="B2448" s="149" t="s">
        <v>2770</v>
      </c>
      <c r="C2448" s="149" t="s">
        <v>8908</v>
      </c>
      <c r="D2448" s="83" t="s">
        <v>6380</v>
      </c>
      <c r="E2448" s="83" t="s">
        <v>6343</v>
      </c>
      <c r="F2448" s="86">
        <v>90.05059021922429</v>
      </c>
      <c r="G2448" s="82">
        <v>57.672000000000004</v>
      </c>
    </row>
    <row r="2449" spans="1:7" ht="24" x14ac:dyDescent="0.25">
      <c r="A2449" s="88" t="s">
        <v>8909</v>
      </c>
      <c r="B2449" s="149" t="s">
        <v>2768</v>
      </c>
      <c r="C2449" s="149" t="s">
        <v>8910</v>
      </c>
      <c r="D2449" s="83" t="s">
        <v>6367</v>
      </c>
      <c r="E2449" s="83" t="s">
        <v>6343</v>
      </c>
      <c r="F2449" s="86">
        <v>1736.4249578414842</v>
      </c>
      <c r="G2449" s="82">
        <v>1112.076</v>
      </c>
    </row>
    <row r="2450" spans="1:7" ht="24" x14ac:dyDescent="0.25">
      <c r="A2450" s="88" t="s">
        <v>8911</v>
      </c>
      <c r="B2450" s="149" t="s">
        <v>2766</v>
      </c>
      <c r="C2450" s="149" t="s">
        <v>2765</v>
      </c>
      <c r="D2450" s="83" t="s">
        <v>6380</v>
      </c>
      <c r="E2450" s="83" t="s">
        <v>6343</v>
      </c>
      <c r="F2450" s="86">
        <v>231.53456998313663</v>
      </c>
      <c r="G2450" s="82">
        <v>148.28400000000002</v>
      </c>
    </row>
    <row r="2451" spans="1:7" ht="24" x14ac:dyDescent="0.25">
      <c r="A2451" s="88" t="s">
        <v>8912</v>
      </c>
      <c r="B2451" s="149" t="s">
        <v>2764</v>
      </c>
      <c r="C2451" s="149" t="s">
        <v>8913</v>
      </c>
      <c r="D2451" s="83" t="s">
        <v>6367</v>
      </c>
      <c r="E2451" s="83" t="s">
        <v>6343</v>
      </c>
      <c r="F2451" s="86">
        <v>1479.258010118044</v>
      </c>
      <c r="G2451" s="82">
        <v>947.37600000000009</v>
      </c>
    </row>
    <row r="2452" spans="1:7" ht="24" x14ac:dyDescent="0.25">
      <c r="A2452" s="88" t="s">
        <v>8914</v>
      </c>
      <c r="B2452" s="149" t="s">
        <v>2762</v>
      </c>
      <c r="C2452" s="149" t="s">
        <v>8915</v>
      </c>
      <c r="D2452" s="83" t="s">
        <v>6367</v>
      </c>
      <c r="E2452" s="83" t="s">
        <v>6343</v>
      </c>
      <c r="F2452" s="86">
        <v>1736.4249578414842</v>
      </c>
      <c r="G2452" s="82">
        <v>1112.076</v>
      </c>
    </row>
    <row r="2453" spans="1:7" ht="24" x14ac:dyDescent="0.25">
      <c r="A2453" s="88" t="s">
        <v>8916</v>
      </c>
      <c r="B2453" s="149" t="s">
        <v>2760</v>
      </c>
      <c r="C2453" s="149" t="s">
        <v>8917</v>
      </c>
      <c r="D2453" s="83" t="s">
        <v>6345</v>
      </c>
      <c r="E2453" s="83" t="s">
        <v>6343</v>
      </c>
      <c r="F2453" s="86">
        <v>231.53456998313663</v>
      </c>
      <c r="G2453" s="82">
        <v>148.28400000000002</v>
      </c>
    </row>
    <row r="2454" spans="1:7" ht="24" x14ac:dyDescent="0.25">
      <c r="A2454" s="88" t="s">
        <v>8918</v>
      </c>
      <c r="B2454" s="226" t="s">
        <v>2758</v>
      </c>
      <c r="C2454" s="149" t="s">
        <v>7226</v>
      </c>
      <c r="D2454" s="97" t="s">
        <v>6367</v>
      </c>
      <c r="E2454" s="83" t="s">
        <v>6343</v>
      </c>
      <c r="F2454" s="86">
        <v>1414.8397976391232</v>
      </c>
      <c r="G2454" s="82">
        <v>906.12</v>
      </c>
    </row>
    <row r="2455" spans="1:7" ht="24" x14ac:dyDescent="0.25">
      <c r="A2455" s="88" t="s">
        <v>8919</v>
      </c>
      <c r="B2455" s="226" t="s">
        <v>2756</v>
      </c>
      <c r="C2455" s="149" t="s">
        <v>7226</v>
      </c>
      <c r="D2455" s="97" t="s">
        <v>6380</v>
      </c>
      <c r="E2455" s="83" t="s">
        <v>6343</v>
      </c>
      <c r="F2455" s="86">
        <v>231.53456998313663</v>
      </c>
      <c r="G2455" s="82">
        <v>148.28400000000002</v>
      </c>
    </row>
    <row r="2456" spans="1:7" ht="24" x14ac:dyDescent="0.25">
      <c r="A2456" s="88" t="s">
        <v>8920</v>
      </c>
      <c r="B2456" s="226" t="s">
        <v>2755</v>
      </c>
      <c r="C2456" s="149" t="s">
        <v>8921</v>
      </c>
      <c r="D2456" s="97" t="s">
        <v>6380</v>
      </c>
      <c r="E2456" s="83" t="s">
        <v>6343</v>
      </c>
      <c r="F2456" s="86">
        <v>244.51939291736932</v>
      </c>
      <c r="G2456" s="82">
        <v>156.60000000000002</v>
      </c>
    </row>
    <row r="2457" spans="1:7" ht="24" x14ac:dyDescent="0.25">
      <c r="A2457" s="88" t="s">
        <v>8922</v>
      </c>
      <c r="B2457" s="149" t="s">
        <v>2754</v>
      </c>
      <c r="C2457" s="149" t="s">
        <v>8923</v>
      </c>
      <c r="D2457" s="83" t="s">
        <v>6367</v>
      </c>
      <c r="E2457" s="83" t="s">
        <v>6343</v>
      </c>
      <c r="F2457" s="86">
        <v>1736.4249578414842</v>
      </c>
      <c r="G2457" s="82">
        <v>1112.076</v>
      </c>
    </row>
    <row r="2458" spans="1:7" ht="24" x14ac:dyDescent="0.25">
      <c r="A2458" s="88" t="s">
        <v>8924</v>
      </c>
      <c r="B2458" s="149" t="s">
        <v>2753</v>
      </c>
      <c r="C2458" s="149" t="s">
        <v>8925</v>
      </c>
      <c r="D2458" s="83" t="s">
        <v>6367</v>
      </c>
      <c r="E2458" s="83" t="s">
        <v>6343</v>
      </c>
      <c r="F2458" s="86">
        <v>1746.930860033727</v>
      </c>
      <c r="G2458" s="82">
        <v>1118.8044000000002</v>
      </c>
    </row>
    <row r="2459" spans="1:7" ht="24" x14ac:dyDescent="0.25">
      <c r="A2459" s="88" t="s">
        <v>8927</v>
      </c>
      <c r="B2459" s="226" t="s">
        <v>2752</v>
      </c>
      <c r="C2459" s="160"/>
      <c r="D2459" s="97" t="s">
        <v>6345</v>
      </c>
      <c r="E2459" s="83" t="s">
        <v>6343</v>
      </c>
      <c r="F2459" s="86">
        <v>570.23608768971326</v>
      </c>
      <c r="G2459" s="82">
        <v>365.20199999999994</v>
      </c>
    </row>
    <row r="2460" spans="1:7" ht="24" x14ac:dyDescent="0.25">
      <c r="A2460" s="229" t="s">
        <v>8928</v>
      </c>
      <c r="B2460" s="262" t="s">
        <v>2750</v>
      </c>
      <c r="C2460" s="263" t="s">
        <v>8929</v>
      </c>
      <c r="D2460" s="264" t="s">
        <v>6367</v>
      </c>
      <c r="E2460" s="231" t="s">
        <v>6343</v>
      </c>
      <c r="F2460" s="240">
        <v>2951.1</v>
      </c>
      <c r="G2460" s="82">
        <v>1890.0024840000001</v>
      </c>
    </row>
    <row r="2461" spans="1:7" ht="24" x14ac:dyDescent="0.25">
      <c r="A2461" s="31" t="s">
        <v>9374</v>
      </c>
      <c r="B2461" s="47" t="s">
        <v>9216</v>
      </c>
      <c r="C2461" s="47" t="s">
        <v>8926</v>
      </c>
      <c r="D2461" s="31" t="s">
        <v>6401</v>
      </c>
      <c r="E2461" s="31" t="s">
        <v>6343</v>
      </c>
      <c r="F2461" s="61">
        <v>2263.7399999999998</v>
      </c>
      <c r="G2461" s="82">
        <v>1449.7896456000001</v>
      </c>
    </row>
    <row r="2462" spans="1:7" ht="24" x14ac:dyDescent="0.25">
      <c r="A2462" s="31" t="s">
        <v>9375</v>
      </c>
      <c r="B2462" s="47" t="s">
        <v>9217</v>
      </c>
      <c r="C2462" s="47" t="s">
        <v>8926</v>
      </c>
      <c r="D2462" s="31" t="s">
        <v>6401</v>
      </c>
      <c r="E2462" s="31" t="s">
        <v>6343</v>
      </c>
      <c r="F2462" s="61">
        <v>2263.7399999999998</v>
      </c>
      <c r="G2462" s="82">
        <v>1449.7896456000001</v>
      </c>
    </row>
    <row r="2463" spans="1:7" x14ac:dyDescent="0.25">
      <c r="A2463" s="91" t="s">
        <v>8930</v>
      </c>
      <c r="B2463" s="203" t="s">
        <v>2748</v>
      </c>
      <c r="C2463" s="203" t="s">
        <v>8931</v>
      </c>
      <c r="D2463" s="92" t="s">
        <v>6367</v>
      </c>
      <c r="E2463" s="92" t="s">
        <v>6343</v>
      </c>
      <c r="F2463" s="93">
        <v>1736.4249578414842</v>
      </c>
      <c r="G2463" s="82">
        <v>1112.076</v>
      </c>
    </row>
    <row r="2464" spans="1:7" ht="24" x14ac:dyDescent="0.25">
      <c r="A2464" s="88" t="s">
        <v>8932</v>
      </c>
      <c r="B2464" s="226" t="s">
        <v>2747</v>
      </c>
      <c r="C2464" s="149" t="s">
        <v>8933</v>
      </c>
      <c r="D2464" s="97" t="s">
        <v>6401</v>
      </c>
      <c r="E2464" s="83" t="s">
        <v>6343</v>
      </c>
      <c r="F2464" s="86">
        <v>3183.3684654300173</v>
      </c>
      <c r="G2464" s="82">
        <v>2038.7565000000004</v>
      </c>
    </row>
    <row r="2465" spans="1:7" x14ac:dyDescent="0.25">
      <c r="A2465" s="88" t="s">
        <v>8934</v>
      </c>
      <c r="B2465" s="149" t="s">
        <v>2745</v>
      </c>
      <c r="C2465" s="149" t="s">
        <v>8935</v>
      </c>
      <c r="D2465" s="83" t="s">
        <v>6370</v>
      </c>
      <c r="E2465" s="83" t="s">
        <v>6343</v>
      </c>
      <c r="F2465" s="86">
        <v>353.79426644182126</v>
      </c>
      <c r="G2465" s="82">
        <v>226.58400000000003</v>
      </c>
    </row>
    <row r="2466" spans="1:7" ht="24" x14ac:dyDescent="0.25">
      <c r="A2466" s="88"/>
      <c r="B2466" s="161" t="s">
        <v>2744</v>
      </c>
      <c r="C2466" s="149" t="s">
        <v>2743</v>
      </c>
      <c r="D2466" s="83"/>
      <c r="E2466" s="122"/>
      <c r="F2466" s="86"/>
      <c r="G2466" s="82">
        <v>0</v>
      </c>
    </row>
    <row r="2467" spans="1:7" x14ac:dyDescent="0.25">
      <c r="A2467" s="88" t="s">
        <v>8936</v>
      </c>
      <c r="B2467" s="226" t="s">
        <v>2742</v>
      </c>
      <c r="C2467" s="149" t="s">
        <v>8937</v>
      </c>
      <c r="D2467" s="97" t="s">
        <v>6367</v>
      </c>
      <c r="E2467" s="83" t="s">
        <v>6343</v>
      </c>
      <c r="F2467" s="86">
        <v>1286.3406408094436</v>
      </c>
      <c r="G2467" s="82">
        <v>823.82399999999996</v>
      </c>
    </row>
    <row r="2468" spans="1:7" ht="24" x14ac:dyDescent="0.25">
      <c r="A2468" s="88" t="s">
        <v>8938</v>
      </c>
      <c r="B2468" s="226" t="s">
        <v>2741</v>
      </c>
      <c r="C2468" s="149" t="s">
        <v>8937</v>
      </c>
      <c r="D2468" s="97" t="s">
        <v>6367</v>
      </c>
      <c r="E2468" s="83" t="s">
        <v>6343</v>
      </c>
      <c r="F2468" s="86">
        <v>1746.930860033727</v>
      </c>
      <c r="G2468" s="82">
        <v>1118.8044000000002</v>
      </c>
    </row>
    <row r="2469" spans="1:7" x14ac:dyDescent="0.25">
      <c r="A2469" s="88" t="s">
        <v>8939</v>
      </c>
      <c r="B2469" s="226" t="s">
        <v>2740</v>
      </c>
      <c r="C2469" s="149" t="s">
        <v>8937</v>
      </c>
      <c r="D2469" s="97" t="s">
        <v>6367</v>
      </c>
      <c r="E2469" s="83" t="s">
        <v>6343</v>
      </c>
      <c r="F2469" s="86">
        <v>1746.930860033727</v>
      </c>
      <c r="G2469" s="82">
        <v>1118.8044000000002</v>
      </c>
    </row>
    <row r="2470" spans="1:7" x14ac:dyDescent="0.25">
      <c r="A2470" s="88" t="s">
        <v>8940</v>
      </c>
      <c r="B2470" s="226" t="s">
        <v>2739</v>
      </c>
      <c r="C2470" s="149" t="s">
        <v>8937</v>
      </c>
      <c r="D2470" s="97" t="s">
        <v>6401</v>
      </c>
      <c r="E2470" s="83" t="s">
        <v>6343</v>
      </c>
      <c r="F2470" s="86">
        <v>2054.6711635750426</v>
      </c>
      <c r="G2470" s="82">
        <v>1315.8936000000001</v>
      </c>
    </row>
    <row r="2471" spans="1:7" ht="36" x14ac:dyDescent="0.25">
      <c r="A2471" s="88" t="s">
        <v>8941</v>
      </c>
      <c r="B2471" s="226" t="s">
        <v>2738</v>
      </c>
      <c r="C2471" s="149" t="s">
        <v>8942</v>
      </c>
      <c r="D2471" s="97" t="s">
        <v>6367</v>
      </c>
      <c r="E2471" s="83" t="s">
        <v>6343</v>
      </c>
      <c r="F2471" s="86">
        <v>1520.6408094435076</v>
      </c>
      <c r="G2471" s="82">
        <v>973.87919999999997</v>
      </c>
    </row>
    <row r="2472" spans="1:7" ht="36" x14ac:dyDescent="0.25">
      <c r="A2472" s="88" t="s">
        <v>8943</v>
      </c>
      <c r="B2472" s="226" t="s">
        <v>2737</v>
      </c>
      <c r="C2472" s="149" t="s">
        <v>8942</v>
      </c>
      <c r="D2472" s="97" t="s">
        <v>6367</v>
      </c>
      <c r="E2472" s="83" t="s">
        <v>6343</v>
      </c>
      <c r="F2472" s="86">
        <v>1746.930860033727</v>
      </c>
      <c r="G2472" s="82">
        <v>1118.8044000000002</v>
      </c>
    </row>
    <row r="2473" spans="1:7" ht="36" x14ac:dyDescent="0.25">
      <c r="A2473" s="88" t="s">
        <v>8944</v>
      </c>
      <c r="B2473" s="226" t="s">
        <v>2736</v>
      </c>
      <c r="C2473" s="149" t="s">
        <v>8945</v>
      </c>
      <c r="D2473" s="97" t="s">
        <v>6367</v>
      </c>
      <c r="E2473" s="83" t="s">
        <v>6343</v>
      </c>
      <c r="F2473" s="86">
        <v>1672.1753794266442</v>
      </c>
      <c r="G2473" s="82">
        <v>1070.9280000000001</v>
      </c>
    </row>
    <row r="2474" spans="1:7" x14ac:dyDescent="0.25">
      <c r="A2474" s="88" t="s">
        <v>8946</v>
      </c>
      <c r="B2474" s="226" t="s">
        <v>2735</v>
      </c>
      <c r="C2474" s="149" t="s">
        <v>8947</v>
      </c>
      <c r="D2474" s="97" t="s">
        <v>6367</v>
      </c>
      <c r="E2474" s="83" t="s">
        <v>6343</v>
      </c>
      <c r="F2474" s="86">
        <v>1520.6408094435076</v>
      </c>
      <c r="G2474" s="82">
        <v>973.87919999999997</v>
      </c>
    </row>
    <row r="2475" spans="1:7" x14ac:dyDescent="0.25">
      <c r="A2475" s="88" t="s">
        <v>8948</v>
      </c>
      <c r="B2475" s="226" t="s">
        <v>2733</v>
      </c>
      <c r="C2475" s="149" t="s">
        <v>8949</v>
      </c>
      <c r="D2475" s="97" t="s">
        <v>6367</v>
      </c>
      <c r="E2475" s="83" t="s">
        <v>6343</v>
      </c>
      <c r="F2475" s="86">
        <v>1674.5193929173695</v>
      </c>
      <c r="G2475" s="82">
        <v>1072.4292</v>
      </c>
    </row>
    <row r="2476" spans="1:7" ht="24" x14ac:dyDescent="0.25">
      <c r="A2476" s="88" t="s">
        <v>8950</v>
      </c>
      <c r="B2476" s="149" t="s">
        <v>2732</v>
      </c>
      <c r="C2476" s="149" t="s">
        <v>8951</v>
      </c>
      <c r="D2476" s="97" t="s">
        <v>6367</v>
      </c>
      <c r="E2476" s="83" t="s">
        <v>6343</v>
      </c>
      <c r="F2476" s="86">
        <v>1543.5075885328836</v>
      </c>
      <c r="G2476" s="82">
        <v>988.524</v>
      </c>
    </row>
    <row r="2477" spans="1:7" ht="24" x14ac:dyDescent="0.25">
      <c r="A2477" s="88" t="s">
        <v>8952</v>
      </c>
      <c r="B2477" s="226" t="s">
        <v>2731</v>
      </c>
      <c r="C2477" s="149" t="s">
        <v>8953</v>
      </c>
      <c r="D2477" s="97" t="s">
        <v>6367</v>
      </c>
      <c r="E2477" s="83" t="s">
        <v>6343</v>
      </c>
      <c r="F2477" s="86">
        <v>1746.930860033727</v>
      </c>
      <c r="G2477" s="82">
        <v>1118.8044000000002</v>
      </c>
    </row>
    <row r="2478" spans="1:7" ht="36" x14ac:dyDescent="0.25">
      <c r="A2478" s="88" t="s">
        <v>8954</v>
      </c>
      <c r="B2478" s="149" t="s">
        <v>2730</v>
      </c>
      <c r="C2478" s="149" t="s">
        <v>8953</v>
      </c>
      <c r="D2478" s="97" t="s">
        <v>6367</v>
      </c>
      <c r="E2478" s="83" t="s">
        <v>6343</v>
      </c>
      <c r="F2478" s="86">
        <v>1350.5902192242834</v>
      </c>
      <c r="G2478" s="82">
        <v>864.97199999999998</v>
      </c>
    </row>
    <row r="2479" spans="1:7" ht="24" x14ac:dyDescent="0.25">
      <c r="A2479" s="88" t="s">
        <v>8955</v>
      </c>
      <c r="B2479" s="149" t="s">
        <v>2729</v>
      </c>
      <c r="C2479" s="149" t="s">
        <v>8953</v>
      </c>
      <c r="D2479" s="97" t="s">
        <v>6401</v>
      </c>
      <c r="E2479" s="83" t="s">
        <v>6343</v>
      </c>
      <c r="F2479" s="86">
        <v>1865.0927487352446</v>
      </c>
      <c r="G2479" s="82">
        <v>1194.48</v>
      </c>
    </row>
    <row r="2480" spans="1:7" ht="36" x14ac:dyDescent="0.25">
      <c r="A2480" s="88" t="s">
        <v>8956</v>
      </c>
      <c r="B2480" s="149" t="s">
        <v>2728</v>
      </c>
      <c r="C2480" s="149" t="s">
        <v>8957</v>
      </c>
      <c r="D2480" s="97" t="s">
        <v>6401</v>
      </c>
      <c r="E2480" s="83" t="s">
        <v>6343</v>
      </c>
      <c r="F2480" s="86">
        <v>2507.2512647554809</v>
      </c>
      <c r="G2480" s="82">
        <v>1605.7440000000004</v>
      </c>
    </row>
    <row r="2481" spans="1:7" ht="36" x14ac:dyDescent="0.25">
      <c r="A2481" s="88" t="s">
        <v>8958</v>
      </c>
      <c r="B2481" s="149" t="s">
        <v>2727</v>
      </c>
      <c r="C2481" s="149" t="s">
        <v>8959</v>
      </c>
      <c r="D2481" s="97" t="s">
        <v>6401</v>
      </c>
      <c r="E2481" s="83" t="s">
        <v>6343</v>
      </c>
      <c r="F2481" s="86">
        <v>2379.5952782462059</v>
      </c>
      <c r="G2481" s="82">
        <v>1523.9880000000003</v>
      </c>
    </row>
    <row r="2482" spans="1:7" ht="24" x14ac:dyDescent="0.25">
      <c r="A2482" s="88" t="s">
        <v>8960</v>
      </c>
      <c r="B2482" s="149" t="s">
        <v>2725</v>
      </c>
      <c r="C2482" s="149" t="s">
        <v>7226</v>
      </c>
      <c r="D2482" s="97" t="s">
        <v>6401</v>
      </c>
      <c r="E2482" s="83" t="s">
        <v>6343</v>
      </c>
      <c r="F2482" s="86">
        <v>2208.549747048904</v>
      </c>
      <c r="G2482" s="82">
        <v>1414.4436000000001</v>
      </c>
    </row>
    <row r="2483" spans="1:7" ht="24" x14ac:dyDescent="0.25">
      <c r="A2483" s="88" t="s">
        <v>8961</v>
      </c>
      <c r="B2483" s="226" t="s">
        <v>2724</v>
      </c>
      <c r="C2483" s="149" t="s">
        <v>8962</v>
      </c>
      <c r="D2483" s="97" t="s">
        <v>6401</v>
      </c>
      <c r="E2483" s="83" t="s">
        <v>6343</v>
      </c>
      <c r="F2483" s="86">
        <v>2741.4207419898821</v>
      </c>
      <c r="G2483" s="82">
        <v>1755.7155</v>
      </c>
    </row>
    <row r="2484" spans="1:7" ht="24" x14ac:dyDescent="0.25">
      <c r="A2484" s="88" t="s">
        <v>8963</v>
      </c>
      <c r="B2484" s="226" t="s">
        <v>2723</v>
      </c>
      <c r="C2484" s="149" t="s">
        <v>8962</v>
      </c>
      <c r="D2484" s="97" t="s">
        <v>6401</v>
      </c>
      <c r="E2484" s="83" t="s">
        <v>6343</v>
      </c>
      <c r="F2484" s="86">
        <v>2829.7639123102872</v>
      </c>
      <c r="G2484" s="82">
        <v>1812.2940000000003</v>
      </c>
    </row>
    <row r="2485" spans="1:7" ht="24" x14ac:dyDescent="0.25">
      <c r="A2485" s="88" t="s">
        <v>8964</v>
      </c>
      <c r="B2485" s="226" t="s">
        <v>2722</v>
      </c>
      <c r="C2485" s="149" t="s">
        <v>8962</v>
      </c>
      <c r="D2485" s="97" t="s">
        <v>6401</v>
      </c>
      <c r="E2485" s="83" t="s">
        <v>6343</v>
      </c>
      <c r="F2485" s="86">
        <v>2122.2596964586846</v>
      </c>
      <c r="G2485" s="82">
        <v>1359.18</v>
      </c>
    </row>
    <row r="2486" spans="1:7" ht="96" x14ac:dyDescent="0.25">
      <c r="A2486" s="88"/>
      <c r="B2486" s="161" t="s">
        <v>2721</v>
      </c>
      <c r="C2486" s="149" t="s">
        <v>8965</v>
      </c>
      <c r="D2486" s="97"/>
      <c r="E2486" s="122"/>
      <c r="F2486" s="86"/>
      <c r="G2486" s="82">
        <v>0</v>
      </c>
    </row>
    <row r="2487" spans="1:7" x14ac:dyDescent="0.25">
      <c r="A2487" s="88" t="s">
        <v>8966</v>
      </c>
      <c r="B2487" s="149" t="s">
        <v>2719</v>
      </c>
      <c r="C2487" s="149" t="s">
        <v>2718</v>
      </c>
      <c r="D2487" s="97" t="s">
        <v>6370</v>
      </c>
      <c r="E2487" s="83" t="s">
        <v>6343</v>
      </c>
      <c r="F2487" s="86">
        <v>964.75548060708275</v>
      </c>
      <c r="G2487" s="82">
        <v>617.86800000000005</v>
      </c>
    </row>
    <row r="2488" spans="1:7" x14ac:dyDescent="0.25">
      <c r="A2488" s="88" t="s">
        <v>8967</v>
      </c>
      <c r="B2488" s="149" t="s">
        <v>2717</v>
      </c>
      <c r="C2488" s="149"/>
      <c r="D2488" s="97" t="s">
        <v>6367</v>
      </c>
      <c r="E2488" s="83" t="s">
        <v>6343</v>
      </c>
      <c r="F2488" s="86">
        <v>386.00337268128163</v>
      </c>
      <c r="G2488" s="82">
        <v>247.21200000000002</v>
      </c>
    </row>
    <row r="2489" spans="1:7" ht="24" x14ac:dyDescent="0.25">
      <c r="A2489" s="88" t="s">
        <v>8968</v>
      </c>
      <c r="B2489" s="149" t="s">
        <v>2716</v>
      </c>
      <c r="C2489" s="149" t="s">
        <v>8969</v>
      </c>
      <c r="D2489" s="83" t="s">
        <v>6401</v>
      </c>
      <c r="E2489" s="83" t="s">
        <v>6343</v>
      </c>
      <c r="F2489" s="86">
        <v>1929.5109612141655</v>
      </c>
      <c r="G2489" s="82">
        <v>1235.7360000000001</v>
      </c>
    </row>
    <row r="2490" spans="1:7" ht="24" x14ac:dyDescent="0.25">
      <c r="A2490" s="88" t="s">
        <v>8970</v>
      </c>
      <c r="B2490" s="149" t="s">
        <v>2715</v>
      </c>
      <c r="C2490" s="149" t="s">
        <v>8971</v>
      </c>
      <c r="D2490" s="83" t="s">
        <v>6401</v>
      </c>
      <c r="E2490" s="83" t="s">
        <v>6343</v>
      </c>
      <c r="F2490" s="86">
        <v>1929.51096121417</v>
      </c>
      <c r="G2490" s="82">
        <v>1235.7360000000031</v>
      </c>
    </row>
    <row r="2491" spans="1:7" ht="24" x14ac:dyDescent="0.25">
      <c r="A2491" s="88" t="s">
        <v>8972</v>
      </c>
      <c r="B2491" s="149" t="s">
        <v>2714</v>
      </c>
      <c r="C2491" s="149" t="s">
        <v>8969</v>
      </c>
      <c r="D2491" s="83" t="s">
        <v>6401</v>
      </c>
      <c r="E2491" s="83" t="s">
        <v>6343</v>
      </c>
      <c r="F2491" s="86">
        <v>1857.0615514333895</v>
      </c>
      <c r="G2491" s="82">
        <v>1189.3365000000001</v>
      </c>
    </row>
    <row r="2492" spans="1:7" ht="24" x14ac:dyDescent="0.25">
      <c r="A2492" s="88" t="s">
        <v>8973</v>
      </c>
      <c r="B2492" s="149" t="s">
        <v>2713</v>
      </c>
      <c r="C2492" s="149" t="s">
        <v>8974</v>
      </c>
      <c r="D2492" s="83" t="s">
        <v>6401</v>
      </c>
      <c r="E2492" s="83" t="s">
        <v>6343</v>
      </c>
      <c r="F2492" s="86">
        <v>1857.0615514333899</v>
      </c>
      <c r="G2492" s="82">
        <v>1189.3365000000003</v>
      </c>
    </row>
    <row r="2493" spans="1:7" ht="12" customHeight="1" x14ac:dyDescent="0.25">
      <c r="A2493" s="88" t="s">
        <v>8975</v>
      </c>
      <c r="B2493" s="149" t="s">
        <v>2712</v>
      </c>
      <c r="C2493" s="149" t="s">
        <v>8976</v>
      </c>
      <c r="D2493" s="83" t="s">
        <v>6367</v>
      </c>
      <c r="E2493" s="83" t="s">
        <v>6343</v>
      </c>
      <c r="F2493" s="86">
        <v>1593.052276559865</v>
      </c>
      <c r="G2493" s="82">
        <v>1020.2544</v>
      </c>
    </row>
    <row r="2494" spans="1:7" ht="24" x14ac:dyDescent="0.25">
      <c r="A2494" s="88" t="s">
        <v>8977</v>
      </c>
      <c r="B2494" s="149" t="s">
        <v>2711</v>
      </c>
      <c r="C2494" s="149" t="s">
        <v>8978</v>
      </c>
      <c r="D2494" s="83" t="s">
        <v>6401</v>
      </c>
      <c r="E2494" s="83" t="s">
        <v>6343</v>
      </c>
      <c r="F2494" s="86">
        <v>1414.8397976391232</v>
      </c>
      <c r="G2494" s="82">
        <v>906.12</v>
      </c>
    </row>
    <row r="2495" spans="1:7" ht="36" x14ac:dyDescent="0.25">
      <c r="A2495" s="89" t="s">
        <v>8979</v>
      </c>
      <c r="B2495" s="197" t="s">
        <v>2710</v>
      </c>
      <c r="C2495" s="149" t="s">
        <v>8980</v>
      </c>
      <c r="D2495" s="97" t="s">
        <v>6401</v>
      </c>
      <c r="E2495" s="90" t="s">
        <v>6343</v>
      </c>
      <c r="F2495" s="86">
        <v>2122.3229342327149</v>
      </c>
      <c r="G2495" s="82">
        <v>1359.2204999999999</v>
      </c>
    </row>
    <row r="2496" spans="1:7" ht="48" x14ac:dyDescent="0.25">
      <c r="A2496" s="210" t="s">
        <v>8981</v>
      </c>
      <c r="B2496" s="44" t="s">
        <v>2708</v>
      </c>
      <c r="C2496" s="211" t="s">
        <v>8982</v>
      </c>
      <c r="D2496" s="206" t="s">
        <v>6401</v>
      </c>
      <c r="E2496" s="206" t="s">
        <v>6343</v>
      </c>
      <c r="F2496" s="199">
        <v>1414.83979763912</v>
      </c>
      <c r="G2496" s="82">
        <v>906.11999999999796</v>
      </c>
    </row>
    <row r="2497" spans="1:7" ht="24" x14ac:dyDescent="0.25">
      <c r="A2497" s="88" t="s">
        <v>8983</v>
      </c>
      <c r="B2497" s="226" t="s">
        <v>2706</v>
      </c>
      <c r="C2497" s="149" t="s">
        <v>8984</v>
      </c>
      <c r="D2497" s="97" t="s">
        <v>6401</v>
      </c>
      <c r="E2497" s="83" t="s">
        <v>6343</v>
      </c>
      <c r="F2497" s="86">
        <v>2122.3229342327099</v>
      </c>
      <c r="G2497" s="82">
        <v>1359.2204999999967</v>
      </c>
    </row>
    <row r="2498" spans="1:7" x14ac:dyDescent="0.25">
      <c r="A2498" s="88"/>
      <c r="B2498" s="161" t="s">
        <v>2670</v>
      </c>
      <c r="C2498" s="149"/>
      <c r="D2498" s="97"/>
      <c r="E2498" s="122"/>
      <c r="F2498" s="86"/>
      <c r="G2498" s="82">
        <v>0</v>
      </c>
    </row>
    <row r="2499" spans="1:7" x14ac:dyDescent="0.25">
      <c r="A2499" s="88" t="s">
        <v>8985</v>
      </c>
      <c r="B2499" s="149" t="s">
        <v>2667</v>
      </c>
      <c r="C2499" s="149"/>
      <c r="D2499" s="83" t="s">
        <v>6345</v>
      </c>
      <c r="E2499" s="83"/>
      <c r="F2499" s="86">
        <v>430.84317032040474</v>
      </c>
      <c r="G2499" s="82">
        <v>275.92920000000004</v>
      </c>
    </row>
    <row r="2500" spans="1:7" ht="36" x14ac:dyDescent="0.25">
      <c r="A2500" s="109" t="s">
        <v>8986</v>
      </c>
      <c r="B2500" s="149" t="s">
        <v>2666</v>
      </c>
      <c r="C2500" s="149"/>
      <c r="D2500" s="86" t="s">
        <v>6380</v>
      </c>
      <c r="E2500" s="86"/>
      <c r="F2500" s="86">
        <v>500</v>
      </c>
      <c r="G2500" s="82">
        <v>320.22000000000003</v>
      </c>
    </row>
    <row r="2501" spans="1:7" ht="24" x14ac:dyDescent="0.25">
      <c r="A2501" s="88" t="s">
        <v>8987</v>
      </c>
      <c r="B2501" s="149" t="s">
        <v>2659</v>
      </c>
      <c r="C2501" s="149" t="s">
        <v>8988</v>
      </c>
      <c r="D2501" s="83" t="s">
        <v>6370</v>
      </c>
      <c r="E2501" s="83"/>
      <c r="F2501" s="86">
        <v>741.98988195615516</v>
      </c>
      <c r="G2501" s="82">
        <v>475.20000000000005</v>
      </c>
    </row>
    <row r="2502" spans="1:7" x14ac:dyDescent="0.25">
      <c r="A2502" s="88" t="s">
        <v>8989</v>
      </c>
      <c r="B2502" s="149" t="s">
        <v>2654</v>
      </c>
      <c r="C2502" s="149"/>
      <c r="D2502" s="83" t="s">
        <v>6345</v>
      </c>
      <c r="E2502" s="83"/>
      <c r="F2502" s="86">
        <v>1104.283305227656</v>
      </c>
      <c r="G2502" s="82">
        <v>707.22720000000004</v>
      </c>
    </row>
    <row r="2503" spans="1:7" ht="24" x14ac:dyDescent="0.25">
      <c r="A2503" s="88" t="s">
        <v>8990</v>
      </c>
      <c r="B2503" s="149" t="s">
        <v>2653</v>
      </c>
      <c r="C2503" s="149"/>
      <c r="D2503" s="83" t="s">
        <v>6370</v>
      </c>
      <c r="E2503" s="83"/>
      <c r="F2503" s="86">
        <v>1298.4822934232716</v>
      </c>
      <c r="G2503" s="82">
        <v>831.6</v>
      </c>
    </row>
    <row r="2504" spans="1:7" x14ac:dyDescent="0.25">
      <c r="A2504" s="88" t="s">
        <v>8991</v>
      </c>
      <c r="B2504" s="149" t="s">
        <v>2646</v>
      </c>
      <c r="C2504" s="149"/>
      <c r="D2504" s="83" t="s">
        <v>6380</v>
      </c>
      <c r="E2504" s="83"/>
      <c r="F2504" s="86">
        <v>556.49241146711643</v>
      </c>
      <c r="G2504" s="82">
        <v>356.40000000000003</v>
      </c>
    </row>
    <row r="2505" spans="1:7" x14ac:dyDescent="0.25">
      <c r="A2505" s="89" t="s">
        <v>8992</v>
      </c>
      <c r="B2505" s="149" t="s">
        <v>2645</v>
      </c>
      <c r="C2505" s="149"/>
      <c r="D2505" s="90" t="s">
        <v>6380</v>
      </c>
      <c r="E2505" s="90" t="s">
        <v>6343</v>
      </c>
      <c r="F2505" s="86">
        <v>556</v>
      </c>
      <c r="G2505" s="82">
        <v>356.08463999999998</v>
      </c>
    </row>
    <row r="2506" spans="1:7" ht="24" x14ac:dyDescent="0.25">
      <c r="A2506" s="88" t="s">
        <v>8993</v>
      </c>
      <c r="B2506" s="149" t="s">
        <v>2644</v>
      </c>
      <c r="C2506" s="149"/>
      <c r="D2506" s="83" t="s">
        <v>6345</v>
      </c>
      <c r="E2506" s="83"/>
      <c r="F2506" s="86">
        <v>556.49241146711643</v>
      </c>
      <c r="G2506" s="82">
        <v>356.40000000000003</v>
      </c>
    </row>
    <row r="2507" spans="1:7" ht="24" x14ac:dyDescent="0.25">
      <c r="A2507" s="97"/>
      <c r="B2507" s="161" t="s">
        <v>2505</v>
      </c>
      <c r="C2507" s="265" t="s">
        <v>2504</v>
      </c>
      <c r="D2507" s="100"/>
      <c r="E2507" s="82"/>
      <c r="F2507" s="86"/>
      <c r="G2507" s="82">
        <v>0</v>
      </c>
    </row>
    <row r="2508" spans="1:7" ht="24" x14ac:dyDescent="0.25">
      <c r="A2508" s="97" t="s">
        <v>8994</v>
      </c>
      <c r="B2508" s="149" t="s">
        <v>2503</v>
      </c>
      <c r="C2508" s="149"/>
      <c r="D2508" s="100"/>
      <c r="E2508" s="83"/>
      <c r="F2508" s="86">
        <v>200.16863406408095</v>
      </c>
      <c r="G2508" s="82">
        <v>128.196</v>
      </c>
    </row>
    <row r="2509" spans="1:7" ht="24" x14ac:dyDescent="0.25">
      <c r="A2509" s="97" t="s">
        <v>8995</v>
      </c>
      <c r="B2509" s="149" t="s">
        <v>2502</v>
      </c>
      <c r="C2509" s="149"/>
      <c r="D2509" s="100"/>
      <c r="E2509" s="83"/>
      <c r="F2509" s="86">
        <v>300.16863406408095</v>
      </c>
      <c r="G2509" s="82">
        <v>192.24</v>
      </c>
    </row>
    <row r="2510" spans="1:7" ht="24" x14ac:dyDescent="0.25">
      <c r="A2510" s="97" t="s">
        <v>8996</v>
      </c>
      <c r="B2510" s="149" t="s">
        <v>2501</v>
      </c>
      <c r="C2510" s="149"/>
      <c r="D2510" s="100"/>
      <c r="E2510" s="83"/>
      <c r="F2510" s="86">
        <v>200.16863406408095</v>
      </c>
      <c r="G2510" s="82">
        <v>128.196</v>
      </c>
    </row>
    <row r="2511" spans="1:7" ht="24" x14ac:dyDescent="0.25">
      <c r="A2511" s="97" t="s">
        <v>8997</v>
      </c>
      <c r="B2511" s="149" t="s">
        <v>2500</v>
      </c>
      <c r="C2511" s="149"/>
      <c r="D2511" s="100"/>
      <c r="E2511" s="83"/>
      <c r="F2511" s="86">
        <v>300.16863406408095</v>
      </c>
      <c r="G2511" s="82">
        <v>192.24</v>
      </c>
    </row>
    <row r="2512" spans="1:7" ht="24" x14ac:dyDescent="0.25">
      <c r="A2512" s="97" t="s">
        <v>8998</v>
      </c>
      <c r="B2512" s="149" t="s">
        <v>2499</v>
      </c>
      <c r="C2512" s="149"/>
      <c r="D2512" s="100"/>
      <c r="E2512" s="83"/>
      <c r="F2512" s="86">
        <v>300.16863406408095</v>
      </c>
      <c r="G2512" s="82">
        <v>192.24</v>
      </c>
    </row>
    <row r="2513" spans="1:7" x14ac:dyDescent="0.25">
      <c r="A2513" s="141" t="s">
        <v>8999</v>
      </c>
      <c r="B2513" s="142" t="s">
        <v>2498</v>
      </c>
      <c r="C2513" s="98"/>
      <c r="D2513" s="110"/>
      <c r="E2513" s="83"/>
      <c r="F2513" s="54">
        <v>46.38</v>
      </c>
      <c r="G2513" s="82">
        <v>29.703607200000004</v>
      </c>
    </row>
    <row r="2514" spans="1:7" x14ac:dyDescent="0.25">
      <c r="A2514" s="141" t="s">
        <v>9000</v>
      </c>
      <c r="B2514" s="142" t="s">
        <v>2497</v>
      </c>
      <c r="C2514" s="142"/>
      <c r="D2514" s="266"/>
      <c r="E2514" s="83"/>
      <c r="F2514" s="54">
        <v>92.76</v>
      </c>
      <c r="G2514" s="82">
        <v>59.407214400000008</v>
      </c>
    </row>
    <row r="2515" spans="1:7" ht="24" x14ac:dyDescent="0.25">
      <c r="A2515" s="143" t="s">
        <v>9001</v>
      </c>
      <c r="B2515" s="142" t="s">
        <v>2496</v>
      </c>
      <c r="C2515" s="142"/>
      <c r="D2515" s="142"/>
      <c r="E2515" s="143"/>
      <c r="F2515" s="54">
        <v>252.96</v>
      </c>
      <c r="G2515" s="82">
        <v>162.00570240000002</v>
      </c>
    </row>
    <row r="2516" spans="1:7" x14ac:dyDescent="0.25">
      <c r="A2516" s="143"/>
      <c r="B2516" s="146" t="s">
        <v>2401</v>
      </c>
      <c r="C2516" s="142"/>
      <c r="D2516" s="142"/>
      <c r="E2516" s="143"/>
      <c r="F2516" s="54"/>
      <c r="G2516" s="82">
        <v>0</v>
      </c>
    </row>
    <row r="2517" spans="1:7" ht="84" x14ac:dyDescent="0.25">
      <c r="A2517" s="143" t="s">
        <v>9376</v>
      </c>
      <c r="B2517" s="142" t="s">
        <v>2400</v>
      </c>
      <c r="C2517" s="142" t="s">
        <v>9377</v>
      </c>
      <c r="D2517" s="143" t="s">
        <v>6370</v>
      </c>
      <c r="E2517" s="143" t="s">
        <v>6343</v>
      </c>
      <c r="F2517" s="54">
        <v>4000</v>
      </c>
      <c r="G2517" s="82">
        <v>2561.7600000000002</v>
      </c>
    </row>
    <row r="2518" spans="1:7" ht="24" x14ac:dyDescent="0.25">
      <c r="A2518" s="97"/>
      <c r="B2518" s="161" t="s">
        <v>9002</v>
      </c>
      <c r="C2518" s="265" t="s">
        <v>9003</v>
      </c>
      <c r="D2518" s="100"/>
      <c r="E2518" s="82"/>
      <c r="F2518" s="86"/>
      <c r="G2518" s="82">
        <v>0</v>
      </c>
    </row>
    <row r="2519" spans="1:7" x14ac:dyDescent="0.25">
      <c r="A2519" s="32" t="s">
        <v>17</v>
      </c>
      <c r="B2519" s="32" t="s">
        <v>18</v>
      </c>
      <c r="C2519" s="44" t="s">
        <v>19</v>
      </c>
      <c r="D2519" s="143"/>
      <c r="E2519" s="143"/>
      <c r="F2519" s="54">
        <v>26.98</v>
      </c>
      <c r="G2519" s="82">
        <v>17.279071200000001</v>
      </c>
    </row>
    <row r="2520" spans="1:7" x14ac:dyDescent="0.25">
      <c r="A2520" s="31" t="s">
        <v>20</v>
      </c>
      <c r="B2520" s="32" t="s">
        <v>21</v>
      </c>
      <c r="C2520" s="44" t="s">
        <v>22</v>
      </c>
      <c r="D2520" s="143"/>
      <c r="E2520" s="143"/>
      <c r="F2520" s="54">
        <v>50.59</v>
      </c>
      <c r="G2520" s="82">
        <v>32.399859600000006</v>
      </c>
    </row>
    <row r="2521" spans="1:7" ht="15" x14ac:dyDescent="0.25">
      <c r="A2521" s="31" t="s">
        <v>9004</v>
      </c>
      <c r="B2521" s="47" t="s">
        <v>9005</v>
      </c>
      <c r="C2521" s="47" t="s">
        <v>9378</v>
      </c>
      <c r="D2521" s="50"/>
      <c r="E2521" s="50"/>
      <c r="F2521" s="31">
        <v>149.07</v>
      </c>
      <c r="G2521" s="82">
        <v>95.47039079999999</v>
      </c>
    </row>
    <row r="2522" spans="1:7" ht="15" x14ac:dyDescent="0.25">
      <c r="A2522" s="31" t="s">
        <v>9006</v>
      </c>
      <c r="B2522" s="47" t="s">
        <v>9007</v>
      </c>
      <c r="C2522" s="47" t="s">
        <v>9379</v>
      </c>
      <c r="D2522" s="50"/>
      <c r="E2522" s="50"/>
      <c r="F2522" s="31">
        <v>227.99</v>
      </c>
      <c r="G2522" s="82">
        <v>146.01391560000002</v>
      </c>
    </row>
    <row r="2523" spans="1:7" x14ac:dyDescent="0.25">
      <c r="A2523" s="91"/>
      <c r="B2523" s="194" t="s">
        <v>9008</v>
      </c>
      <c r="C2523" s="203"/>
      <c r="D2523" s="92"/>
      <c r="E2523" s="92"/>
      <c r="F2523" s="93"/>
      <c r="G2523" s="82">
        <v>0</v>
      </c>
    </row>
    <row r="2524" spans="1:7" ht="120" x14ac:dyDescent="0.2">
      <c r="A2524" s="267"/>
      <c r="B2524" s="268" t="s">
        <v>9009</v>
      </c>
      <c r="C2524" s="269" t="s">
        <v>9010</v>
      </c>
      <c r="D2524" s="270"/>
      <c r="E2524" s="270"/>
      <c r="F2524" s="271"/>
      <c r="G2524" s="82">
        <v>0</v>
      </c>
    </row>
    <row r="2525" spans="1:7" ht="36" x14ac:dyDescent="0.25">
      <c r="A2525" s="200" t="s">
        <v>9011</v>
      </c>
      <c r="B2525" s="44" t="s">
        <v>9012</v>
      </c>
      <c r="C2525" s="44" t="s">
        <v>9013</v>
      </c>
      <c r="D2525" s="143"/>
      <c r="E2525" s="143" t="s">
        <v>6343</v>
      </c>
      <c r="F2525" s="54">
        <v>247.72344013490729</v>
      </c>
      <c r="G2525" s="82">
        <v>158.65200000000002</v>
      </c>
    </row>
    <row r="2526" spans="1:7" ht="48" x14ac:dyDescent="0.25">
      <c r="A2526" s="200" t="s">
        <v>9014</v>
      </c>
      <c r="B2526" s="44" t="s">
        <v>9015</v>
      </c>
      <c r="C2526" s="44" t="s">
        <v>9016</v>
      </c>
      <c r="D2526" s="143"/>
      <c r="E2526" s="143" t="s">
        <v>6343</v>
      </c>
      <c r="F2526" s="54">
        <v>190.72512647554805</v>
      </c>
      <c r="G2526" s="82">
        <v>122.148</v>
      </c>
    </row>
    <row r="2527" spans="1:7" ht="156" x14ac:dyDescent="0.25">
      <c r="A2527" s="213" t="s">
        <v>9017</v>
      </c>
      <c r="B2527" s="44" t="s">
        <v>9018</v>
      </c>
      <c r="C2527" s="44" t="s">
        <v>9019</v>
      </c>
      <c r="D2527" s="198"/>
      <c r="E2527" s="198" t="s">
        <v>6343</v>
      </c>
      <c r="F2527" s="54">
        <v>168.80269814502532</v>
      </c>
      <c r="G2527" s="82">
        <v>108.10800000000002</v>
      </c>
    </row>
    <row r="2528" spans="1:7" ht="180" x14ac:dyDescent="0.25">
      <c r="A2528" s="213" t="s">
        <v>9020</v>
      </c>
      <c r="B2528" s="44" t="s">
        <v>9021</v>
      </c>
      <c r="C2528" s="44" t="s">
        <v>9022</v>
      </c>
      <c r="D2528" s="198"/>
      <c r="E2528" s="198" t="s">
        <v>6343</v>
      </c>
      <c r="F2528" s="54">
        <v>146.88026981450255</v>
      </c>
      <c r="G2528" s="82">
        <v>94.068000000000012</v>
      </c>
    </row>
    <row r="2529" spans="1:7" ht="36" x14ac:dyDescent="0.25">
      <c r="A2529" s="213" t="s">
        <v>9023</v>
      </c>
      <c r="B2529" s="44" t="s">
        <v>9024</v>
      </c>
      <c r="C2529" s="44" t="s">
        <v>9025</v>
      </c>
      <c r="D2529" s="198"/>
      <c r="E2529" s="198" t="s">
        <v>6343</v>
      </c>
      <c r="F2529" s="54">
        <v>124.95784148397978</v>
      </c>
      <c r="G2529" s="82">
        <v>80.02800000000002</v>
      </c>
    </row>
    <row r="2530" spans="1:7" ht="96" x14ac:dyDescent="0.25">
      <c r="A2530" s="31" t="s">
        <v>9026</v>
      </c>
      <c r="B2530" s="35" t="s">
        <v>9027</v>
      </c>
      <c r="C2530" s="32" t="s">
        <v>9028</v>
      </c>
      <c r="D2530" s="32"/>
      <c r="E2530" s="31" t="s">
        <v>6343</v>
      </c>
      <c r="F2530" s="31">
        <v>80.94</v>
      </c>
      <c r="G2530" s="82">
        <v>51.837213599999998</v>
      </c>
    </row>
    <row r="2531" spans="1:7" ht="24" x14ac:dyDescent="0.25">
      <c r="A2531" s="111"/>
      <c r="B2531" s="272" t="s">
        <v>2289</v>
      </c>
      <c r="C2531" s="255"/>
      <c r="D2531" s="112"/>
      <c r="E2531" s="112"/>
      <c r="F2531" s="113"/>
      <c r="G2531" s="82">
        <v>0</v>
      </c>
    </row>
    <row r="2532" spans="1:7" ht="120" x14ac:dyDescent="0.25">
      <c r="A2532" s="189" t="s">
        <v>13</v>
      </c>
      <c r="B2532" s="273" t="s">
        <v>11</v>
      </c>
      <c r="C2532" s="137" t="s">
        <v>9029</v>
      </c>
      <c r="D2532" s="92"/>
      <c r="E2532" s="189"/>
      <c r="F2532" s="189">
        <v>303.54000000000002</v>
      </c>
      <c r="G2532" s="82">
        <v>194.39915760000002</v>
      </c>
    </row>
    <row r="2533" spans="1:7" ht="76.5" x14ac:dyDescent="0.25">
      <c r="A2533" s="189" t="s">
        <v>14</v>
      </c>
      <c r="B2533" s="137" t="s">
        <v>2287</v>
      </c>
      <c r="C2533" s="274" t="s">
        <v>9030</v>
      </c>
      <c r="D2533" s="275"/>
      <c r="E2533" s="275"/>
      <c r="F2533" s="276">
        <v>303.54000000000002</v>
      </c>
      <c r="G2533" s="82">
        <v>194.39915760000002</v>
      </c>
    </row>
    <row r="2534" spans="1:7" x14ac:dyDescent="0.25">
      <c r="A2534" s="277" t="s">
        <v>9031</v>
      </c>
      <c r="B2534" s="278" t="s">
        <v>2285</v>
      </c>
      <c r="C2534" s="278" t="s">
        <v>9032</v>
      </c>
      <c r="D2534" s="275" t="s">
        <v>6380</v>
      </c>
      <c r="E2534" s="275"/>
      <c r="F2534" s="279">
        <v>252.95</v>
      </c>
      <c r="G2534" s="82">
        <v>161.99929800000001</v>
      </c>
    </row>
    <row r="2535" spans="1:7" x14ac:dyDescent="0.25">
      <c r="A2535" s="200" t="s">
        <v>9033</v>
      </c>
      <c r="B2535" s="44" t="s">
        <v>2284</v>
      </c>
      <c r="C2535" s="44" t="s">
        <v>9032</v>
      </c>
      <c r="D2535" s="143" t="s">
        <v>6380</v>
      </c>
      <c r="E2535" s="143"/>
      <c r="F2535" s="54">
        <v>505.9</v>
      </c>
      <c r="G2535" s="82">
        <v>323.99859600000002</v>
      </c>
    </row>
    <row r="2536" spans="1:7" ht="72" x14ac:dyDescent="0.25">
      <c r="A2536" s="31" t="s">
        <v>15</v>
      </c>
      <c r="B2536" s="32" t="s">
        <v>12</v>
      </c>
      <c r="C2536" s="44" t="s">
        <v>9034</v>
      </c>
      <c r="D2536" s="143"/>
      <c r="E2536" s="143"/>
      <c r="F2536" s="280">
        <v>286.68</v>
      </c>
      <c r="G2536" s="82">
        <v>183.60133920000001</v>
      </c>
    </row>
    <row r="2537" spans="1:7" ht="60" x14ac:dyDescent="0.25">
      <c r="A2537" s="189" t="s">
        <v>16</v>
      </c>
      <c r="B2537" s="137" t="s">
        <v>9035</v>
      </c>
      <c r="C2537" s="278" t="s">
        <v>9036</v>
      </c>
      <c r="D2537" s="275"/>
      <c r="E2537" s="275"/>
      <c r="F2537" s="276">
        <v>286.68</v>
      </c>
      <c r="G2537" s="82">
        <v>183.60133920000001</v>
      </c>
    </row>
    <row r="2538" spans="1:7" ht="24" x14ac:dyDescent="0.25">
      <c r="A2538" s="114"/>
      <c r="B2538" s="194" t="s">
        <v>2223</v>
      </c>
      <c r="C2538" s="203"/>
      <c r="D2538" s="115"/>
      <c r="E2538" s="116"/>
      <c r="F2538" s="93"/>
      <c r="G2538" s="82">
        <v>0</v>
      </c>
    </row>
    <row r="2539" spans="1:7" ht="108" x14ac:dyDescent="0.25">
      <c r="A2539" s="281"/>
      <c r="B2539" s="282" t="s">
        <v>9380</v>
      </c>
      <c r="C2539" s="137" t="s">
        <v>9381</v>
      </c>
      <c r="D2539" s="281"/>
      <c r="E2539" s="281"/>
      <c r="F2539" s="281"/>
      <c r="G2539" s="82">
        <v>0</v>
      </c>
    </row>
    <row r="2540" spans="1:7" ht="72" x14ac:dyDescent="0.25">
      <c r="A2540" s="200" t="s">
        <v>9037</v>
      </c>
      <c r="B2540" s="44" t="s">
        <v>9038</v>
      </c>
      <c r="C2540" s="44" t="s">
        <v>9039</v>
      </c>
      <c r="D2540" s="143"/>
      <c r="E2540" s="143"/>
      <c r="F2540" s="54">
        <v>25295.109612141652</v>
      </c>
      <c r="G2540" s="82">
        <v>16200</v>
      </c>
    </row>
    <row r="2541" spans="1:7" x14ac:dyDescent="0.25">
      <c r="A2541" s="88"/>
      <c r="B2541" s="161" t="s">
        <v>9040</v>
      </c>
      <c r="C2541" s="149"/>
      <c r="D2541" s="83"/>
      <c r="E2541" s="83"/>
      <c r="F2541" s="86"/>
      <c r="G2541" s="82">
        <v>0</v>
      </c>
    </row>
    <row r="2542" spans="1:7" ht="24" x14ac:dyDescent="0.25">
      <c r="A2542" s="141" t="s">
        <v>9041</v>
      </c>
      <c r="B2542" s="44" t="s">
        <v>2176</v>
      </c>
      <c r="C2542" s="44"/>
      <c r="D2542" s="247" t="s">
        <v>6982</v>
      </c>
      <c r="E2542" s="283"/>
      <c r="F2542" s="54">
        <v>130269.5952782462</v>
      </c>
      <c r="G2542" s="82">
        <v>83429.859599999996</v>
      </c>
    </row>
    <row r="2543" spans="1:7" ht="24" x14ac:dyDescent="0.25">
      <c r="A2543" s="141" t="s">
        <v>9042</v>
      </c>
      <c r="B2543" s="44" t="s">
        <v>2175</v>
      </c>
      <c r="C2543" s="44"/>
      <c r="D2543" s="247" t="s">
        <v>6982</v>
      </c>
      <c r="E2543" s="283"/>
      <c r="F2543" s="54">
        <v>255624.68523479055</v>
      </c>
      <c r="G2543" s="82">
        <v>163712.27341176927</v>
      </c>
    </row>
    <row r="2544" spans="1:7" ht="24" x14ac:dyDescent="0.25">
      <c r="A2544" s="141" t="s">
        <v>9043</v>
      </c>
      <c r="B2544" s="44" t="s">
        <v>2174</v>
      </c>
      <c r="C2544" s="44"/>
      <c r="D2544" s="247" t="s">
        <v>6982</v>
      </c>
      <c r="E2544" s="283"/>
      <c r="F2544" s="54">
        <v>238412.10792580104</v>
      </c>
      <c r="G2544" s="82">
        <v>152688.65040000001</v>
      </c>
    </row>
    <row r="2545" spans="1:7" ht="21" customHeight="1" x14ac:dyDescent="0.2">
      <c r="A2545" s="141" t="s">
        <v>9044</v>
      </c>
      <c r="B2545" s="44" t="s">
        <v>2173</v>
      </c>
      <c r="C2545" s="43"/>
      <c r="D2545" s="247" t="s">
        <v>6982</v>
      </c>
      <c r="E2545" s="43"/>
      <c r="F2545" s="54">
        <v>256547.47329258011</v>
      </c>
      <c r="G2545" s="82">
        <v>164303.26379550001</v>
      </c>
    </row>
    <row r="2546" spans="1:7" x14ac:dyDescent="0.2">
      <c r="A2546" s="141" t="s">
        <v>9045</v>
      </c>
      <c r="B2546" s="44" t="s">
        <v>2172</v>
      </c>
      <c r="C2546" s="43"/>
      <c r="D2546" s="247" t="s">
        <v>6982</v>
      </c>
      <c r="E2546" s="43"/>
      <c r="F2546" s="54">
        <v>70227.959527824612</v>
      </c>
      <c r="G2546" s="82">
        <v>44976.794399999999</v>
      </c>
    </row>
    <row r="2547" spans="1:7" x14ac:dyDescent="0.25">
      <c r="A2547" s="88"/>
      <c r="B2547" s="161" t="s">
        <v>9046</v>
      </c>
      <c r="C2547" s="197"/>
      <c r="D2547" s="90"/>
      <c r="E2547" s="90"/>
      <c r="F2547" s="86"/>
      <c r="G2547" s="82">
        <v>0</v>
      </c>
    </row>
    <row r="2548" spans="1:7" x14ac:dyDescent="0.25">
      <c r="A2548" s="88" t="s">
        <v>9047</v>
      </c>
      <c r="B2548" s="149" t="s">
        <v>1958</v>
      </c>
      <c r="C2548" s="149" t="s">
        <v>9048</v>
      </c>
      <c r="D2548" s="83" t="s">
        <v>6418</v>
      </c>
      <c r="E2548" s="83"/>
      <c r="F2548" s="86">
        <v>8431.7032040472186</v>
      </c>
      <c r="G2548" s="82">
        <v>5400</v>
      </c>
    </row>
    <row r="2549" spans="1:7" x14ac:dyDescent="0.25">
      <c r="A2549" s="88" t="s">
        <v>9049</v>
      </c>
      <c r="B2549" s="149" t="s">
        <v>1957</v>
      </c>
      <c r="C2549" s="149" t="s">
        <v>9048</v>
      </c>
      <c r="D2549" s="83" t="s">
        <v>6982</v>
      </c>
      <c r="E2549" s="83"/>
      <c r="F2549" s="86">
        <v>10118.043844856662</v>
      </c>
      <c r="G2549" s="82">
        <v>6480</v>
      </c>
    </row>
    <row r="2550" spans="1:7" x14ac:dyDescent="0.25">
      <c r="A2550" s="109"/>
      <c r="B2550" s="284" t="s">
        <v>9050</v>
      </c>
      <c r="C2550" s="149"/>
      <c r="D2550" s="86"/>
      <c r="E2550" s="83"/>
      <c r="F2550" s="86"/>
      <c r="G2550" s="82">
        <v>0</v>
      </c>
    </row>
    <row r="2551" spans="1:7" x14ac:dyDescent="0.25">
      <c r="A2551" s="109"/>
      <c r="B2551" s="161" t="s">
        <v>1675</v>
      </c>
      <c r="C2551" s="149"/>
      <c r="D2551" s="86"/>
      <c r="E2551" s="83"/>
      <c r="F2551" s="86"/>
      <c r="G2551" s="82">
        <v>0</v>
      </c>
    </row>
    <row r="2552" spans="1:7" x14ac:dyDescent="0.25">
      <c r="A2552" s="97" t="s">
        <v>9051</v>
      </c>
      <c r="B2552" s="149" t="s">
        <v>1674</v>
      </c>
      <c r="C2552" s="149" t="s">
        <v>1673</v>
      </c>
      <c r="D2552" s="86" t="s">
        <v>6345</v>
      </c>
      <c r="E2552" s="122"/>
      <c r="F2552" s="86">
        <v>822.93423271500842</v>
      </c>
      <c r="G2552" s="82">
        <v>527.04</v>
      </c>
    </row>
    <row r="2553" spans="1:7" x14ac:dyDescent="0.25">
      <c r="A2553" s="97" t="s">
        <v>9052</v>
      </c>
      <c r="B2553" s="149" t="s">
        <v>1671</v>
      </c>
      <c r="C2553" s="149"/>
      <c r="D2553" s="86" t="s">
        <v>6345</v>
      </c>
      <c r="E2553" s="122"/>
      <c r="F2553" s="86">
        <v>822.93423271500842</v>
      </c>
      <c r="G2553" s="82">
        <v>527.04</v>
      </c>
    </row>
    <row r="2554" spans="1:7" x14ac:dyDescent="0.25">
      <c r="A2554" s="97" t="s">
        <v>9053</v>
      </c>
      <c r="B2554" s="149" t="s">
        <v>1670</v>
      </c>
      <c r="C2554" s="149"/>
      <c r="D2554" s="86" t="s">
        <v>6345</v>
      </c>
      <c r="E2554" s="122"/>
      <c r="F2554" s="86">
        <v>822.93423271500842</v>
      </c>
      <c r="G2554" s="82">
        <v>527.04</v>
      </c>
    </row>
    <row r="2555" spans="1:7" x14ac:dyDescent="0.25">
      <c r="A2555" s="97" t="s">
        <v>9054</v>
      </c>
      <c r="B2555" s="149" t="s">
        <v>1669</v>
      </c>
      <c r="C2555" s="149"/>
      <c r="D2555" s="86" t="s">
        <v>6345</v>
      </c>
      <c r="E2555" s="122"/>
      <c r="F2555" s="86">
        <v>883.64249578414842</v>
      </c>
      <c r="G2555" s="82">
        <v>565.92000000000007</v>
      </c>
    </row>
    <row r="2556" spans="1:7" x14ac:dyDescent="0.25">
      <c r="A2556" s="97" t="s">
        <v>9055</v>
      </c>
      <c r="B2556" s="149" t="s">
        <v>1668</v>
      </c>
      <c r="C2556" s="149"/>
      <c r="D2556" s="86" t="s">
        <v>6345</v>
      </c>
      <c r="E2556" s="122"/>
      <c r="F2556" s="86">
        <v>822.93423271500842</v>
      </c>
      <c r="G2556" s="82">
        <v>527.04</v>
      </c>
    </row>
    <row r="2557" spans="1:7" x14ac:dyDescent="0.25">
      <c r="A2557" s="97" t="s">
        <v>9056</v>
      </c>
      <c r="B2557" s="149" t="s">
        <v>1667</v>
      </c>
      <c r="C2557" s="149"/>
      <c r="D2557" s="86" t="s">
        <v>6345</v>
      </c>
      <c r="E2557" s="122"/>
      <c r="F2557" s="86">
        <v>822.93423271500842</v>
      </c>
      <c r="G2557" s="82">
        <v>527.04</v>
      </c>
    </row>
    <row r="2558" spans="1:7" x14ac:dyDescent="0.25">
      <c r="A2558" s="97" t="s">
        <v>9057</v>
      </c>
      <c r="B2558" s="149" t="s">
        <v>1666</v>
      </c>
      <c r="C2558" s="149"/>
      <c r="D2558" s="86" t="s">
        <v>6345</v>
      </c>
      <c r="E2558" s="122"/>
      <c r="F2558" s="86">
        <v>822.93423271500842</v>
      </c>
      <c r="G2558" s="82">
        <v>527.04</v>
      </c>
    </row>
    <row r="2559" spans="1:7" x14ac:dyDescent="0.25">
      <c r="A2559" s="97" t="s">
        <v>9058</v>
      </c>
      <c r="B2559" s="149" t="s">
        <v>1665</v>
      </c>
      <c r="C2559" s="149"/>
      <c r="D2559" s="86" t="s">
        <v>6345</v>
      </c>
      <c r="E2559" s="122"/>
      <c r="F2559" s="86">
        <v>822.93423271500842</v>
      </c>
      <c r="G2559" s="82">
        <v>527.04</v>
      </c>
    </row>
    <row r="2560" spans="1:7" x14ac:dyDescent="0.25">
      <c r="A2560" s="97" t="s">
        <v>9059</v>
      </c>
      <c r="B2560" s="149" t="s">
        <v>1664</v>
      </c>
      <c r="C2560" s="149"/>
      <c r="D2560" s="86" t="s">
        <v>6345</v>
      </c>
      <c r="E2560" s="122"/>
      <c r="F2560" s="86">
        <v>822.93423271500842</v>
      </c>
      <c r="G2560" s="82">
        <v>527.04</v>
      </c>
    </row>
    <row r="2561" spans="1:7" x14ac:dyDescent="0.25">
      <c r="A2561" s="97" t="s">
        <v>9060</v>
      </c>
      <c r="B2561" s="149" t="s">
        <v>1663</v>
      </c>
      <c r="C2561" s="149"/>
      <c r="D2561" s="86" t="s">
        <v>6345</v>
      </c>
      <c r="E2561" s="122"/>
      <c r="F2561" s="86">
        <v>672.849915682968</v>
      </c>
      <c r="G2561" s="82">
        <v>430.92</v>
      </c>
    </row>
    <row r="2562" spans="1:7" x14ac:dyDescent="0.25">
      <c r="A2562" s="97" t="s">
        <v>9061</v>
      </c>
      <c r="B2562" s="149" t="s">
        <v>1662</v>
      </c>
      <c r="C2562" s="149"/>
      <c r="D2562" s="86" t="s">
        <v>6345</v>
      </c>
      <c r="E2562" s="122"/>
      <c r="F2562" s="86">
        <v>672.849915682968</v>
      </c>
      <c r="G2562" s="82">
        <v>430.92</v>
      </c>
    </row>
    <row r="2563" spans="1:7" x14ac:dyDescent="0.25">
      <c r="A2563" s="97" t="s">
        <v>9062</v>
      </c>
      <c r="B2563" s="149" t="s">
        <v>1661</v>
      </c>
      <c r="C2563" s="149"/>
      <c r="D2563" s="86" t="s">
        <v>6345</v>
      </c>
      <c r="E2563" s="122"/>
      <c r="F2563" s="86">
        <v>801.01180438448569</v>
      </c>
      <c r="G2563" s="82">
        <v>513</v>
      </c>
    </row>
    <row r="2564" spans="1:7" ht="24" x14ac:dyDescent="0.25">
      <c r="A2564" s="97" t="s">
        <v>9063</v>
      </c>
      <c r="B2564" s="149" t="s">
        <v>1660</v>
      </c>
      <c r="C2564" s="149"/>
      <c r="D2564" s="86" t="s">
        <v>6345</v>
      </c>
      <c r="E2564" s="122"/>
      <c r="F2564" s="86">
        <v>801.01180438448569</v>
      </c>
      <c r="G2564" s="82">
        <v>513</v>
      </c>
    </row>
    <row r="2565" spans="1:7" x14ac:dyDescent="0.25">
      <c r="A2565" s="97" t="s">
        <v>9064</v>
      </c>
      <c r="B2565" s="149" t="s">
        <v>1659</v>
      </c>
      <c r="C2565" s="149"/>
      <c r="D2565" s="86" t="s">
        <v>6345</v>
      </c>
      <c r="E2565" s="122"/>
      <c r="F2565" s="86">
        <v>801.01180438448569</v>
      </c>
      <c r="G2565" s="82">
        <v>513</v>
      </c>
    </row>
    <row r="2566" spans="1:7" x14ac:dyDescent="0.25">
      <c r="A2566" s="109"/>
      <c r="B2566" s="161" t="s">
        <v>1658</v>
      </c>
      <c r="C2566" s="149"/>
      <c r="D2566" s="86"/>
      <c r="E2566" s="122"/>
      <c r="F2566" s="86"/>
      <c r="G2566" s="82">
        <v>0</v>
      </c>
    </row>
    <row r="2567" spans="1:7" x14ac:dyDescent="0.25">
      <c r="A2567" s="97" t="s">
        <v>9065</v>
      </c>
      <c r="B2567" s="149" t="s">
        <v>1657</v>
      </c>
      <c r="C2567" s="149"/>
      <c r="D2567" s="86" t="s">
        <v>6345</v>
      </c>
      <c r="E2567" s="122"/>
      <c r="F2567" s="86">
        <v>841.48397976391232</v>
      </c>
      <c r="G2567" s="82">
        <v>538.92000000000007</v>
      </c>
    </row>
    <row r="2568" spans="1:7" x14ac:dyDescent="0.25">
      <c r="A2568" s="97" t="s">
        <v>9066</v>
      </c>
      <c r="B2568" s="149" t="s">
        <v>1656</v>
      </c>
      <c r="C2568" s="149"/>
      <c r="D2568" s="86" t="s">
        <v>6345</v>
      </c>
      <c r="E2568" s="122"/>
      <c r="F2568" s="86">
        <v>841.48397976391232</v>
      </c>
      <c r="G2568" s="82">
        <v>538.92000000000007</v>
      </c>
    </row>
    <row r="2569" spans="1:7" x14ac:dyDescent="0.25">
      <c r="A2569" s="97" t="s">
        <v>9067</v>
      </c>
      <c r="B2569" s="149" t="s">
        <v>1655</v>
      </c>
      <c r="C2569" s="149"/>
      <c r="D2569" s="86" t="s">
        <v>6370</v>
      </c>
      <c r="E2569" s="122"/>
      <c r="F2569" s="86">
        <v>841.48397976391232</v>
      </c>
      <c r="G2569" s="82">
        <v>538.92000000000007</v>
      </c>
    </row>
    <row r="2570" spans="1:7" ht="28.5" customHeight="1" x14ac:dyDescent="0.25">
      <c r="A2570" s="97" t="s">
        <v>9068</v>
      </c>
      <c r="B2570" s="149" t="s">
        <v>1654</v>
      </c>
      <c r="C2570" s="149" t="s">
        <v>9069</v>
      </c>
      <c r="D2570" s="86" t="s">
        <v>6370</v>
      </c>
      <c r="E2570" s="122"/>
      <c r="F2570" s="86">
        <v>883.64249578414842</v>
      </c>
      <c r="G2570" s="82">
        <v>565.92000000000007</v>
      </c>
    </row>
    <row r="2571" spans="1:7" x14ac:dyDescent="0.25">
      <c r="A2571" s="97" t="s">
        <v>9070</v>
      </c>
      <c r="B2571" s="149" t="s">
        <v>1652</v>
      </c>
      <c r="C2571" s="149"/>
      <c r="D2571" s="86" t="s">
        <v>6345</v>
      </c>
      <c r="E2571" s="122"/>
      <c r="F2571" s="86">
        <v>416.52613827993258</v>
      </c>
      <c r="G2571" s="82">
        <v>266.76</v>
      </c>
    </row>
    <row r="2572" spans="1:7" x14ac:dyDescent="0.25">
      <c r="A2572" s="97" t="s">
        <v>9071</v>
      </c>
      <c r="B2572" s="149" t="s">
        <v>1651</v>
      </c>
      <c r="C2572" s="149"/>
      <c r="D2572" s="86" t="s">
        <v>6345</v>
      </c>
      <c r="E2572" s="122"/>
      <c r="F2572" s="86">
        <v>822.93423271500842</v>
      </c>
      <c r="G2572" s="82">
        <v>527.04</v>
      </c>
    </row>
    <row r="2573" spans="1:7" x14ac:dyDescent="0.25">
      <c r="A2573" s="97" t="s">
        <v>9072</v>
      </c>
      <c r="B2573" s="149" t="s">
        <v>1650</v>
      </c>
      <c r="C2573" s="149"/>
      <c r="D2573" s="86" t="s">
        <v>6370</v>
      </c>
      <c r="E2573" s="122"/>
      <c r="F2573" s="86">
        <v>801.01180438448569</v>
      </c>
      <c r="G2573" s="82">
        <v>513</v>
      </c>
    </row>
    <row r="2574" spans="1:7" x14ac:dyDescent="0.25">
      <c r="A2574" s="97" t="s">
        <v>9073</v>
      </c>
      <c r="B2574" s="149" t="s">
        <v>1649</v>
      </c>
      <c r="C2574" s="149"/>
      <c r="D2574" s="86" t="s">
        <v>6370</v>
      </c>
      <c r="E2574" s="122"/>
      <c r="F2574" s="86">
        <v>1033.7268128161888</v>
      </c>
      <c r="G2574" s="82">
        <v>662.04000000000008</v>
      </c>
    </row>
    <row r="2575" spans="1:7" x14ac:dyDescent="0.25">
      <c r="A2575" s="97" t="s">
        <v>9074</v>
      </c>
      <c r="B2575" s="149" t="s">
        <v>1648</v>
      </c>
      <c r="C2575" s="149"/>
      <c r="D2575" s="86" t="s">
        <v>6345</v>
      </c>
      <c r="E2575" s="122"/>
      <c r="F2575" s="86">
        <v>801.01180438448569</v>
      </c>
      <c r="G2575" s="82">
        <v>513</v>
      </c>
    </row>
    <row r="2576" spans="1:7" x14ac:dyDescent="0.25">
      <c r="A2576" s="109"/>
      <c r="B2576" s="161" t="s">
        <v>1647</v>
      </c>
      <c r="C2576" s="149"/>
      <c r="D2576" s="86"/>
      <c r="E2576" s="122"/>
      <c r="F2576" s="86"/>
      <c r="G2576" s="82">
        <v>0</v>
      </c>
    </row>
    <row r="2577" spans="1:7" x14ac:dyDescent="0.25">
      <c r="A2577" s="97" t="s">
        <v>9075</v>
      </c>
      <c r="B2577" s="149" t="s">
        <v>1646</v>
      </c>
      <c r="C2577" s="149"/>
      <c r="D2577" s="86" t="s">
        <v>6380</v>
      </c>
      <c r="E2577" s="122"/>
      <c r="F2577" s="86">
        <v>333.89544688026984</v>
      </c>
      <c r="G2577" s="82">
        <v>213.84</v>
      </c>
    </row>
    <row r="2578" spans="1:7" x14ac:dyDescent="0.25">
      <c r="A2578" s="97" t="s">
        <v>9076</v>
      </c>
      <c r="B2578" s="149" t="s">
        <v>1645</v>
      </c>
      <c r="C2578" s="149"/>
      <c r="D2578" s="86" t="s">
        <v>6345</v>
      </c>
      <c r="E2578" s="122"/>
      <c r="F2578" s="86">
        <v>758.85328836424958</v>
      </c>
      <c r="G2578" s="82">
        <v>486.00000000000006</v>
      </c>
    </row>
    <row r="2579" spans="1:7" x14ac:dyDescent="0.25">
      <c r="A2579" s="97" t="s">
        <v>9077</v>
      </c>
      <c r="B2579" s="149" t="s">
        <v>1644</v>
      </c>
      <c r="C2579" s="149"/>
      <c r="D2579" s="86" t="s">
        <v>6345</v>
      </c>
      <c r="E2579" s="122"/>
      <c r="F2579" s="86">
        <v>758.85328836424958</v>
      </c>
      <c r="G2579" s="82">
        <v>486.00000000000006</v>
      </c>
    </row>
    <row r="2580" spans="1:7" x14ac:dyDescent="0.25">
      <c r="A2580" s="97" t="s">
        <v>9078</v>
      </c>
      <c r="B2580" s="149" t="s">
        <v>1643</v>
      </c>
      <c r="C2580" s="149"/>
      <c r="D2580" s="86" t="s">
        <v>6345</v>
      </c>
      <c r="E2580" s="122"/>
      <c r="F2580" s="86">
        <v>758.85328836424958</v>
      </c>
      <c r="G2580" s="82">
        <v>486.00000000000006</v>
      </c>
    </row>
    <row r="2581" spans="1:7" x14ac:dyDescent="0.25">
      <c r="A2581" s="97" t="s">
        <v>9079</v>
      </c>
      <c r="B2581" s="149" t="s">
        <v>1642</v>
      </c>
      <c r="C2581" s="149"/>
      <c r="D2581" s="86" t="s">
        <v>6380</v>
      </c>
      <c r="E2581" s="122"/>
      <c r="F2581" s="86">
        <v>627.31871838111306</v>
      </c>
      <c r="G2581" s="82">
        <v>401.76000000000005</v>
      </c>
    </row>
    <row r="2582" spans="1:7" x14ac:dyDescent="0.25">
      <c r="A2582" s="97" t="s">
        <v>9080</v>
      </c>
      <c r="B2582" s="149" t="s">
        <v>1641</v>
      </c>
      <c r="C2582" s="149"/>
      <c r="D2582" s="86" t="s">
        <v>6370</v>
      </c>
      <c r="E2582" s="122"/>
      <c r="F2582" s="86">
        <v>801.01180438448569</v>
      </c>
      <c r="G2582" s="82">
        <v>513</v>
      </c>
    </row>
    <row r="2583" spans="1:7" ht="24" x14ac:dyDescent="0.25">
      <c r="A2583" s="97" t="s">
        <v>9081</v>
      </c>
      <c r="B2583" s="149" t="s">
        <v>1640</v>
      </c>
      <c r="C2583" s="149"/>
      <c r="D2583" s="86" t="s">
        <v>6380</v>
      </c>
      <c r="E2583" s="122"/>
      <c r="F2583" s="86">
        <v>758.85328836424958</v>
      </c>
      <c r="G2583" s="82">
        <v>486.00000000000006</v>
      </c>
    </row>
    <row r="2584" spans="1:7" ht="24" x14ac:dyDescent="0.25">
      <c r="A2584" s="97" t="s">
        <v>9082</v>
      </c>
      <c r="B2584" s="149" t="s">
        <v>1639</v>
      </c>
      <c r="C2584" s="149"/>
      <c r="D2584" s="86" t="s">
        <v>6380</v>
      </c>
      <c r="E2584" s="122"/>
      <c r="F2584" s="86">
        <v>333.89544688026984</v>
      </c>
      <c r="G2584" s="82">
        <v>213.84</v>
      </c>
    </row>
    <row r="2585" spans="1:7" x14ac:dyDescent="0.25">
      <c r="A2585" s="97" t="s">
        <v>9083</v>
      </c>
      <c r="B2585" s="149" t="s">
        <v>1638</v>
      </c>
      <c r="C2585" s="149"/>
      <c r="D2585" s="86" t="s">
        <v>6345</v>
      </c>
      <c r="E2585" s="122"/>
      <c r="F2585" s="86">
        <v>416.52613827993258</v>
      </c>
      <c r="G2585" s="82">
        <v>266.76</v>
      </c>
    </row>
    <row r="2586" spans="1:7" x14ac:dyDescent="0.25">
      <c r="A2586" s="97" t="s">
        <v>9084</v>
      </c>
      <c r="B2586" s="149" t="s">
        <v>1637</v>
      </c>
      <c r="C2586" s="149"/>
      <c r="D2586" s="86" t="s">
        <v>6380</v>
      </c>
      <c r="E2586" s="122"/>
      <c r="F2586" s="86">
        <v>627.31871838111306</v>
      </c>
      <c r="G2586" s="82">
        <v>401.76000000000005</v>
      </c>
    </row>
    <row r="2587" spans="1:7" x14ac:dyDescent="0.25">
      <c r="A2587" s="97" t="s">
        <v>9085</v>
      </c>
      <c r="B2587" s="149" t="s">
        <v>1636</v>
      </c>
      <c r="C2587" s="149"/>
      <c r="D2587" s="86" t="s">
        <v>6380</v>
      </c>
      <c r="E2587" s="122"/>
      <c r="F2587" s="86">
        <v>627.31871838111306</v>
      </c>
      <c r="G2587" s="82">
        <v>401.76000000000005</v>
      </c>
    </row>
    <row r="2588" spans="1:7" x14ac:dyDescent="0.25">
      <c r="A2588" s="97" t="s">
        <v>9086</v>
      </c>
      <c r="B2588" s="149" t="s">
        <v>1632</v>
      </c>
      <c r="C2588" s="149"/>
      <c r="D2588" s="86" t="s">
        <v>6380</v>
      </c>
      <c r="E2588" s="122"/>
      <c r="F2588" s="86">
        <v>333.89544688026984</v>
      </c>
      <c r="G2588" s="82">
        <v>213.84</v>
      </c>
    </row>
    <row r="2589" spans="1:7" x14ac:dyDescent="0.25">
      <c r="A2589" s="97" t="s">
        <v>9087</v>
      </c>
      <c r="B2589" s="149" t="s">
        <v>1631</v>
      </c>
      <c r="C2589" s="149"/>
      <c r="D2589" s="86" t="s">
        <v>6380</v>
      </c>
      <c r="E2589" s="122"/>
      <c r="F2589" s="86">
        <v>333.89544688026984</v>
      </c>
      <c r="G2589" s="82">
        <v>213.84</v>
      </c>
    </row>
    <row r="2590" spans="1:7" ht="24" x14ac:dyDescent="0.25">
      <c r="A2590" s="141"/>
      <c r="B2590" s="56" t="s">
        <v>1630</v>
      </c>
      <c r="C2590" s="44"/>
      <c r="D2590" s="54"/>
      <c r="E2590" s="66"/>
      <c r="F2590" s="54"/>
      <c r="G2590" s="82">
        <v>0</v>
      </c>
    </row>
    <row r="2591" spans="1:7" ht="36" x14ac:dyDescent="0.25">
      <c r="A2591" s="141" t="s">
        <v>9382</v>
      </c>
      <c r="B2591" s="44" t="s">
        <v>9383</v>
      </c>
      <c r="C2591" s="44" t="s">
        <v>9384</v>
      </c>
      <c r="D2591" s="54" t="s">
        <v>6370</v>
      </c>
      <c r="E2591" s="66" t="s">
        <v>6343</v>
      </c>
      <c r="F2591" s="54">
        <v>3000</v>
      </c>
      <c r="G2591" s="82">
        <v>1921.3200000000002</v>
      </c>
    </row>
    <row r="2592" spans="1:7" ht="24" x14ac:dyDescent="0.25">
      <c r="A2592" s="89"/>
      <c r="B2592" s="48" t="s">
        <v>9385</v>
      </c>
      <c r="C2592" s="149"/>
      <c r="D2592" s="90"/>
      <c r="E2592" s="122"/>
      <c r="F2592" s="86"/>
      <c r="G2592" s="82">
        <v>0</v>
      </c>
    </row>
    <row r="2593" spans="1:7" x14ac:dyDescent="0.25">
      <c r="A2593" s="28" t="s">
        <v>9088</v>
      </c>
      <c r="B2593" s="27" t="s">
        <v>1575</v>
      </c>
      <c r="C2593" s="27" t="s">
        <v>9089</v>
      </c>
      <c r="D2593" s="55" t="s">
        <v>6367</v>
      </c>
      <c r="E2593" s="55" t="s">
        <v>6343</v>
      </c>
      <c r="F2593" s="54">
        <v>1854.97</v>
      </c>
      <c r="G2593" s="82">
        <v>1187.9969868000001</v>
      </c>
    </row>
    <row r="2594" spans="1:7" x14ac:dyDescent="0.25">
      <c r="A2594" s="90"/>
      <c r="B2594" s="285" t="s">
        <v>2103</v>
      </c>
      <c r="C2594" s="197"/>
      <c r="D2594" s="90"/>
      <c r="E2594" s="90"/>
      <c r="F2594" s="117"/>
      <c r="G2594" s="82">
        <v>0</v>
      </c>
    </row>
    <row r="2595" spans="1:7" x14ac:dyDescent="0.25">
      <c r="A2595" s="83" t="s">
        <v>9090</v>
      </c>
      <c r="B2595" s="149" t="s">
        <v>2102</v>
      </c>
      <c r="C2595" s="149"/>
      <c r="D2595" s="83" t="s">
        <v>6401</v>
      </c>
      <c r="E2595" s="83" t="s">
        <v>6343</v>
      </c>
      <c r="F2595" s="86">
        <v>64924.114671163603</v>
      </c>
      <c r="G2595" s="82">
        <v>41580.000000000022</v>
      </c>
    </row>
    <row r="2596" spans="1:7" x14ac:dyDescent="0.25">
      <c r="A2596" s="83" t="s">
        <v>9091</v>
      </c>
      <c r="B2596" s="149" t="s">
        <v>2101</v>
      </c>
      <c r="C2596" s="149"/>
      <c r="D2596" s="83" t="s">
        <v>6401</v>
      </c>
      <c r="E2596" s="83" t="s">
        <v>6343</v>
      </c>
      <c r="F2596" s="86">
        <v>70826.306913996596</v>
      </c>
      <c r="G2596" s="82">
        <v>45359.999999999978</v>
      </c>
    </row>
    <row r="2597" spans="1:7" x14ac:dyDescent="0.25">
      <c r="A2597" s="213" t="s">
        <v>9092</v>
      </c>
      <c r="B2597" s="44" t="s">
        <v>9093</v>
      </c>
      <c r="C2597" s="44" t="s">
        <v>9094</v>
      </c>
      <c r="D2597" s="198"/>
      <c r="E2597" s="66"/>
      <c r="F2597" s="62">
        <v>25295.109612141652</v>
      </c>
      <c r="G2597" s="82">
        <v>16200</v>
      </c>
    </row>
  </sheetData>
  <autoFilter ref="A3:H2570"/>
  <mergeCells count="2">
    <mergeCell ref="A1:F1"/>
    <mergeCell ref="A2:F2"/>
  </mergeCells>
  <conditionalFormatting sqref="A1:A3 A2598:A1048576">
    <cfRule type="duplicateValues" dxfId="2" priority="3"/>
  </conditionalFormatting>
  <conditionalFormatting sqref="A239">
    <cfRule type="duplicateValues" dxfId="1" priority="1"/>
  </conditionalFormatting>
  <conditionalFormatting sqref="A239">
    <cfRule type="duplicateValues" dxfId="0"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tabSelected="1" zoomScale="70" zoomScaleNormal="70" workbookViewId="0">
      <selection activeCell="C3" sqref="C3"/>
    </sheetView>
  </sheetViews>
  <sheetFormatPr defaultColWidth="9.140625" defaultRowHeight="15" x14ac:dyDescent="0.25"/>
  <cols>
    <col min="1" max="1" width="9.28515625" style="9" customWidth="1"/>
    <col min="2" max="2" width="8.7109375" style="9" customWidth="1"/>
    <col min="3" max="3" width="50.7109375" style="9" customWidth="1"/>
    <col min="4" max="4" width="42.28515625" style="9" customWidth="1"/>
    <col min="5" max="5" width="67.42578125" style="9" customWidth="1"/>
    <col min="6" max="6" width="14.42578125" style="286" bestFit="1" customWidth="1"/>
    <col min="7" max="7" width="16.7109375" style="286" bestFit="1" customWidth="1"/>
    <col min="8" max="8" width="23.140625" style="9" customWidth="1"/>
    <col min="9" max="9" width="32.85546875" style="9" customWidth="1"/>
    <col min="10" max="16384" width="9.140625" style="9"/>
  </cols>
  <sheetData>
    <row r="1" spans="1:9" ht="40.15" customHeight="1" x14ac:dyDescent="0.25">
      <c r="A1" s="426" t="s">
        <v>13905</v>
      </c>
      <c r="B1" s="426"/>
      <c r="C1" s="426"/>
      <c r="D1" s="426"/>
      <c r="E1" s="426"/>
      <c r="F1" s="426"/>
      <c r="G1" s="426"/>
      <c r="H1" s="426"/>
      <c r="I1" s="426"/>
    </row>
    <row r="2" spans="1:9" s="10" customFormat="1" ht="30" x14ac:dyDescent="0.25">
      <c r="A2" s="379" t="s">
        <v>32</v>
      </c>
      <c r="B2" s="380" t="s">
        <v>25</v>
      </c>
      <c r="C2" s="380" t="s">
        <v>26</v>
      </c>
      <c r="D2" s="380" t="s">
        <v>28</v>
      </c>
      <c r="E2" s="380" t="s">
        <v>31</v>
      </c>
      <c r="F2" s="381" t="s">
        <v>29</v>
      </c>
      <c r="G2" s="381" t="s">
        <v>30</v>
      </c>
      <c r="H2" s="380" t="s">
        <v>27</v>
      </c>
      <c r="I2" s="382" t="s">
        <v>13904</v>
      </c>
    </row>
    <row r="3" spans="1:9" ht="225" x14ac:dyDescent="0.25">
      <c r="A3" s="383" t="s">
        <v>9408</v>
      </c>
      <c r="B3" s="384" t="s">
        <v>9409</v>
      </c>
      <c r="C3" s="384" t="s">
        <v>9412</v>
      </c>
      <c r="D3" s="384"/>
      <c r="E3" s="375" t="s">
        <v>9415</v>
      </c>
      <c r="F3" s="385">
        <v>4800</v>
      </c>
      <c r="G3" s="385">
        <v>2100</v>
      </c>
      <c r="H3" s="386" t="s">
        <v>9418</v>
      </c>
      <c r="I3" s="387" t="s">
        <v>13902</v>
      </c>
    </row>
    <row r="4" spans="1:9" ht="135" x14ac:dyDescent="0.25">
      <c r="A4" s="383" t="s">
        <v>9408</v>
      </c>
      <c r="B4" s="384" t="s">
        <v>9410</v>
      </c>
      <c r="C4" s="384" t="s">
        <v>9413</v>
      </c>
      <c r="D4" s="384"/>
      <c r="E4" s="375" t="s">
        <v>9416</v>
      </c>
      <c r="F4" s="385">
        <v>4800</v>
      </c>
      <c r="G4" s="388">
        <v>2100</v>
      </c>
      <c r="H4" s="386" t="s">
        <v>9418</v>
      </c>
      <c r="I4" s="387" t="s">
        <v>13902</v>
      </c>
    </row>
    <row r="5" spans="1:9" ht="135" x14ac:dyDescent="0.25">
      <c r="A5" s="383" t="s">
        <v>9408</v>
      </c>
      <c r="B5" s="384" t="s">
        <v>9411</v>
      </c>
      <c r="C5" s="384" t="s">
        <v>9414</v>
      </c>
      <c r="D5" s="384"/>
      <c r="E5" s="375" t="s">
        <v>9417</v>
      </c>
      <c r="F5" s="385">
        <v>7500</v>
      </c>
      <c r="G5" s="388">
        <v>4500</v>
      </c>
      <c r="H5" s="386" t="s">
        <v>9418</v>
      </c>
      <c r="I5" s="387" t="s">
        <v>13902</v>
      </c>
    </row>
    <row r="6" spans="1:9" ht="30" x14ac:dyDescent="0.25">
      <c r="A6" s="383" t="s">
        <v>9422</v>
      </c>
      <c r="B6" s="384" t="s">
        <v>9419</v>
      </c>
      <c r="C6" s="384" t="s">
        <v>9420</v>
      </c>
      <c r="D6" s="384"/>
      <c r="E6" s="375"/>
      <c r="F6" s="385"/>
      <c r="G6" s="388">
        <v>1497.7</v>
      </c>
      <c r="H6" s="386" t="s">
        <v>9421</v>
      </c>
      <c r="I6" s="387" t="s">
        <v>13903</v>
      </c>
    </row>
    <row r="7" spans="1:9" ht="30" x14ac:dyDescent="0.25">
      <c r="A7" s="383" t="s">
        <v>9422</v>
      </c>
      <c r="B7" s="384" t="s">
        <v>9423</v>
      </c>
      <c r="C7" s="384" t="s">
        <v>9431</v>
      </c>
      <c r="D7" s="384"/>
      <c r="E7" s="375"/>
      <c r="F7" s="385"/>
      <c r="G7" s="388">
        <v>39.1</v>
      </c>
      <c r="H7" s="386" t="s">
        <v>9421</v>
      </c>
      <c r="I7" s="387" t="s">
        <v>13903</v>
      </c>
    </row>
    <row r="8" spans="1:9" ht="30" x14ac:dyDescent="0.25">
      <c r="A8" s="383" t="s">
        <v>9422</v>
      </c>
      <c r="B8" s="384" t="s">
        <v>9424</v>
      </c>
      <c r="C8" s="384" t="s">
        <v>9432</v>
      </c>
      <c r="D8" s="384"/>
      <c r="E8" s="375"/>
      <c r="F8" s="385"/>
      <c r="G8" s="388">
        <v>329.8</v>
      </c>
      <c r="H8" s="386" t="s">
        <v>9421</v>
      </c>
      <c r="I8" s="387" t="s">
        <v>13903</v>
      </c>
    </row>
    <row r="9" spans="1:9" ht="30" x14ac:dyDescent="0.25">
      <c r="A9" s="383" t="s">
        <v>9422</v>
      </c>
      <c r="B9" s="384" t="s">
        <v>9425</v>
      </c>
      <c r="C9" s="384" t="s">
        <v>9433</v>
      </c>
      <c r="D9" s="384"/>
      <c r="E9" s="375"/>
      <c r="F9" s="385"/>
      <c r="G9" s="388">
        <v>329.8</v>
      </c>
      <c r="H9" s="386" t="s">
        <v>9421</v>
      </c>
      <c r="I9" s="387" t="s">
        <v>13903</v>
      </c>
    </row>
    <row r="10" spans="1:9" ht="30" x14ac:dyDescent="0.25">
      <c r="A10" s="383" t="s">
        <v>9422</v>
      </c>
      <c r="B10" s="384" t="s">
        <v>9426</v>
      </c>
      <c r="C10" s="384" t="s">
        <v>9434</v>
      </c>
      <c r="D10" s="384"/>
      <c r="E10" s="375"/>
      <c r="F10" s="385"/>
      <c r="G10" s="388">
        <v>277.10000000000002</v>
      </c>
      <c r="H10" s="386" t="s">
        <v>9421</v>
      </c>
      <c r="I10" s="387" t="s">
        <v>13903</v>
      </c>
    </row>
    <row r="11" spans="1:9" ht="30" x14ac:dyDescent="0.25">
      <c r="A11" s="383" t="s">
        <v>9422</v>
      </c>
      <c r="B11" s="384" t="s">
        <v>9427</v>
      </c>
      <c r="C11" s="384" t="s">
        <v>9435</v>
      </c>
      <c r="D11" s="384"/>
      <c r="E11" s="375"/>
      <c r="F11" s="385"/>
      <c r="G11" s="388">
        <v>260.10000000000002</v>
      </c>
      <c r="H11" s="386" t="s">
        <v>9421</v>
      </c>
      <c r="I11" s="387" t="s">
        <v>13903</v>
      </c>
    </row>
    <row r="12" spans="1:9" ht="30" x14ac:dyDescent="0.25">
      <c r="A12" s="383" t="s">
        <v>9422</v>
      </c>
      <c r="B12" s="384" t="s">
        <v>9428</v>
      </c>
      <c r="C12" s="384" t="s">
        <v>9436</v>
      </c>
      <c r="D12" s="384"/>
      <c r="E12" s="375"/>
      <c r="F12" s="385"/>
      <c r="G12" s="388">
        <v>340</v>
      </c>
      <c r="H12" s="386" t="s">
        <v>9421</v>
      </c>
      <c r="I12" s="387" t="s">
        <v>13903</v>
      </c>
    </row>
    <row r="13" spans="1:9" ht="30" x14ac:dyDescent="0.25">
      <c r="A13" s="383" t="s">
        <v>9422</v>
      </c>
      <c r="B13" s="384" t="s">
        <v>9429</v>
      </c>
      <c r="C13" s="384" t="s">
        <v>9437</v>
      </c>
      <c r="D13" s="384"/>
      <c r="E13" s="375"/>
      <c r="F13" s="385"/>
      <c r="G13" s="388">
        <v>221</v>
      </c>
      <c r="H13" s="386" t="s">
        <v>9421</v>
      </c>
      <c r="I13" s="387" t="s">
        <v>13903</v>
      </c>
    </row>
    <row r="14" spans="1:9" ht="30" x14ac:dyDescent="0.25">
      <c r="A14" s="383" t="s">
        <v>9422</v>
      </c>
      <c r="B14" s="384" t="s">
        <v>9430</v>
      </c>
      <c r="C14" s="384" t="s">
        <v>9438</v>
      </c>
      <c r="D14" s="384"/>
      <c r="E14" s="375"/>
      <c r="F14" s="385"/>
      <c r="G14" s="388">
        <v>221</v>
      </c>
      <c r="H14" s="386" t="s">
        <v>9421</v>
      </c>
      <c r="I14" s="387" t="s">
        <v>13903</v>
      </c>
    </row>
    <row r="15" spans="1:9" ht="38.25" x14ac:dyDescent="0.25">
      <c r="A15" s="383" t="s">
        <v>9445</v>
      </c>
      <c r="B15" s="384" t="s">
        <v>9439</v>
      </c>
      <c r="C15" s="384" t="s">
        <v>9443</v>
      </c>
      <c r="D15" s="384" t="s">
        <v>9440</v>
      </c>
      <c r="E15" s="375"/>
      <c r="F15" s="385">
        <v>2240</v>
      </c>
      <c r="G15" s="388">
        <v>845</v>
      </c>
      <c r="H15" s="386" t="s">
        <v>9418</v>
      </c>
      <c r="I15" s="387" t="s">
        <v>13902</v>
      </c>
    </row>
    <row r="16" spans="1:9" ht="38.25" x14ac:dyDescent="0.25">
      <c r="A16" s="383" t="s">
        <v>9445</v>
      </c>
      <c r="B16" s="384" t="s">
        <v>9441</v>
      </c>
      <c r="C16" s="384" t="s">
        <v>9444</v>
      </c>
      <c r="D16" s="384" t="s">
        <v>9442</v>
      </c>
      <c r="E16" s="375"/>
      <c r="F16" s="385">
        <v>2240</v>
      </c>
      <c r="G16" s="388">
        <v>845</v>
      </c>
      <c r="H16" s="386" t="s">
        <v>9418</v>
      </c>
      <c r="I16" s="387" t="s">
        <v>13902</v>
      </c>
    </row>
    <row r="17" spans="1:9" ht="135" x14ac:dyDescent="0.25">
      <c r="A17" s="389" t="s">
        <v>9445</v>
      </c>
      <c r="B17" s="390" t="s">
        <v>9447</v>
      </c>
      <c r="C17" s="390" t="s">
        <v>9446</v>
      </c>
      <c r="D17" s="390"/>
      <c r="E17" s="391" t="s">
        <v>9448</v>
      </c>
      <c r="F17" s="392"/>
      <c r="G17" s="393">
        <v>19000</v>
      </c>
      <c r="H17" s="394" t="s">
        <v>9421</v>
      </c>
      <c r="I17" s="395" t="s">
        <v>13902</v>
      </c>
    </row>
  </sheetData>
  <mergeCells count="1">
    <mergeCell ref="A1:I1"/>
  </mergeCells>
  <pageMargins left="0.7" right="0.7" top="0.75" bottom="0.75" header="0.3" footer="0.3"/>
  <pageSetup paperSize="9"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opLeftCell="F1" zoomScaleNormal="100" workbookViewId="0">
      <selection activeCell="I7" sqref="A1:I7"/>
    </sheetView>
  </sheetViews>
  <sheetFormatPr defaultRowHeight="15" x14ac:dyDescent="0.25"/>
  <cols>
    <col min="1" max="1" width="18" customWidth="1"/>
    <col min="2" max="2" width="12.140625" customWidth="1"/>
    <col min="3" max="3" width="32.140625" customWidth="1"/>
    <col min="4" max="4" width="32.140625" style="5" customWidth="1"/>
    <col min="5" max="5" width="52.85546875" customWidth="1"/>
    <col min="6" max="6" width="32.140625" style="5" customWidth="1"/>
    <col min="7" max="7" width="13.28515625" style="5" customWidth="1"/>
    <col min="8" max="8" width="13.28515625" style="6" customWidth="1"/>
    <col min="9" max="9" width="13.140625" bestFit="1" customWidth="1"/>
    <col min="10" max="10" width="9.5703125" bestFit="1" customWidth="1"/>
  </cols>
  <sheetData>
    <row r="1" spans="1:9" s="7" customFormat="1" ht="30" x14ac:dyDescent="0.25">
      <c r="A1" s="396" t="s">
        <v>9095</v>
      </c>
      <c r="B1" s="193" t="s">
        <v>4</v>
      </c>
      <c r="C1" s="193" t="s">
        <v>5</v>
      </c>
      <c r="D1" s="397" t="s">
        <v>6</v>
      </c>
      <c r="E1" s="193" t="s">
        <v>7</v>
      </c>
      <c r="F1" s="397" t="s">
        <v>8</v>
      </c>
      <c r="G1" s="398" t="s">
        <v>9</v>
      </c>
      <c r="H1" s="399" t="s">
        <v>10</v>
      </c>
      <c r="I1" s="400" t="s">
        <v>13904</v>
      </c>
    </row>
    <row r="2" spans="1:9" s="3" customFormat="1" ht="180" x14ac:dyDescent="0.25">
      <c r="A2" s="401" t="s">
        <v>9405</v>
      </c>
      <c r="B2" s="402">
        <v>604615</v>
      </c>
      <c r="C2" s="403" t="s">
        <v>9399</v>
      </c>
      <c r="D2" s="403"/>
      <c r="E2" s="403" t="s">
        <v>9398</v>
      </c>
      <c r="F2" s="403"/>
      <c r="G2" s="404"/>
      <c r="H2" s="404">
        <v>44000</v>
      </c>
      <c r="I2" s="387" t="s">
        <v>13903</v>
      </c>
    </row>
    <row r="3" spans="1:9" ht="60" x14ac:dyDescent="0.25">
      <c r="A3" s="401" t="s">
        <v>9405</v>
      </c>
      <c r="B3" s="402">
        <v>700924</v>
      </c>
      <c r="C3" s="403" t="s">
        <v>9400</v>
      </c>
      <c r="D3" s="405"/>
      <c r="E3" s="403"/>
      <c r="F3" s="405"/>
      <c r="G3" s="404"/>
      <c r="H3" s="404">
        <v>1120.54</v>
      </c>
      <c r="I3" s="387" t="s">
        <v>13903</v>
      </c>
    </row>
    <row r="4" spans="1:9" ht="135" x14ac:dyDescent="0.25">
      <c r="A4" s="401" t="s">
        <v>9405</v>
      </c>
      <c r="B4" s="402">
        <v>700946</v>
      </c>
      <c r="C4" s="403" t="s">
        <v>9401</v>
      </c>
      <c r="D4" s="405"/>
      <c r="E4" s="403" t="s">
        <v>9402</v>
      </c>
      <c r="F4" s="405"/>
      <c r="G4" s="404"/>
      <c r="H4" s="404">
        <v>2401.02</v>
      </c>
      <c r="I4" s="387" t="s">
        <v>13903</v>
      </c>
    </row>
    <row r="5" spans="1:9" ht="195" x14ac:dyDescent="0.25">
      <c r="A5" s="401" t="s">
        <v>9404</v>
      </c>
      <c r="B5" s="402">
        <v>702660</v>
      </c>
      <c r="C5" s="403" t="s">
        <v>2487</v>
      </c>
      <c r="D5" s="405"/>
      <c r="E5" s="403" t="s">
        <v>9403</v>
      </c>
      <c r="F5" s="405" t="s">
        <v>2486</v>
      </c>
      <c r="G5" s="404"/>
      <c r="H5" s="404">
        <v>14.23</v>
      </c>
      <c r="I5" s="387" t="s">
        <v>13903</v>
      </c>
    </row>
    <row r="6" spans="1:9" ht="90" x14ac:dyDescent="0.25">
      <c r="A6" s="401" t="s">
        <v>9404</v>
      </c>
      <c r="B6" s="402">
        <v>702700</v>
      </c>
      <c r="C6" s="403" t="s">
        <v>2480</v>
      </c>
      <c r="D6" s="405"/>
      <c r="E6" s="403" t="s">
        <v>9406</v>
      </c>
      <c r="F6" s="405" t="s">
        <v>2479</v>
      </c>
      <c r="G6" s="404"/>
      <c r="H6" s="404">
        <v>22.13</v>
      </c>
      <c r="I6" s="387" t="s">
        <v>13903</v>
      </c>
    </row>
    <row r="7" spans="1:9" ht="60" x14ac:dyDescent="0.25">
      <c r="A7" s="406" t="s">
        <v>9404</v>
      </c>
      <c r="B7" s="407">
        <v>702730</v>
      </c>
      <c r="C7" s="408" t="s">
        <v>2472</v>
      </c>
      <c r="D7" s="409"/>
      <c r="E7" s="408" t="s">
        <v>9407</v>
      </c>
      <c r="F7" s="409"/>
      <c r="G7" s="410"/>
      <c r="H7" s="410">
        <v>7.59</v>
      </c>
      <c r="I7" s="395" t="s">
        <v>13903</v>
      </c>
    </row>
    <row r="8" spans="1:9" x14ac:dyDescent="0.25">
      <c r="A8" s="118"/>
      <c r="B8" s="118"/>
      <c r="C8" s="119"/>
      <c r="D8" s="119"/>
      <c r="E8" s="119"/>
      <c r="F8" s="119"/>
      <c r="G8" s="120"/>
      <c r="H8" s="120"/>
    </row>
    <row r="9" spans="1:9" x14ac:dyDescent="0.25">
      <c r="A9" s="118"/>
      <c r="B9" s="118"/>
      <c r="C9" s="119"/>
      <c r="D9" s="119"/>
      <c r="E9" s="119"/>
      <c r="F9" s="119"/>
      <c r="G9" s="120"/>
      <c r="H9" s="120"/>
    </row>
    <row r="10" spans="1:9" x14ac:dyDescent="0.25">
      <c r="A10" s="118"/>
      <c r="B10" s="118"/>
      <c r="C10" s="119"/>
      <c r="D10" s="119"/>
      <c r="E10" s="119"/>
      <c r="F10" s="119"/>
      <c r="G10" s="120"/>
      <c r="H10" s="120"/>
    </row>
    <row r="11" spans="1:9" x14ac:dyDescent="0.25">
      <c r="A11" s="118"/>
      <c r="B11" s="118"/>
      <c r="C11" s="119"/>
      <c r="D11" s="119"/>
      <c r="E11" s="119"/>
      <c r="F11" s="119"/>
      <c r="G11" s="120"/>
      <c r="H11" s="120"/>
    </row>
    <row r="12" spans="1:9" x14ac:dyDescent="0.25">
      <c r="A12" s="118"/>
      <c r="B12" s="118"/>
      <c r="C12" s="119"/>
      <c r="D12" s="119"/>
      <c r="E12" s="119"/>
      <c r="F12" s="119"/>
      <c r="G12" s="120"/>
      <c r="H12" s="120"/>
    </row>
    <row r="13" spans="1:9" x14ac:dyDescent="0.25">
      <c r="A13" s="118"/>
      <c r="B13" s="118"/>
      <c r="C13" s="119"/>
      <c r="D13" s="119"/>
      <c r="E13" s="119"/>
      <c r="F13" s="119"/>
      <c r="G13" s="120"/>
      <c r="H13" s="120"/>
    </row>
    <row r="14" spans="1:9" x14ac:dyDescent="0.25">
      <c r="A14" s="118"/>
      <c r="B14" s="118"/>
      <c r="C14" s="119"/>
      <c r="D14" s="119"/>
      <c r="E14" s="119"/>
      <c r="F14" s="119"/>
      <c r="G14" s="120"/>
      <c r="H14" s="120"/>
    </row>
    <row r="15" spans="1:9" x14ac:dyDescent="0.25">
      <c r="A15" s="118"/>
      <c r="B15" s="118"/>
      <c r="C15" s="119"/>
      <c r="D15" s="119"/>
      <c r="E15" s="119"/>
      <c r="F15" s="119"/>
      <c r="G15" s="120"/>
      <c r="H15" s="120"/>
    </row>
    <row r="16" spans="1:9" x14ac:dyDescent="0.25">
      <c r="A16" s="118"/>
      <c r="B16" s="118"/>
      <c r="C16" s="119"/>
      <c r="D16" s="119"/>
      <c r="E16" s="119"/>
      <c r="F16" s="119"/>
      <c r="G16" s="120"/>
      <c r="H16" s="120"/>
    </row>
    <row r="17" spans="1:8" x14ac:dyDescent="0.25">
      <c r="A17" s="118"/>
      <c r="B17" s="118"/>
      <c r="C17" s="119"/>
      <c r="D17" s="119"/>
      <c r="E17" s="119"/>
      <c r="F17" s="119"/>
      <c r="G17" s="120"/>
      <c r="H17" s="120"/>
    </row>
    <row r="18" spans="1:8" x14ac:dyDescent="0.25">
      <c r="A18" s="118"/>
      <c r="B18" s="118"/>
      <c r="C18" s="119"/>
      <c r="D18" s="119"/>
      <c r="E18" s="119"/>
      <c r="F18" s="119"/>
      <c r="G18" s="120"/>
      <c r="H18" s="120"/>
    </row>
    <row r="19" spans="1:8" x14ac:dyDescent="0.25">
      <c r="A19" s="118"/>
      <c r="B19" s="118"/>
      <c r="C19" s="119"/>
      <c r="D19" s="119"/>
      <c r="E19" s="119"/>
      <c r="F19" s="119"/>
      <c r="G19" s="120"/>
      <c r="H19" s="120"/>
    </row>
    <row r="20" spans="1:8" x14ac:dyDescent="0.25">
      <c r="A20" s="118"/>
      <c r="B20" s="118"/>
      <c r="C20" s="119"/>
      <c r="D20" s="119"/>
      <c r="E20" s="119"/>
      <c r="F20" s="119"/>
      <c r="G20" s="120"/>
      <c r="H20" s="120"/>
    </row>
    <row r="21" spans="1:8" x14ac:dyDescent="0.25">
      <c r="A21" s="118"/>
      <c r="B21" s="118"/>
      <c r="C21" s="119"/>
      <c r="D21" s="119"/>
      <c r="E21" s="119"/>
      <c r="F21" s="119"/>
      <c r="G21" s="120"/>
      <c r="H21" s="120"/>
    </row>
    <row r="22" spans="1:8" x14ac:dyDescent="0.25">
      <c r="A22" s="118"/>
      <c r="B22" s="118"/>
      <c r="C22" s="119"/>
      <c r="D22" s="119"/>
      <c r="E22" s="119"/>
      <c r="F22" s="119"/>
      <c r="G22" s="120"/>
      <c r="H22" s="120"/>
    </row>
  </sheetData>
  <pageMargins left="0.70866141732283472" right="0.70866141732283472" top="0.74803149606299213" bottom="0.74803149606299213" header="0.31496062992125984" footer="0.31496062992125984"/>
  <pageSetup paperSize="9" scale="63"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55"/>
  <sheetViews>
    <sheetView topLeftCell="A5332" zoomScale="160" zoomScaleNormal="160" workbookViewId="0">
      <selection activeCell="B5355" sqref="B5355"/>
    </sheetView>
  </sheetViews>
  <sheetFormatPr defaultColWidth="9.140625" defaultRowHeight="12" x14ac:dyDescent="0.25"/>
  <cols>
    <col min="1" max="1" width="9.7109375" style="13" customWidth="1"/>
    <col min="2" max="2" width="47.28515625" style="12" customWidth="1"/>
    <col min="3" max="3" width="55" style="14" customWidth="1"/>
    <col min="4" max="4" width="16.140625" style="13" customWidth="1"/>
    <col min="5" max="5" width="13.7109375" style="12" bestFit="1" customWidth="1"/>
    <col min="6" max="6" width="9.140625" style="12"/>
    <col min="7" max="7" width="9.7109375" style="12" bestFit="1" customWidth="1"/>
    <col min="8" max="11" width="9.140625" style="12"/>
    <col min="12" max="16384" width="9.140625" style="11"/>
  </cols>
  <sheetData>
    <row r="1" spans="1:11" s="71" customFormat="1" x14ac:dyDescent="0.25">
      <c r="A1" s="427"/>
      <c r="B1" s="427"/>
      <c r="C1" s="427"/>
      <c r="D1" s="427"/>
      <c r="E1" s="427"/>
      <c r="F1" s="14"/>
      <c r="G1" s="14"/>
      <c r="H1" s="14"/>
      <c r="I1" s="14"/>
      <c r="J1" s="14"/>
      <c r="K1" s="14"/>
    </row>
    <row r="2" spans="1:11" s="71" customFormat="1" ht="12" customHeight="1" x14ac:dyDescent="0.25">
      <c r="A2" s="428"/>
      <c r="B2" s="428"/>
      <c r="C2" s="428"/>
      <c r="D2" s="428"/>
      <c r="E2" s="73"/>
      <c r="F2" s="73" t="s">
        <v>6340</v>
      </c>
      <c r="G2" s="72">
        <v>0.59299999999999997</v>
      </c>
      <c r="H2" s="14"/>
      <c r="I2" s="14"/>
      <c r="J2" s="14"/>
      <c r="K2" s="14"/>
    </row>
    <row r="3" spans="1:11" s="67" customFormat="1" ht="24" x14ac:dyDescent="0.25">
      <c r="A3" s="70" t="s">
        <v>6339</v>
      </c>
      <c r="B3" s="70" t="s">
        <v>5</v>
      </c>
      <c r="C3" s="70" t="s">
        <v>7</v>
      </c>
      <c r="D3" s="70" t="s">
        <v>6338</v>
      </c>
      <c r="E3" s="70" t="s">
        <v>6337</v>
      </c>
      <c r="F3" s="68" t="s">
        <v>6336</v>
      </c>
      <c r="G3" s="69">
        <v>1.08</v>
      </c>
      <c r="H3" s="68"/>
      <c r="I3" s="68"/>
      <c r="J3" s="68"/>
      <c r="K3" s="68"/>
    </row>
    <row r="4" spans="1:11" x14ac:dyDescent="0.25">
      <c r="A4" s="23">
        <v>510010</v>
      </c>
      <c r="B4" s="21" t="s">
        <v>6335</v>
      </c>
      <c r="C4" s="21" t="s">
        <v>6334</v>
      </c>
      <c r="D4" s="16">
        <v>50.59021922428331</v>
      </c>
      <c r="E4" s="15">
        <v>32.400000000000006</v>
      </c>
    </row>
    <row r="5" spans="1:11" ht="24" x14ac:dyDescent="0.25">
      <c r="A5" s="23">
        <v>510070</v>
      </c>
      <c r="B5" s="38" t="s">
        <v>6333</v>
      </c>
      <c r="C5" s="38" t="s">
        <v>6332</v>
      </c>
      <c r="D5" s="16">
        <v>100.3372681281619</v>
      </c>
      <c r="E5" s="15">
        <v>64.260000000000005</v>
      </c>
    </row>
    <row r="6" spans="1:11" ht="24" x14ac:dyDescent="0.25">
      <c r="A6" s="23">
        <v>510081</v>
      </c>
      <c r="B6" s="38" t="s">
        <v>6331</v>
      </c>
      <c r="C6" s="38" t="s">
        <v>6330</v>
      </c>
      <c r="D6" s="16">
        <v>70.826306913996632</v>
      </c>
      <c r="E6" s="15">
        <v>45.36</v>
      </c>
    </row>
    <row r="7" spans="1:11" ht="48" x14ac:dyDescent="0.25">
      <c r="A7" s="23">
        <v>510090</v>
      </c>
      <c r="B7" s="21" t="s">
        <v>6329</v>
      </c>
      <c r="C7" s="21" t="s">
        <v>6328</v>
      </c>
      <c r="D7" s="16">
        <v>175.37942664418213</v>
      </c>
      <c r="E7" s="15">
        <v>112.32000000000001</v>
      </c>
    </row>
    <row r="8" spans="1:11" ht="24" x14ac:dyDescent="0.25">
      <c r="A8" s="23">
        <v>510100</v>
      </c>
      <c r="B8" s="21" t="s">
        <v>6327</v>
      </c>
      <c r="C8" s="21" t="s">
        <v>6326</v>
      </c>
      <c r="D8" s="16">
        <v>225.96964586846545</v>
      </c>
      <c r="E8" s="15">
        <v>144.72</v>
      </c>
    </row>
    <row r="9" spans="1:11" ht="24" x14ac:dyDescent="0.25">
      <c r="A9" s="97">
        <v>510110</v>
      </c>
      <c r="B9" s="98" t="s">
        <v>9098</v>
      </c>
      <c r="C9" s="147" t="s">
        <v>6325</v>
      </c>
      <c r="D9" s="83">
        <v>101.18</v>
      </c>
      <c r="E9" s="15">
        <v>64.799719200000013</v>
      </c>
    </row>
    <row r="10" spans="1:11" ht="24" x14ac:dyDescent="0.25">
      <c r="A10" s="23">
        <v>510120</v>
      </c>
      <c r="B10" s="21" t="s">
        <v>6324</v>
      </c>
      <c r="C10" s="21" t="s">
        <v>6323</v>
      </c>
      <c r="D10" s="16">
        <v>10.118043844856661</v>
      </c>
      <c r="E10" s="15">
        <v>6.48</v>
      </c>
    </row>
    <row r="11" spans="1:11" x14ac:dyDescent="0.25">
      <c r="A11" s="23">
        <v>510121</v>
      </c>
      <c r="B11" s="21" t="s">
        <v>6322</v>
      </c>
      <c r="C11" s="21" t="s">
        <v>6321</v>
      </c>
      <c r="D11" s="16">
        <v>16.863406408094434</v>
      </c>
      <c r="E11" s="15">
        <v>10.799999999999999</v>
      </c>
    </row>
    <row r="12" spans="1:11" x14ac:dyDescent="0.25">
      <c r="A12" s="23"/>
      <c r="B12" s="22" t="s">
        <v>6320</v>
      </c>
      <c r="C12" s="21"/>
      <c r="D12" s="16"/>
      <c r="E12" s="15">
        <v>0</v>
      </c>
    </row>
    <row r="13" spans="1:11" x14ac:dyDescent="0.25">
      <c r="A13" s="23">
        <v>520010</v>
      </c>
      <c r="B13" s="21" t="s">
        <v>6319</v>
      </c>
      <c r="C13" s="21" t="s">
        <v>6318</v>
      </c>
      <c r="D13" s="16">
        <v>10.118043844856661</v>
      </c>
      <c r="E13" s="15">
        <v>6.48</v>
      </c>
    </row>
    <row r="14" spans="1:11" x14ac:dyDescent="0.25">
      <c r="A14" s="23">
        <v>520020</v>
      </c>
      <c r="B14" s="21" t="s">
        <v>6317</v>
      </c>
      <c r="C14" s="21"/>
      <c r="D14" s="16">
        <v>26.138279932546375</v>
      </c>
      <c r="E14" s="15">
        <v>16.740000000000002</v>
      </c>
    </row>
    <row r="15" spans="1:11" x14ac:dyDescent="0.25">
      <c r="A15" s="23">
        <v>520021</v>
      </c>
      <c r="B15" s="21" t="s">
        <v>6316</v>
      </c>
      <c r="C15" s="21" t="s">
        <v>6315</v>
      </c>
      <c r="D15" s="16">
        <v>33</v>
      </c>
      <c r="E15" s="15">
        <v>21.134520000000002</v>
      </c>
    </row>
    <row r="16" spans="1:11" x14ac:dyDescent="0.25">
      <c r="A16" s="23">
        <v>520030</v>
      </c>
      <c r="B16" s="21" t="s">
        <v>6314</v>
      </c>
      <c r="C16" s="21"/>
      <c r="D16" s="16">
        <v>26.138279932546375</v>
      </c>
      <c r="E16" s="15">
        <v>16.740000000000002</v>
      </c>
    </row>
    <row r="17" spans="1:5" x14ac:dyDescent="0.25">
      <c r="A17" s="23">
        <v>520050</v>
      </c>
      <c r="B17" s="21" t="s">
        <v>6313</v>
      </c>
      <c r="C17" s="21" t="s">
        <v>6312</v>
      </c>
      <c r="D17" s="16">
        <v>5.0590219224283306</v>
      </c>
      <c r="E17" s="15">
        <v>3.24</v>
      </c>
    </row>
    <row r="18" spans="1:5" x14ac:dyDescent="0.25">
      <c r="A18" s="23">
        <v>520051</v>
      </c>
      <c r="B18" s="21" t="s">
        <v>6311</v>
      </c>
      <c r="C18" s="21"/>
      <c r="D18" s="16">
        <v>1.6863406408094437</v>
      </c>
      <c r="E18" s="15">
        <v>1.08</v>
      </c>
    </row>
    <row r="19" spans="1:5" ht="24" x14ac:dyDescent="0.25">
      <c r="A19" s="23">
        <v>520052</v>
      </c>
      <c r="B19" s="21" t="s">
        <v>6310</v>
      </c>
      <c r="C19" s="21" t="s">
        <v>6309</v>
      </c>
      <c r="D19" s="16">
        <v>84.317032040472185</v>
      </c>
      <c r="E19" s="15">
        <v>54</v>
      </c>
    </row>
    <row r="20" spans="1:5" x14ac:dyDescent="0.25">
      <c r="A20" s="23">
        <v>520070</v>
      </c>
      <c r="B20" s="21" t="s">
        <v>6308</v>
      </c>
      <c r="C20" s="21"/>
      <c r="D20" s="16">
        <v>75.042158516020237</v>
      </c>
      <c r="E20" s="15">
        <v>48.06</v>
      </c>
    </row>
    <row r="21" spans="1:5" x14ac:dyDescent="0.25">
      <c r="A21" s="23">
        <v>520080</v>
      </c>
      <c r="B21" s="21" t="s">
        <v>6307</v>
      </c>
      <c r="C21" s="21" t="s">
        <v>6306</v>
      </c>
      <c r="D21" s="16">
        <v>16.020236087689714</v>
      </c>
      <c r="E21" s="15">
        <v>10.260000000000002</v>
      </c>
    </row>
    <row r="22" spans="1:5" x14ac:dyDescent="0.25">
      <c r="A22" s="23">
        <v>520090</v>
      </c>
      <c r="B22" s="21" t="s">
        <v>6305</v>
      </c>
      <c r="C22" s="21"/>
      <c r="D22" s="16">
        <v>5.9021922428330527</v>
      </c>
      <c r="E22" s="15">
        <v>3.7800000000000002</v>
      </c>
    </row>
    <row r="23" spans="1:5" x14ac:dyDescent="0.25">
      <c r="A23" s="23"/>
      <c r="B23" s="22" t="s">
        <v>6304</v>
      </c>
      <c r="C23" s="21"/>
      <c r="D23" s="16"/>
      <c r="E23" s="15">
        <v>0</v>
      </c>
    </row>
    <row r="24" spans="1:5" x14ac:dyDescent="0.25">
      <c r="A24" s="23">
        <v>530010</v>
      </c>
      <c r="B24" s="21" t="s">
        <v>6303</v>
      </c>
      <c r="C24" s="21" t="s">
        <v>6302</v>
      </c>
      <c r="D24" s="16">
        <v>1.0118043844856661</v>
      </c>
      <c r="E24" s="15">
        <v>0.64800000000000002</v>
      </c>
    </row>
    <row r="25" spans="1:5" ht="24" x14ac:dyDescent="0.25">
      <c r="A25" s="23">
        <v>530015</v>
      </c>
      <c r="B25" s="21" t="s">
        <v>6301</v>
      </c>
      <c r="C25" s="21" t="s">
        <v>6300</v>
      </c>
      <c r="D25" s="117">
        <v>30</v>
      </c>
      <c r="E25" s="15">
        <v>19.213200000000001</v>
      </c>
    </row>
    <row r="26" spans="1:5" ht="36" x14ac:dyDescent="0.25">
      <c r="A26" s="23">
        <v>530020</v>
      </c>
      <c r="B26" s="21" t="s">
        <v>6299</v>
      </c>
      <c r="C26" s="21" t="s">
        <v>6297</v>
      </c>
      <c r="D26" s="16">
        <v>150.08431703204047</v>
      </c>
      <c r="E26" s="15">
        <v>96.12</v>
      </c>
    </row>
    <row r="27" spans="1:5" ht="24" x14ac:dyDescent="0.25">
      <c r="A27" s="23">
        <v>530030</v>
      </c>
      <c r="B27" s="21" t="s">
        <v>6298</v>
      </c>
      <c r="C27" s="21" t="s">
        <v>6297</v>
      </c>
      <c r="D27" s="16">
        <v>50.084317032040474</v>
      </c>
      <c r="E27" s="15">
        <v>32.076000000000001</v>
      </c>
    </row>
    <row r="28" spans="1:5" x14ac:dyDescent="0.25">
      <c r="A28" s="23">
        <v>530050</v>
      </c>
      <c r="B28" s="21" t="s">
        <v>6296</v>
      </c>
      <c r="C28" s="24" t="s">
        <v>6295</v>
      </c>
      <c r="D28" s="16">
        <v>90.522765598650935</v>
      </c>
      <c r="E28" s="15">
        <v>57.974400000000003</v>
      </c>
    </row>
    <row r="29" spans="1:5" ht="72" x14ac:dyDescent="0.25">
      <c r="A29" s="23">
        <v>530060</v>
      </c>
      <c r="B29" s="21" t="s">
        <v>6294</v>
      </c>
      <c r="C29" s="24" t="s">
        <v>6293</v>
      </c>
      <c r="D29" s="16">
        <v>170.16863406408095</v>
      </c>
      <c r="E29" s="15">
        <v>108.9828</v>
      </c>
    </row>
    <row r="30" spans="1:5" ht="72" x14ac:dyDescent="0.25">
      <c r="A30" s="23">
        <v>530070</v>
      </c>
      <c r="B30" s="21" t="s">
        <v>6292</v>
      </c>
      <c r="C30" s="24" t="s">
        <v>6291</v>
      </c>
      <c r="D30" s="16">
        <v>83.27150084317033</v>
      </c>
      <c r="E30" s="15">
        <v>53.330400000000004</v>
      </c>
    </row>
    <row r="31" spans="1:5" x14ac:dyDescent="0.25">
      <c r="A31" s="23">
        <v>530080</v>
      </c>
      <c r="B31" s="21" t="s">
        <v>6290</v>
      </c>
      <c r="C31" s="21" t="s">
        <v>6289</v>
      </c>
      <c r="D31" s="16">
        <v>8.094435075885329</v>
      </c>
      <c r="E31" s="15">
        <v>5.1840000000000002</v>
      </c>
    </row>
    <row r="32" spans="1:5" x14ac:dyDescent="0.25">
      <c r="A32" s="23">
        <v>530085</v>
      </c>
      <c r="B32" s="21" t="s">
        <v>6288</v>
      </c>
      <c r="C32" s="148"/>
      <c r="D32" s="117">
        <v>25</v>
      </c>
      <c r="E32" s="15">
        <v>16.010999999999999</v>
      </c>
    </row>
    <row r="33" spans="1:5" x14ac:dyDescent="0.25">
      <c r="A33" s="23">
        <v>530090</v>
      </c>
      <c r="B33" s="21" t="s">
        <v>6287</v>
      </c>
      <c r="C33" s="148" t="s">
        <v>6286</v>
      </c>
      <c r="D33" s="117">
        <v>5.05</v>
      </c>
      <c r="E33" s="15">
        <v>3.2342219999999999</v>
      </c>
    </row>
    <row r="34" spans="1:5" ht="24" x14ac:dyDescent="0.25">
      <c r="A34" s="23">
        <v>530095</v>
      </c>
      <c r="B34" s="148" t="s">
        <v>6285</v>
      </c>
      <c r="C34" s="148" t="s">
        <v>5993</v>
      </c>
      <c r="D34" s="117">
        <v>5.05</v>
      </c>
      <c r="E34" s="15">
        <v>3.2342219999999999</v>
      </c>
    </row>
    <row r="35" spans="1:5" x14ac:dyDescent="0.25">
      <c r="A35" s="23">
        <v>530100</v>
      </c>
      <c r="B35" s="21" t="s">
        <v>6284</v>
      </c>
      <c r="C35" s="21" t="s">
        <v>6283</v>
      </c>
      <c r="D35" s="16">
        <v>5.0590219224283306</v>
      </c>
      <c r="E35" s="15">
        <v>3.24</v>
      </c>
    </row>
    <row r="36" spans="1:5" ht="24" x14ac:dyDescent="0.25">
      <c r="A36" s="23">
        <v>530110</v>
      </c>
      <c r="B36" s="21" t="s">
        <v>6282</v>
      </c>
      <c r="C36" s="21" t="s">
        <v>6281</v>
      </c>
      <c r="D36" s="16">
        <v>20.067453625632378</v>
      </c>
      <c r="E36" s="15">
        <v>12.852000000000002</v>
      </c>
    </row>
    <row r="37" spans="1:5" x14ac:dyDescent="0.25">
      <c r="A37" s="23">
        <v>530120</v>
      </c>
      <c r="B37" s="21" t="s">
        <v>6280</v>
      </c>
      <c r="C37" s="21" t="s">
        <v>6279</v>
      </c>
      <c r="D37" s="16">
        <v>6.7453625632377747</v>
      </c>
      <c r="E37" s="15">
        <v>4.32</v>
      </c>
    </row>
    <row r="38" spans="1:5" ht="24" x14ac:dyDescent="0.25">
      <c r="A38" s="23">
        <v>530130</v>
      </c>
      <c r="B38" s="21" t="s">
        <v>6278</v>
      </c>
      <c r="C38" s="65" t="s">
        <v>6277</v>
      </c>
      <c r="D38" s="16">
        <v>50.084317032040474</v>
      </c>
      <c r="E38" s="15">
        <v>32.076000000000001</v>
      </c>
    </row>
    <row r="39" spans="1:5" x14ac:dyDescent="0.25">
      <c r="A39" s="23">
        <v>530140</v>
      </c>
      <c r="B39" s="21" t="s">
        <v>6276</v>
      </c>
      <c r="C39" s="21" t="s">
        <v>6275</v>
      </c>
      <c r="D39" s="16">
        <v>3.0354131534569984</v>
      </c>
      <c r="E39" s="15">
        <v>1.9440000000000002</v>
      </c>
    </row>
    <row r="40" spans="1:5" x14ac:dyDescent="0.25">
      <c r="A40" s="23">
        <v>530150</v>
      </c>
      <c r="B40" s="21" t="s">
        <v>6274</v>
      </c>
      <c r="C40" s="21" t="s">
        <v>6273</v>
      </c>
      <c r="D40" s="16">
        <v>4.0472175379426645</v>
      </c>
      <c r="E40" s="15">
        <v>2.5920000000000001</v>
      </c>
    </row>
    <row r="41" spans="1:5" x14ac:dyDescent="0.25">
      <c r="A41" s="23">
        <v>530160</v>
      </c>
      <c r="B41" s="21" t="s">
        <v>6272</v>
      </c>
      <c r="C41" s="21" t="s">
        <v>2203</v>
      </c>
      <c r="D41" s="16">
        <v>15.008431703204048</v>
      </c>
      <c r="E41" s="15">
        <v>9.6120000000000019</v>
      </c>
    </row>
    <row r="42" spans="1:5" ht="24" x14ac:dyDescent="0.25">
      <c r="A42" s="23">
        <v>530170</v>
      </c>
      <c r="B42" s="21" t="s">
        <v>6271</v>
      </c>
      <c r="C42" s="21" t="s">
        <v>6270</v>
      </c>
      <c r="D42" s="16">
        <v>21.585160202360878</v>
      </c>
      <c r="E42" s="15">
        <v>13.824000000000002</v>
      </c>
    </row>
    <row r="43" spans="1:5" x14ac:dyDescent="0.25">
      <c r="A43" s="23">
        <v>530180</v>
      </c>
      <c r="B43" s="21" t="s">
        <v>6269</v>
      </c>
      <c r="C43" s="21" t="s">
        <v>6268</v>
      </c>
      <c r="D43" s="16">
        <v>15.008431703204048</v>
      </c>
      <c r="E43" s="15">
        <v>9.6120000000000019</v>
      </c>
    </row>
    <row r="44" spans="1:5" x14ac:dyDescent="0.25">
      <c r="A44" s="23">
        <v>530190</v>
      </c>
      <c r="B44" s="21" t="s">
        <v>6267</v>
      </c>
      <c r="C44" s="21"/>
      <c r="D44" s="16">
        <v>84.317032040472185</v>
      </c>
      <c r="E44" s="15">
        <v>54</v>
      </c>
    </row>
    <row r="45" spans="1:5" ht="24" x14ac:dyDescent="0.25">
      <c r="A45" s="23">
        <v>530220</v>
      </c>
      <c r="B45" s="21" t="s">
        <v>6266</v>
      </c>
      <c r="C45" s="21" t="s">
        <v>6265</v>
      </c>
      <c r="D45" s="16">
        <v>40.134907251264757</v>
      </c>
      <c r="E45" s="15">
        <v>25.704000000000004</v>
      </c>
    </row>
    <row r="46" spans="1:5" x14ac:dyDescent="0.25">
      <c r="A46" s="23">
        <v>530230</v>
      </c>
      <c r="B46" s="21" t="s">
        <v>6264</v>
      </c>
      <c r="C46" s="30"/>
      <c r="D46" s="16">
        <v>84.317032040472185</v>
      </c>
      <c r="E46" s="15">
        <v>54</v>
      </c>
    </row>
    <row r="47" spans="1:5" x14ac:dyDescent="0.25">
      <c r="A47" s="23">
        <v>530260</v>
      </c>
      <c r="B47" s="21" t="s">
        <v>6263</v>
      </c>
      <c r="C47" s="21" t="s">
        <v>6262</v>
      </c>
      <c r="D47" s="16">
        <v>15.008431703204048</v>
      </c>
      <c r="E47" s="15">
        <v>9.6120000000000019</v>
      </c>
    </row>
    <row r="48" spans="1:5" ht="48" x14ac:dyDescent="0.25">
      <c r="A48" s="23">
        <v>530270</v>
      </c>
      <c r="B48" s="21" t="s">
        <v>6261</v>
      </c>
      <c r="C48" s="24" t="s">
        <v>6260</v>
      </c>
      <c r="D48" s="16">
        <v>150.08431703204047</v>
      </c>
      <c r="E48" s="15">
        <v>96.12</v>
      </c>
    </row>
    <row r="49" spans="1:5" x14ac:dyDescent="0.25">
      <c r="A49" s="23">
        <v>530280</v>
      </c>
      <c r="B49" s="21" t="s">
        <v>6259</v>
      </c>
      <c r="C49" s="21"/>
      <c r="D49" s="16">
        <v>40.134907251264757</v>
      </c>
      <c r="E49" s="15">
        <v>25.704000000000004</v>
      </c>
    </row>
    <row r="50" spans="1:5" x14ac:dyDescent="0.25">
      <c r="A50" s="23">
        <v>530290</v>
      </c>
      <c r="B50" s="21" t="s">
        <v>6258</v>
      </c>
      <c r="C50" s="21" t="s">
        <v>6257</v>
      </c>
      <c r="D50" s="16">
        <v>15.008431703204048</v>
      </c>
      <c r="E50" s="15">
        <v>9.6120000000000019</v>
      </c>
    </row>
    <row r="51" spans="1:5" x14ac:dyDescent="0.25">
      <c r="A51" s="23">
        <v>530300</v>
      </c>
      <c r="B51" s="21" t="s">
        <v>6256</v>
      </c>
      <c r="C51" s="21" t="s">
        <v>6255</v>
      </c>
      <c r="D51" s="16">
        <v>59.747048903878586</v>
      </c>
      <c r="E51" s="15">
        <v>38.264400000000002</v>
      </c>
    </row>
    <row r="52" spans="1:5" x14ac:dyDescent="0.25">
      <c r="A52" s="23">
        <v>530310</v>
      </c>
      <c r="B52" s="21" t="s">
        <v>6254</v>
      </c>
      <c r="C52" s="21"/>
      <c r="D52" s="16">
        <v>15.008431703204048</v>
      </c>
      <c r="E52" s="15">
        <v>9.6120000000000019</v>
      </c>
    </row>
    <row r="53" spans="1:5" x14ac:dyDescent="0.25">
      <c r="A53" s="23">
        <v>530320</v>
      </c>
      <c r="B53" s="21" t="s">
        <v>6253</v>
      </c>
      <c r="C53" s="21" t="s">
        <v>6252</v>
      </c>
      <c r="D53" s="16">
        <v>30.016863406408095</v>
      </c>
      <c r="E53" s="15">
        <v>19.224000000000004</v>
      </c>
    </row>
    <row r="54" spans="1:5" ht="24" x14ac:dyDescent="0.25">
      <c r="A54" s="23">
        <v>530330</v>
      </c>
      <c r="B54" s="21" t="s">
        <v>6251</v>
      </c>
      <c r="C54" s="21" t="s">
        <v>6250</v>
      </c>
      <c r="D54" s="16">
        <v>30.016863406408095</v>
      </c>
      <c r="E54" s="15">
        <v>19.224000000000004</v>
      </c>
    </row>
    <row r="55" spans="1:5" ht="36" x14ac:dyDescent="0.25">
      <c r="A55" s="23">
        <v>530340</v>
      </c>
      <c r="B55" s="21" t="s">
        <v>6249</v>
      </c>
      <c r="C55" s="65" t="s">
        <v>6248</v>
      </c>
      <c r="D55" s="16">
        <v>20.067453625632378</v>
      </c>
      <c r="E55" s="15">
        <v>12.852000000000002</v>
      </c>
    </row>
    <row r="56" spans="1:5" x14ac:dyDescent="0.25">
      <c r="A56" s="23">
        <v>530350</v>
      </c>
      <c r="B56" s="21" t="s">
        <v>6247</v>
      </c>
      <c r="C56" s="21" t="s">
        <v>2203</v>
      </c>
      <c r="D56" s="16">
        <v>15.008431703204048</v>
      </c>
      <c r="E56" s="15">
        <v>9.6120000000000019</v>
      </c>
    </row>
    <row r="57" spans="1:5" ht="24" x14ac:dyDescent="0.25">
      <c r="A57" s="23">
        <v>530360</v>
      </c>
      <c r="B57" s="21" t="s">
        <v>6246</v>
      </c>
      <c r="C57" s="21" t="s">
        <v>6245</v>
      </c>
      <c r="D57" s="16">
        <v>2.0236087689713322</v>
      </c>
      <c r="E57" s="15">
        <v>1.296</v>
      </c>
    </row>
    <row r="58" spans="1:5" ht="24" x14ac:dyDescent="0.25">
      <c r="A58" s="23">
        <v>530365</v>
      </c>
      <c r="B58" s="21" t="s">
        <v>6244</v>
      </c>
      <c r="C58" s="21" t="s">
        <v>6243</v>
      </c>
      <c r="D58" s="117">
        <v>505.90219224283305</v>
      </c>
      <c r="E58" s="15">
        <v>324</v>
      </c>
    </row>
    <row r="59" spans="1:5" ht="24" x14ac:dyDescent="0.25">
      <c r="A59" s="23">
        <v>530380</v>
      </c>
      <c r="B59" s="21" t="s">
        <v>6242</v>
      </c>
      <c r="C59" s="21" t="s">
        <v>6241</v>
      </c>
      <c r="D59" s="16">
        <v>50.084317032040474</v>
      </c>
      <c r="E59" s="15">
        <v>32.076000000000001</v>
      </c>
    </row>
    <row r="60" spans="1:5" x14ac:dyDescent="0.25">
      <c r="A60" s="23">
        <v>530381</v>
      </c>
      <c r="B60" s="21" t="s">
        <v>6240</v>
      </c>
      <c r="C60" s="21" t="s">
        <v>6239</v>
      </c>
      <c r="D60" s="16">
        <v>75</v>
      </c>
      <c r="E60" s="15">
        <v>48.032999999999994</v>
      </c>
    </row>
    <row r="61" spans="1:5" x14ac:dyDescent="0.25">
      <c r="A61" s="23">
        <v>530390</v>
      </c>
      <c r="B61" s="21" t="s">
        <v>6238</v>
      </c>
      <c r="C61" s="21" t="s">
        <v>5965</v>
      </c>
      <c r="D61" s="16">
        <v>4.0472175379426645</v>
      </c>
      <c r="E61" s="15">
        <v>2.5920000000000001</v>
      </c>
    </row>
    <row r="62" spans="1:5" x14ac:dyDescent="0.25">
      <c r="A62" s="23">
        <v>530410</v>
      </c>
      <c r="B62" s="21" t="s">
        <v>6237</v>
      </c>
      <c r="C62" s="21" t="s">
        <v>6236</v>
      </c>
      <c r="D62" s="16">
        <v>10.118043844856661</v>
      </c>
      <c r="E62" s="15">
        <v>6.48</v>
      </c>
    </row>
    <row r="63" spans="1:5" ht="24" x14ac:dyDescent="0.25">
      <c r="A63" s="23">
        <v>530420</v>
      </c>
      <c r="B63" s="21" t="s">
        <v>6235</v>
      </c>
      <c r="C63" s="21" t="s">
        <v>6234</v>
      </c>
      <c r="D63" s="16">
        <v>55.65</v>
      </c>
      <c r="E63" s="15">
        <v>35.640486000000003</v>
      </c>
    </row>
    <row r="64" spans="1:5" x14ac:dyDescent="0.25">
      <c r="A64" s="23">
        <v>530421</v>
      </c>
      <c r="B64" s="21" t="s">
        <v>6233</v>
      </c>
      <c r="C64" s="21" t="s">
        <v>6232</v>
      </c>
      <c r="D64" s="16">
        <v>100</v>
      </c>
      <c r="E64" s="15">
        <v>64.043999999999997</v>
      </c>
    </row>
    <row r="65" spans="1:5" x14ac:dyDescent="0.25">
      <c r="A65" s="23">
        <v>530430</v>
      </c>
      <c r="B65" s="21" t="s">
        <v>6231</v>
      </c>
      <c r="C65" s="21" t="s">
        <v>6230</v>
      </c>
      <c r="D65" s="16">
        <v>40.134907251264757</v>
      </c>
      <c r="E65" s="15">
        <v>25.704000000000004</v>
      </c>
    </row>
    <row r="66" spans="1:5" x14ac:dyDescent="0.25">
      <c r="A66" s="23">
        <v>530470</v>
      </c>
      <c r="B66" s="21" t="s">
        <v>6229</v>
      </c>
      <c r="C66" s="21" t="s">
        <v>6228</v>
      </c>
      <c r="D66" s="16">
        <v>20.067453625632378</v>
      </c>
      <c r="E66" s="15">
        <v>12.852000000000002</v>
      </c>
    </row>
    <row r="67" spans="1:5" x14ac:dyDescent="0.25">
      <c r="A67" s="23">
        <v>530480</v>
      </c>
      <c r="B67" s="21" t="s">
        <v>6227</v>
      </c>
      <c r="C67" s="21" t="s">
        <v>6226</v>
      </c>
      <c r="D67" s="16">
        <v>100.16863406408095</v>
      </c>
      <c r="E67" s="15">
        <v>64.152000000000001</v>
      </c>
    </row>
    <row r="68" spans="1:5" x14ac:dyDescent="0.25">
      <c r="A68" s="23">
        <v>530490</v>
      </c>
      <c r="B68" s="21" t="s">
        <v>6225</v>
      </c>
      <c r="C68" s="21" t="s">
        <v>2203</v>
      </c>
      <c r="D68" s="16">
        <v>75.042158516020237</v>
      </c>
      <c r="E68" s="15">
        <v>48.06</v>
      </c>
    </row>
    <row r="69" spans="1:5" ht="24" x14ac:dyDescent="0.25">
      <c r="A69" s="23">
        <v>530500</v>
      </c>
      <c r="B69" s="21" t="s">
        <v>6224</v>
      </c>
      <c r="C69" s="21" t="s">
        <v>6223</v>
      </c>
      <c r="D69" s="16">
        <v>200.16863406408095</v>
      </c>
      <c r="E69" s="15">
        <v>128.196</v>
      </c>
    </row>
    <row r="70" spans="1:5" ht="24" x14ac:dyDescent="0.25">
      <c r="A70" s="23">
        <v>530510</v>
      </c>
      <c r="B70" s="21" t="s">
        <v>6222</v>
      </c>
      <c r="C70" s="21" t="s">
        <v>6221</v>
      </c>
      <c r="D70" s="16">
        <v>64.080944350758855</v>
      </c>
      <c r="E70" s="15">
        <v>41.040000000000006</v>
      </c>
    </row>
    <row r="71" spans="1:5" ht="24" x14ac:dyDescent="0.25">
      <c r="A71" s="23">
        <v>530520</v>
      </c>
      <c r="B71" s="21" t="s">
        <v>6220</v>
      </c>
      <c r="C71" s="21" t="s">
        <v>6219</v>
      </c>
      <c r="D71" s="16">
        <v>107.08263069139967</v>
      </c>
      <c r="E71" s="15">
        <v>68.58</v>
      </c>
    </row>
    <row r="72" spans="1:5" ht="24" x14ac:dyDescent="0.25">
      <c r="A72" s="23">
        <v>530530</v>
      </c>
      <c r="B72" s="21" t="s">
        <v>6218</v>
      </c>
      <c r="C72" s="21" t="s">
        <v>6217</v>
      </c>
      <c r="D72" s="16">
        <v>20</v>
      </c>
      <c r="E72" s="15">
        <v>12.8088</v>
      </c>
    </row>
    <row r="73" spans="1:5" ht="24" x14ac:dyDescent="0.25">
      <c r="A73" s="23">
        <v>530531</v>
      </c>
      <c r="B73" s="21" t="s">
        <v>6216</v>
      </c>
      <c r="C73" s="21" t="s">
        <v>6215</v>
      </c>
      <c r="D73" s="16">
        <v>25</v>
      </c>
      <c r="E73" s="15">
        <v>16.010999999999999</v>
      </c>
    </row>
    <row r="74" spans="1:5" ht="24" x14ac:dyDescent="0.25">
      <c r="A74" s="23">
        <v>530532</v>
      </c>
      <c r="B74" s="21" t="s">
        <v>6214</v>
      </c>
      <c r="C74" s="21" t="s">
        <v>6213</v>
      </c>
      <c r="D74" s="16">
        <v>30</v>
      </c>
      <c r="E74" s="15">
        <v>19.213200000000001</v>
      </c>
    </row>
    <row r="75" spans="1:5" ht="96" x14ac:dyDescent="0.25">
      <c r="A75" s="23">
        <v>530533</v>
      </c>
      <c r="B75" s="21" t="s">
        <v>6212</v>
      </c>
      <c r="C75" s="21" t="s">
        <v>6211</v>
      </c>
      <c r="D75" s="117">
        <v>303.54000000000002</v>
      </c>
      <c r="E75" s="15">
        <v>194.39915760000002</v>
      </c>
    </row>
    <row r="76" spans="1:5" ht="24" x14ac:dyDescent="0.25">
      <c r="A76" s="23">
        <v>530560</v>
      </c>
      <c r="B76" s="21" t="s">
        <v>6210</v>
      </c>
      <c r="C76" s="21" t="s">
        <v>6208</v>
      </c>
      <c r="D76" s="16">
        <v>64.080944350758855</v>
      </c>
      <c r="E76" s="15">
        <v>41.040000000000006</v>
      </c>
    </row>
    <row r="77" spans="1:5" ht="24" x14ac:dyDescent="0.25">
      <c r="A77" s="23">
        <v>530561</v>
      </c>
      <c r="B77" s="21" t="s">
        <v>6209</v>
      </c>
      <c r="C77" s="21" t="s">
        <v>6208</v>
      </c>
      <c r="D77" s="16">
        <v>75</v>
      </c>
      <c r="E77" s="15">
        <v>48.032999999999994</v>
      </c>
    </row>
    <row r="78" spans="1:5" ht="24" x14ac:dyDescent="0.25">
      <c r="A78" s="23">
        <v>530580</v>
      </c>
      <c r="B78" s="21" t="s">
        <v>6207</v>
      </c>
      <c r="C78" s="21" t="s">
        <v>6205</v>
      </c>
      <c r="D78" s="16">
        <v>7.0826306913996637</v>
      </c>
      <c r="E78" s="15">
        <v>4.5360000000000005</v>
      </c>
    </row>
    <row r="79" spans="1:5" ht="24" x14ac:dyDescent="0.25">
      <c r="A79" s="23">
        <v>530581</v>
      </c>
      <c r="B79" s="21" t="s">
        <v>6206</v>
      </c>
      <c r="C79" s="21" t="s">
        <v>6205</v>
      </c>
      <c r="D79" s="16">
        <v>10</v>
      </c>
      <c r="E79" s="15">
        <v>6.4043999999999999</v>
      </c>
    </row>
    <row r="80" spans="1:5" x14ac:dyDescent="0.25">
      <c r="A80" s="23">
        <v>530585</v>
      </c>
      <c r="B80" s="21" t="s">
        <v>6204</v>
      </c>
      <c r="C80" s="21" t="s">
        <v>6203</v>
      </c>
      <c r="D80" s="16">
        <v>11.467116357504215</v>
      </c>
      <c r="E80" s="15">
        <v>7.3440000000000003</v>
      </c>
    </row>
    <row r="81" spans="1:5" x14ac:dyDescent="0.25">
      <c r="A81" s="23">
        <v>530586</v>
      </c>
      <c r="B81" s="21" t="s">
        <v>6202</v>
      </c>
      <c r="C81" s="21" t="s">
        <v>6201</v>
      </c>
      <c r="D81" s="16">
        <v>16.863406408094434</v>
      </c>
      <c r="E81" s="15">
        <v>10.799999999999999</v>
      </c>
    </row>
    <row r="82" spans="1:5" x14ac:dyDescent="0.25">
      <c r="A82" s="23"/>
      <c r="B82" s="22" t="s">
        <v>6200</v>
      </c>
      <c r="C82" s="21" t="s">
        <v>6199</v>
      </c>
      <c r="D82" s="16"/>
      <c r="E82" s="15">
        <v>0</v>
      </c>
    </row>
    <row r="83" spans="1:5" x14ac:dyDescent="0.25">
      <c r="A83" s="23">
        <v>530590</v>
      </c>
      <c r="B83" s="21" t="s">
        <v>6198</v>
      </c>
      <c r="C83" s="21" t="s">
        <v>6195</v>
      </c>
      <c r="D83" s="16">
        <v>90.05059021922429</v>
      </c>
      <c r="E83" s="15">
        <v>57.672000000000004</v>
      </c>
    </row>
    <row r="84" spans="1:5" x14ac:dyDescent="0.25">
      <c r="A84" s="23">
        <v>530620</v>
      </c>
      <c r="B84" s="21" t="s">
        <v>6197</v>
      </c>
      <c r="C84" s="21"/>
      <c r="D84" s="16">
        <v>8.094435075885329</v>
      </c>
      <c r="E84" s="15">
        <v>5.1840000000000002</v>
      </c>
    </row>
    <row r="85" spans="1:5" x14ac:dyDescent="0.25">
      <c r="A85" s="23">
        <v>530625</v>
      </c>
      <c r="B85" s="21" t="s">
        <v>6196</v>
      </c>
      <c r="C85" s="21" t="s">
        <v>6195</v>
      </c>
      <c r="D85" s="16">
        <v>100.16863406408095</v>
      </c>
      <c r="E85" s="15">
        <v>64.152000000000001</v>
      </c>
    </row>
    <row r="86" spans="1:5" ht="24" x14ac:dyDescent="0.25">
      <c r="A86" s="23">
        <v>530650</v>
      </c>
      <c r="B86" s="21" t="s">
        <v>6194</v>
      </c>
      <c r="C86" s="24" t="s">
        <v>6193</v>
      </c>
      <c r="D86" s="16">
        <v>177.40303541315348</v>
      </c>
      <c r="E86" s="15">
        <v>113.61600000000001</v>
      </c>
    </row>
    <row r="87" spans="1:5" ht="24" x14ac:dyDescent="0.25">
      <c r="A87" s="23">
        <v>530660</v>
      </c>
      <c r="B87" s="21" t="s">
        <v>6192</v>
      </c>
      <c r="C87" s="21" t="s">
        <v>6191</v>
      </c>
      <c r="D87" s="16">
        <v>75.042158516020237</v>
      </c>
      <c r="E87" s="15">
        <v>48.06</v>
      </c>
    </row>
    <row r="88" spans="1:5" ht="24" x14ac:dyDescent="0.25">
      <c r="A88" s="23">
        <v>530670</v>
      </c>
      <c r="B88" s="21" t="s">
        <v>2284</v>
      </c>
      <c r="C88" s="21" t="s">
        <v>6190</v>
      </c>
      <c r="D88" s="16">
        <v>250.25295109612145</v>
      </c>
      <c r="E88" s="15">
        <v>160.27200000000002</v>
      </c>
    </row>
    <row r="89" spans="1:5" x14ac:dyDescent="0.25">
      <c r="A89" s="23">
        <v>530680</v>
      </c>
      <c r="B89" s="21" t="s">
        <v>6189</v>
      </c>
      <c r="C89" s="21" t="s">
        <v>6185</v>
      </c>
      <c r="D89" s="16">
        <v>10.118043844856661</v>
      </c>
      <c r="E89" s="15">
        <v>6.48</v>
      </c>
    </row>
    <row r="90" spans="1:5" x14ac:dyDescent="0.25">
      <c r="A90" s="23">
        <v>530690</v>
      </c>
      <c r="B90" s="21" t="s">
        <v>6188</v>
      </c>
      <c r="C90" s="21" t="s">
        <v>6187</v>
      </c>
      <c r="D90" s="16">
        <v>75.042158516020237</v>
      </c>
      <c r="E90" s="15">
        <v>48.06</v>
      </c>
    </row>
    <row r="91" spans="1:5" x14ac:dyDescent="0.25">
      <c r="A91" s="23">
        <v>530700</v>
      </c>
      <c r="B91" s="21" t="s">
        <v>6186</v>
      </c>
      <c r="C91" s="21" t="s">
        <v>6185</v>
      </c>
      <c r="D91" s="16">
        <v>20.067453625632378</v>
      </c>
      <c r="E91" s="15">
        <v>12.852000000000002</v>
      </c>
    </row>
    <row r="92" spans="1:5" x14ac:dyDescent="0.25">
      <c r="A92" s="23">
        <v>530710</v>
      </c>
      <c r="B92" s="21" t="s">
        <v>6184</v>
      </c>
      <c r="C92" s="21"/>
      <c r="D92" s="16">
        <v>357.53794266441827</v>
      </c>
      <c r="E92" s="15">
        <v>228.98160000000001</v>
      </c>
    </row>
    <row r="93" spans="1:5" x14ac:dyDescent="0.25">
      <c r="A93" s="23">
        <v>530711</v>
      </c>
      <c r="B93" s="21" t="s">
        <v>6183</v>
      </c>
      <c r="C93" s="21"/>
      <c r="D93" s="16">
        <v>200</v>
      </c>
      <c r="E93" s="15">
        <v>128.08799999999999</v>
      </c>
    </row>
    <row r="94" spans="1:5" x14ac:dyDescent="0.25">
      <c r="A94" s="23">
        <v>530720</v>
      </c>
      <c r="B94" s="21" t="s">
        <v>6182</v>
      </c>
      <c r="C94" s="21"/>
      <c r="D94" s="16">
        <v>118.39797639123103</v>
      </c>
      <c r="E94" s="15">
        <v>75.826799999999992</v>
      </c>
    </row>
    <row r="95" spans="1:5" x14ac:dyDescent="0.25">
      <c r="A95" s="23">
        <v>530730</v>
      </c>
      <c r="B95" s="21" t="s">
        <v>6181</v>
      </c>
      <c r="C95" s="21"/>
      <c r="D95" s="16">
        <v>30.016863406408095</v>
      </c>
      <c r="E95" s="15">
        <v>19.224000000000004</v>
      </c>
    </row>
    <row r="96" spans="1:5" x14ac:dyDescent="0.25">
      <c r="A96" s="23">
        <v>530740</v>
      </c>
      <c r="B96" s="21" t="s">
        <v>6180</v>
      </c>
      <c r="C96" s="21"/>
      <c r="D96" s="16">
        <v>88.701517706576738</v>
      </c>
      <c r="E96" s="15">
        <v>56.808000000000007</v>
      </c>
    </row>
    <row r="97" spans="1:5" ht="24" x14ac:dyDescent="0.25">
      <c r="A97" s="23">
        <v>530750</v>
      </c>
      <c r="B97" s="21" t="s">
        <v>6179</v>
      </c>
      <c r="C97" s="21"/>
      <c r="D97" s="16">
        <v>112.96795952782462</v>
      </c>
      <c r="E97" s="15">
        <v>72.349199999999996</v>
      </c>
    </row>
    <row r="98" spans="1:5" x14ac:dyDescent="0.25">
      <c r="A98" s="23">
        <v>530760</v>
      </c>
      <c r="B98" s="21" t="s">
        <v>6178</v>
      </c>
      <c r="C98" s="21"/>
      <c r="D98" s="16">
        <v>59.376053962900514</v>
      </c>
      <c r="E98" s="15">
        <v>38.026800000000001</v>
      </c>
    </row>
    <row r="99" spans="1:5" x14ac:dyDescent="0.25">
      <c r="A99" s="23">
        <v>530770</v>
      </c>
      <c r="B99" s="21" t="s">
        <v>6177</v>
      </c>
      <c r="C99" s="21"/>
      <c r="D99" s="16">
        <v>177.40303541315348</v>
      </c>
      <c r="E99" s="15">
        <v>113.61600000000001</v>
      </c>
    </row>
    <row r="100" spans="1:5" x14ac:dyDescent="0.25">
      <c r="A100" s="23">
        <v>530780</v>
      </c>
      <c r="B100" s="21" t="s">
        <v>6176</v>
      </c>
      <c r="C100" s="21"/>
      <c r="D100" s="16">
        <v>50.084317032040474</v>
      </c>
      <c r="E100" s="15">
        <v>32.076000000000001</v>
      </c>
    </row>
    <row r="101" spans="1:5" ht="24" x14ac:dyDescent="0.25">
      <c r="A101" s="23">
        <v>530790</v>
      </c>
      <c r="B101" s="21" t="s">
        <v>6175</v>
      </c>
      <c r="C101" s="21" t="s">
        <v>6164</v>
      </c>
      <c r="D101" s="16">
        <v>150.08431703204047</v>
      </c>
      <c r="E101" s="15">
        <v>96.12</v>
      </c>
    </row>
    <row r="102" spans="1:5" x14ac:dyDescent="0.25">
      <c r="A102" s="23"/>
      <c r="B102" s="22" t="s">
        <v>6174</v>
      </c>
      <c r="C102" s="21"/>
      <c r="D102" s="16"/>
      <c r="E102" s="15">
        <v>0</v>
      </c>
    </row>
    <row r="103" spans="1:5" x14ac:dyDescent="0.25">
      <c r="A103" s="23">
        <v>530800</v>
      </c>
      <c r="B103" s="21" t="s">
        <v>6173</v>
      </c>
      <c r="C103" s="21"/>
      <c r="D103" s="16">
        <v>40.134907251264757</v>
      </c>
      <c r="E103" s="15">
        <v>25.704000000000004</v>
      </c>
    </row>
    <row r="104" spans="1:5" x14ac:dyDescent="0.25">
      <c r="A104" s="23">
        <v>530810</v>
      </c>
      <c r="B104" s="21" t="s">
        <v>6172</v>
      </c>
      <c r="C104" s="21"/>
      <c r="D104" s="16">
        <v>181.02866779089376</v>
      </c>
      <c r="E104" s="15">
        <v>115.938</v>
      </c>
    </row>
    <row r="105" spans="1:5" x14ac:dyDescent="0.25">
      <c r="A105" s="23">
        <v>530820</v>
      </c>
      <c r="B105" s="21" t="s">
        <v>6171</v>
      </c>
      <c r="C105" s="21"/>
      <c r="D105" s="16">
        <v>100.16863406408095</v>
      </c>
      <c r="E105" s="15">
        <v>64.152000000000001</v>
      </c>
    </row>
    <row r="106" spans="1:5" x14ac:dyDescent="0.25">
      <c r="A106" s="23">
        <v>530830</v>
      </c>
      <c r="B106" s="21" t="s">
        <v>6170</v>
      </c>
      <c r="C106" s="21"/>
      <c r="D106" s="16">
        <v>4.2158516020236085</v>
      </c>
      <c r="E106" s="15">
        <v>2.6999999999999997</v>
      </c>
    </row>
    <row r="107" spans="1:5" x14ac:dyDescent="0.25">
      <c r="A107" s="23">
        <v>530840</v>
      </c>
      <c r="B107" s="21" t="s">
        <v>6169</v>
      </c>
      <c r="C107" s="21"/>
      <c r="D107" s="16">
        <v>100.16863406408095</v>
      </c>
      <c r="E107" s="15">
        <v>64.152000000000001</v>
      </c>
    </row>
    <row r="108" spans="1:5" x14ac:dyDescent="0.25">
      <c r="A108" s="23">
        <v>530850</v>
      </c>
      <c r="B108" s="21" t="s">
        <v>6168</v>
      </c>
      <c r="C108" s="21" t="s">
        <v>6167</v>
      </c>
      <c r="D108" s="16">
        <v>1.0118043844856661</v>
      </c>
      <c r="E108" s="15">
        <v>0.64800000000000002</v>
      </c>
    </row>
    <row r="109" spans="1:5" x14ac:dyDescent="0.25">
      <c r="A109" s="23">
        <v>530860</v>
      </c>
      <c r="B109" s="21" t="s">
        <v>6166</v>
      </c>
      <c r="C109" s="21" t="s">
        <v>6164</v>
      </c>
      <c r="D109" s="16">
        <v>4.0472175379426645</v>
      </c>
      <c r="E109" s="15">
        <v>2.5920000000000001</v>
      </c>
    </row>
    <row r="110" spans="1:5" x14ac:dyDescent="0.25">
      <c r="A110" s="23">
        <v>530870</v>
      </c>
      <c r="B110" s="21" t="s">
        <v>6165</v>
      </c>
      <c r="C110" s="21" t="s">
        <v>6164</v>
      </c>
      <c r="D110" s="16">
        <v>16.290050590219224</v>
      </c>
      <c r="E110" s="15">
        <v>10.432799999999999</v>
      </c>
    </row>
    <row r="111" spans="1:5" x14ac:dyDescent="0.25">
      <c r="A111" s="23">
        <v>530880</v>
      </c>
      <c r="B111" s="21" t="s">
        <v>6163</v>
      </c>
      <c r="C111" s="21" t="s">
        <v>6162</v>
      </c>
      <c r="D111" s="16">
        <v>5.0590219224283306</v>
      </c>
      <c r="E111" s="15">
        <v>3.24</v>
      </c>
    </row>
    <row r="112" spans="1:5" x14ac:dyDescent="0.25">
      <c r="A112" s="23">
        <v>530900</v>
      </c>
      <c r="B112" s="21" t="s">
        <v>6161</v>
      </c>
      <c r="C112" s="21"/>
      <c r="D112" s="16">
        <v>90.522765598650935</v>
      </c>
      <c r="E112" s="15">
        <v>57.974400000000003</v>
      </c>
    </row>
    <row r="113" spans="1:5" x14ac:dyDescent="0.25">
      <c r="A113" s="23">
        <v>530910</v>
      </c>
      <c r="B113" s="21" t="s">
        <v>6160</v>
      </c>
      <c r="C113" s="21"/>
      <c r="D113" s="16">
        <v>5.0590219224283306</v>
      </c>
      <c r="E113" s="15">
        <v>3.24</v>
      </c>
    </row>
    <row r="114" spans="1:5" x14ac:dyDescent="0.25">
      <c r="A114" s="23">
        <v>530920</v>
      </c>
      <c r="B114" s="21" t="s">
        <v>6159</v>
      </c>
      <c r="C114" s="21" t="s">
        <v>2203</v>
      </c>
      <c r="D114" s="16">
        <v>50.084317032040474</v>
      </c>
      <c r="E114" s="15">
        <v>32.076000000000001</v>
      </c>
    </row>
    <row r="115" spans="1:5" x14ac:dyDescent="0.25">
      <c r="A115" s="23">
        <v>530930</v>
      </c>
      <c r="B115" s="21" t="s">
        <v>6158</v>
      </c>
      <c r="C115" s="21"/>
      <c r="D115" s="16">
        <v>50.084317032040474</v>
      </c>
      <c r="E115" s="15">
        <v>32.076000000000001</v>
      </c>
    </row>
    <row r="116" spans="1:5" x14ac:dyDescent="0.25">
      <c r="A116" s="23">
        <v>530940</v>
      </c>
      <c r="B116" s="21" t="s">
        <v>6157</v>
      </c>
      <c r="C116" s="21"/>
      <c r="D116" s="16">
        <v>20.067453625632378</v>
      </c>
      <c r="E116" s="15">
        <v>12.852000000000002</v>
      </c>
    </row>
    <row r="117" spans="1:5" ht="24" x14ac:dyDescent="0.25">
      <c r="A117" s="23">
        <v>530950</v>
      </c>
      <c r="B117" s="21" t="s">
        <v>6156</v>
      </c>
      <c r="C117" s="21" t="s">
        <v>6155</v>
      </c>
      <c r="D117" s="16">
        <v>7.5885328836424959</v>
      </c>
      <c r="E117" s="15">
        <v>4.8600000000000003</v>
      </c>
    </row>
    <row r="118" spans="1:5" ht="24" x14ac:dyDescent="0.25">
      <c r="A118" s="23">
        <v>530960</v>
      </c>
      <c r="B118" s="21" t="s">
        <v>6154</v>
      </c>
      <c r="C118" s="21" t="s">
        <v>6153</v>
      </c>
      <c r="D118" s="16">
        <v>15.008431703204048</v>
      </c>
      <c r="E118" s="15">
        <v>9.6120000000000019</v>
      </c>
    </row>
    <row r="119" spans="1:5" x14ac:dyDescent="0.25">
      <c r="A119" s="23">
        <v>530970</v>
      </c>
      <c r="B119" s="21" t="s">
        <v>6152</v>
      </c>
      <c r="C119" s="21" t="s">
        <v>2203</v>
      </c>
      <c r="D119" s="16">
        <v>3.0354131534569984</v>
      </c>
      <c r="E119" s="15">
        <v>1.9440000000000002</v>
      </c>
    </row>
    <row r="120" spans="1:5" ht="36" x14ac:dyDescent="0.25">
      <c r="A120" s="23">
        <v>530980</v>
      </c>
      <c r="B120" s="21" t="s">
        <v>6151</v>
      </c>
      <c r="C120" s="21" t="s">
        <v>6150</v>
      </c>
      <c r="D120" s="16">
        <v>166.95</v>
      </c>
      <c r="E120" s="15">
        <v>106.92145799999999</v>
      </c>
    </row>
    <row r="121" spans="1:5" x14ac:dyDescent="0.25">
      <c r="A121" s="39">
        <v>530985</v>
      </c>
      <c r="B121" s="21" t="s">
        <v>6149</v>
      </c>
      <c r="C121" s="21" t="s">
        <v>6148</v>
      </c>
      <c r="D121" s="117">
        <v>25.13</v>
      </c>
      <c r="E121" s="15">
        <v>16.094257200000001</v>
      </c>
    </row>
    <row r="122" spans="1:5" x14ac:dyDescent="0.25">
      <c r="A122" s="23"/>
      <c r="B122" s="22" t="s">
        <v>6147</v>
      </c>
      <c r="C122" s="30"/>
      <c r="D122" s="16"/>
      <c r="E122" s="15">
        <v>0</v>
      </c>
    </row>
    <row r="123" spans="1:5" x14ac:dyDescent="0.25">
      <c r="A123" s="23"/>
      <c r="B123" s="22" t="s">
        <v>6146</v>
      </c>
      <c r="C123" s="21" t="s">
        <v>6145</v>
      </c>
      <c r="D123" s="16"/>
      <c r="E123" s="15">
        <v>0</v>
      </c>
    </row>
    <row r="124" spans="1:5" x14ac:dyDescent="0.25">
      <c r="A124" s="23"/>
      <c r="B124" s="22" t="s">
        <v>6144</v>
      </c>
      <c r="C124" s="21" t="s">
        <v>6143</v>
      </c>
      <c r="D124" s="16"/>
      <c r="E124" s="15">
        <v>0</v>
      </c>
    </row>
    <row r="125" spans="1:5" x14ac:dyDescent="0.25">
      <c r="A125" s="23"/>
      <c r="B125" s="22" t="s">
        <v>6142</v>
      </c>
      <c r="C125" s="21" t="s">
        <v>6141</v>
      </c>
      <c r="D125" s="16"/>
      <c r="E125" s="15">
        <v>0</v>
      </c>
    </row>
    <row r="126" spans="1:5" x14ac:dyDescent="0.25">
      <c r="A126" s="23"/>
      <c r="B126" s="22" t="s">
        <v>6140</v>
      </c>
      <c r="C126" s="21" t="s">
        <v>6139</v>
      </c>
      <c r="D126" s="16"/>
      <c r="E126" s="15">
        <v>0</v>
      </c>
    </row>
    <row r="127" spans="1:5" x14ac:dyDescent="0.25">
      <c r="A127" s="23"/>
      <c r="B127" s="22" t="s">
        <v>6138</v>
      </c>
      <c r="C127" s="21" t="s">
        <v>6137</v>
      </c>
      <c r="D127" s="16"/>
      <c r="E127" s="15">
        <v>0</v>
      </c>
    </row>
    <row r="128" spans="1:5" x14ac:dyDescent="0.25">
      <c r="A128" s="23"/>
      <c r="B128" s="22" t="s">
        <v>6136</v>
      </c>
      <c r="C128" s="21" t="s">
        <v>6135</v>
      </c>
      <c r="D128" s="16"/>
      <c r="E128" s="15">
        <v>0</v>
      </c>
    </row>
    <row r="129" spans="1:5" x14ac:dyDescent="0.25">
      <c r="A129" s="23"/>
      <c r="B129" s="22" t="s">
        <v>6134</v>
      </c>
      <c r="C129" s="21" t="s">
        <v>6133</v>
      </c>
      <c r="D129" s="16"/>
      <c r="E129" s="15">
        <v>0</v>
      </c>
    </row>
    <row r="130" spans="1:5" x14ac:dyDescent="0.25">
      <c r="A130" s="23"/>
      <c r="B130" s="22" t="s">
        <v>6132</v>
      </c>
      <c r="C130" s="21" t="s">
        <v>6131</v>
      </c>
      <c r="D130" s="16"/>
      <c r="E130" s="15">
        <v>0</v>
      </c>
    </row>
    <row r="131" spans="1:5" ht="36" x14ac:dyDescent="0.25">
      <c r="A131" s="23"/>
      <c r="B131" s="22" t="s">
        <v>6130</v>
      </c>
      <c r="C131" s="21"/>
      <c r="D131" s="16"/>
      <c r="E131" s="15">
        <v>0</v>
      </c>
    </row>
    <row r="132" spans="1:5" x14ac:dyDescent="0.25">
      <c r="A132" s="23">
        <v>540010</v>
      </c>
      <c r="B132" s="21" t="s">
        <v>6129</v>
      </c>
      <c r="C132" s="21"/>
      <c r="D132" s="16">
        <v>1250.5902192242834</v>
      </c>
      <c r="E132" s="15">
        <v>800.92800000000011</v>
      </c>
    </row>
    <row r="133" spans="1:5" x14ac:dyDescent="0.25">
      <c r="A133" s="23">
        <v>540020</v>
      </c>
      <c r="B133" s="21" t="s">
        <v>6128</v>
      </c>
      <c r="C133" s="21"/>
      <c r="D133" s="16">
        <v>750.42158516020243</v>
      </c>
      <c r="E133" s="15">
        <v>480.6</v>
      </c>
    </row>
    <row r="134" spans="1:5" x14ac:dyDescent="0.25">
      <c r="A134" s="23">
        <v>540030</v>
      </c>
      <c r="B134" s="21" t="s">
        <v>6127</v>
      </c>
      <c r="C134" s="21"/>
      <c r="D134" s="16">
        <v>500.3372681281619</v>
      </c>
      <c r="E134" s="15">
        <v>320.43600000000004</v>
      </c>
    </row>
    <row r="135" spans="1:5" x14ac:dyDescent="0.25">
      <c r="A135" s="23">
        <v>540040</v>
      </c>
      <c r="B135" s="21" t="s">
        <v>6126</v>
      </c>
      <c r="C135" s="21"/>
      <c r="D135" s="16">
        <v>300.16863406408095</v>
      </c>
      <c r="E135" s="15">
        <v>192.24</v>
      </c>
    </row>
    <row r="136" spans="1:5" x14ac:dyDescent="0.25">
      <c r="A136" s="23">
        <v>540050</v>
      </c>
      <c r="B136" s="21" t="s">
        <v>6125</v>
      </c>
      <c r="C136" s="21"/>
      <c r="D136" s="16">
        <v>200.16863406408095</v>
      </c>
      <c r="E136" s="15">
        <v>128.196</v>
      </c>
    </row>
    <row r="137" spans="1:5" x14ac:dyDescent="0.25">
      <c r="A137" s="23">
        <v>540060</v>
      </c>
      <c r="B137" s="21" t="s">
        <v>6124</v>
      </c>
      <c r="C137" s="21"/>
      <c r="D137" s="16">
        <v>100.16863406408095</v>
      </c>
      <c r="E137" s="15">
        <v>64.152000000000001</v>
      </c>
    </row>
    <row r="138" spans="1:5" x14ac:dyDescent="0.25">
      <c r="A138" s="23">
        <v>540070</v>
      </c>
      <c r="B138" s="21" t="s">
        <v>6123</v>
      </c>
      <c r="C138" s="21"/>
      <c r="D138" s="16">
        <v>50.084317032040474</v>
      </c>
      <c r="E138" s="15">
        <v>32.076000000000001</v>
      </c>
    </row>
    <row r="139" spans="1:5" ht="24" x14ac:dyDescent="0.25">
      <c r="A139" s="23"/>
      <c r="B139" s="22" t="s">
        <v>6122</v>
      </c>
      <c r="C139" s="21" t="s">
        <v>6121</v>
      </c>
      <c r="D139" s="16"/>
      <c r="E139" s="15">
        <v>0</v>
      </c>
    </row>
    <row r="140" spans="1:5" x14ac:dyDescent="0.25">
      <c r="A140" s="23"/>
      <c r="B140" s="22" t="s">
        <v>6120</v>
      </c>
      <c r="C140" s="21"/>
      <c r="D140" s="16"/>
      <c r="E140" s="15">
        <v>0</v>
      </c>
    </row>
    <row r="141" spans="1:5" ht="24" x14ac:dyDescent="0.25">
      <c r="A141" s="23"/>
      <c r="B141" s="22" t="s">
        <v>6119</v>
      </c>
      <c r="C141" s="21"/>
      <c r="D141" s="16"/>
      <c r="E141" s="15">
        <v>0</v>
      </c>
    </row>
    <row r="142" spans="1:5" x14ac:dyDescent="0.25">
      <c r="A142" s="23">
        <v>550010</v>
      </c>
      <c r="B142" s="21" t="s">
        <v>6118</v>
      </c>
      <c r="C142" s="21" t="s">
        <v>6117</v>
      </c>
      <c r="D142" s="16">
        <v>21.079258010118046</v>
      </c>
      <c r="E142" s="15">
        <v>13.5</v>
      </c>
    </row>
    <row r="143" spans="1:5" x14ac:dyDescent="0.25">
      <c r="A143" s="23">
        <v>550020</v>
      </c>
      <c r="B143" s="21" t="s">
        <v>6116</v>
      </c>
      <c r="C143" s="21"/>
      <c r="D143" s="16">
        <v>200.16863406408095</v>
      </c>
      <c r="E143" s="15">
        <v>128.196</v>
      </c>
    </row>
    <row r="144" spans="1:5" x14ac:dyDescent="0.25">
      <c r="A144" s="23">
        <v>550030</v>
      </c>
      <c r="B144" s="21" t="s">
        <v>6115</v>
      </c>
      <c r="C144" s="21" t="s">
        <v>2203</v>
      </c>
      <c r="D144" s="16">
        <v>25.126475548060711</v>
      </c>
      <c r="E144" s="15">
        <v>16.092000000000002</v>
      </c>
    </row>
    <row r="145" spans="1:5" x14ac:dyDescent="0.25">
      <c r="A145" s="23">
        <v>550040</v>
      </c>
      <c r="B145" s="21" t="s">
        <v>6114</v>
      </c>
      <c r="C145" s="21" t="s">
        <v>2203</v>
      </c>
      <c r="D145" s="16">
        <v>20.067453625632378</v>
      </c>
      <c r="E145" s="15">
        <v>12.852000000000002</v>
      </c>
    </row>
    <row r="146" spans="1:5" ht="24" x14ac:dyDescent="0.25">
      <c r="A146" s="23">
        <v>550050</v>
      </c>
      <c r="B146" s="21" t="s">
        <v>6113</v>
      </c>
      <c r="C146" s="21" t="s">
        <v>6112</v>
      </c>
      <c r="D146" s="16">
        <v>30</v>
      </c>
      <c r="E146" s="15">
        <v>19.213200000000001</v>
      </c>
    </row>
    <row r="147" spans="1:5" ht="24" x14ac:dyDescent="0.25">
      <c r="A147" s="23">
        <v>550060</v>
      </c>
      <c r="B147" s="21" t="s">
        <v>6111</v>
      </c>
      <c r="C147" s="21" t="s">
        <v>6110</v>
      </c>
      <c r="D147" s="16">
        <v>60.033726812816191</v>
      </c>
      <c r="E147" s="15">
        <v>38.448000000000008</v>
      </c>
    </row>
    <row r="148" spans="1:5" ht="24" x14ac:dyDescent="0.25">
      <c r="A148" s="23">
        <v>550070</v>
      </c>
      <c r="B148" s="21" t="s">
        <v>6109</v>
      </c>
      <c r="C148" s="65" t="s">
        <v>6108</v>
      </c>
      <c r="D148" s="16">
        <v>200.16863406408095</v>
      </c>
      <c r="E148" s="15">
        <v>128.196</v>
      </c>
    </row>
    <row r="149" spans="1:5" x14ac:dyDescent="0.25">
      <c r="A149" s="23">
        <v>550080</v>
      </c>
      <c r="B149" s="21" t="s">
        <v>6107</v>
      </c>
      <c r="C149" s="21"/>
      <c r="D149" s="16">
        <v>35.075885328836428</v>
      </c>
      <c r="E149" s="15">
        <v>22.464000000000002</v>
      </c>
    </row>
    <row r="150" spans="1:5" x14ac:dyDescent="0.25">
      <c r="A150" s="23">
        <v>550090</v>
      </c>
      <c r="B150" s="21" t="s">
        <v>6106</v>
      </c>
      <c r="C150" s="21"/>
      <c r="D150" s="16">
        <v>100.16863406408095</v>
      </c>
      <c r="E150" s="15">
        <v>64.152000000000001</v>
      </c>
    </row>
    <row r="151" spans="1:5" x14ac:dyDescent="0.25">
      <c r="A151" s="23">
        <v>550100</v>
      </c>
      <c r="B151" s="21" t="s">
        <v>6105</v>
      </c>
      <c r="C151" s="21"/>
      <c r="D151" s="16">
        <v>50.084317032040474</v>
      </c>
      <c r="E151" s="15">
        <v>32.076000000000001</v>
      </c>
    </row>
    <row r="152" spans="1:5" x14ac:dyDescent="0.25">
      <c r="A152" s="23">
        <v>550110</v>
      </c>
      <c r="B152" s="21" t="s">
        <v>6104</v>
      </c>
      <c r="C152" s="21"/>
      <c r="D152" s="16">
        <v>30.016863406408095</v>
      </c>
      <c r="E152" s="15">
        <v>19.224000000000004</v>
      </c>
    </row>
    <row r="153" spans="1:5" x14ac:dyDescent="0.25">
      <c r="A153" s="23">
        <v>550120</v>
      </c>
      <c r="B153" s="21" t="s">
        <v>6103</v>
      </c>
      <c r="C153" s="21"/>
      <c r="D153" s="16">
        <v>20.067453625632378</v>
      </c>
      <c r="E153" s="15">
        <v>12.852000000000002</v>
      </c>
    </row>
    <row r="154" spans="1:5" x14ac:dyDescent="0.25">
      <c r="A154" s="23"/>
      <c r="B154" s="22" t="s">
        <v>6102</v>
      </c>
      <c r="C154" s="21" t="s">
        <v>6101</v>
      </c>
      <c r="D154" s="16"/>
      <c r="E154" s="15">
        <v>0</v>
      </c>
    </row>
    <row r="155" spans="1:5" x14ac:dyDescent="0.25">
      <c r="A155" s="23">
        <v>550130</v>
      </c>
      <c r="B155" s="21" t="s">
        <v>6100</v>
      </c>
      <c r="C155" s="21"/>
      <c r="D155" s="16">
        <v>1200.505902192243</v>
      </c>
      <c r="E155" s="15">
        <v>768.8520000000002</v>
      </c>
    </row>
    <row r="156" spans="1:5" x14ac:dyDescent="0.25">
      <c r="A156" s="23">
        <v>550140</v>
      </c>
      <c r="B156" s="21" t="s">
        <v>6099</v>
      </c>
      <c r="C156" s="21"/>
      <c r="D156" s="16">
        <v>750.42158516020243</v>
      </c>
      <c r="E156" s="15">
        <v>480.6</v>
      </c>
    </row>
    <row r="157" spans="1:5" x14ac:dyDescent="0.25">
      <c r="A157" s="23">
        <v>550150</v>
      </c>
      <c r="B157" s="21" t="s">
        <v>6098</v>
      </c>
      <c r="C157" s="21"/>
      <c r="D157" s="16">
        <v>450.25295109612142</v>
      </c>
      <c r="E157" s="15">
        <v>288.36</v>
      </c>
    </row>
    <row r="158" spans="1:5" x14ac:dyDescent="0.25">
      <c r="A158" s="23">
        <v>550160</v>
      </c>
      <c r="B158" s="21" t="s">
        <v>6097</v>
      </c>
      <c r="C158" s="21"/>
      <c r="D158" s="16">
        <v>210.11804384485666</v>
      </c>
      <c r="E158" s="15">
        <v>134.56800000000001</v>
      </c>
    </row>
    <row r="159" spans="1:5" x14ac:dyDescent="0.25">
      <c r="A159" s="23">
        <v>550170</v>
      </c>
      <c r="B159" s="21" t="s">
        <v>6096</v>
      </c>
      <c r="C159" s="21"/>
      <c r="D159" s="16">
        <v>120.06745362563238</v>
      </c>
      <c r="E159" s="15">
        <v>76.896000000000015</v>
      </c>
    </row>
    <row r="160" spans="1:5" x14ac:dyDescent="0.25">
      <c r="A160" s="23">
        <v>550180</v>
      </c>
      <c r="B160" s="21" t="s">
        <v>6095</v>
      </c>
      <c r="C160" s="21"/>
      <c r="D160" s="16">
        <v>75.042158516020237</v>
      </c>
      <c r="E160" s="15">
        <v>48.06</v>
      </c>
    </row>
    <row r="161" spans="1:5" x14ac:dyDescent="0.25">
      <c r="A161" s="23">
        <v>550190</v>
      </c>
      <c r="B161" s="21" t="s">
        <v>6094</v>
      </c>
      <c r="C161" s="21"/>
      <c r="D161" s="16">
        <v>50.084317032040474</v>
      </c>
      <c r="E161" s="15">
        <v>32.076000000000001</v>
      </c>
    </row>
    <row r="162" spans="1:5" ht="84" x14ac:dyDescent="0.25">
      <c r="A162" s="23"/>
      <c r="B162" s="22" t="s">
        <v>6093</v>
      </c>
      <c r="C162" s="21"/>
      <c r="D162" s="16"/>
      <c r="E162" s="15">
        <v>0</v>
      </c>
    </row>
    <row r="163" spans="1:5" ht="24" x14ac:dyDescent="0.25">
      <c r="A163" s="23">
        <v>550200</v>
      </c>
      <c r="B163" s="21" t="s">
        <v>6092</v>
      </c>
      <c r="C163" s="21"/>
      <c r="D163" s="16">
        <v>1656.408094435076</v>
      </c>
      <c r="E163" s="15">
        <v>1060.8300000000002</v>
      </c>
    </row>
    <row r="164" spans="1:5" ht="24" x14ac:dyDescent="0.25">
      <c r="A164" s="23">
        <v>550210</v>
      </c>
      <c r="B164" s="21" t="s">
        <v>6091</v>
      </c>
      <c r="C164" s="21"/>
      <c r="D164" s="16">
        <v>900.3372681281619</v>
      </c>
      <c r="E164" s="15">
        <v>576.61199999999997</v>
      </c>
    </row>
    <row r="165" spans="1:5" ht="24" x14ac:dyDescent="0.25">
      <c r="A165" s="23">
        <v>550220</v>
      </c>
      <c r="B165" s="21" t="s">
        <v>6090</v>
      </c>
      <c r="C165" s="21"/>
      <c r="D165" s="16">
        <v>540.30354131534568</v>
      </c>
      <c r="E165" s="15">
        <v>346.03199999999998</v>
      </c>
    </row>
    <row r="166" spans="1:5" ht="24" x14ac:dyDescent="0.25">
      <c r="A166" s="23">
        <v>550230</v>
      </c>
      <c r="B166" s="21" t="s">
        <v>6089</v>
      </c>
      <c r="C166" s="21"/>
      <c r="D166" s="16">
        <v>250.25295109612145</v>
      </c>
      <c r="E166" s="15">
        <v>160.27200000000002</v>
      </c>
    </row>
    <row r="167" spans="1:5" ht="24" x14ac:dyDescent="0.25">
      <c r="A167" s="23">
        <v>550240</v>
      </c>
      <c r="B167" s="21" t="s">
        <v>6088</v>
      </c>
      <c r="C167" s="21"/>
      <c r="D167" s="16">
        <v>144.35075885328837</v>
      </c>
      <c r="E167" s="15">
        <v>92.447999999999993</v>
      </c>
    </row>
    <row r="168" spans="1:5" ht="24" x14ac:dyDescent="0.25">
      <c r="A168" s="23">
        <v>550250</v>
      </c>
      <c r="B168" s="21" t="s">
        <v>6087</v>
      </c>
      <c r="C168" s="21"/>
      <c r="D168" s="16">
        <v>90.05059021922429</v>
      </c>
      <c r="E168" s="15">
        <v>57.672000000000004</v>
      </c>
    </row>
    <row r="169" spans="1:5" ht="24" x14ac:dyDescent="0.25">
      <c r="A169" s="23">
        <v>550260</v>
      </c>
      <c r="B169" s="21" t="s">
        <v>6086</v>
      </c>
      <c r="C169" s="21"/>
      <c r="D169" s="16">
        <v>60.033726812816191</v>
      </c>
      <c r="E169" s="15">
        <v>38.448000000000008</v>
      </c>
    </row>
    <row r="170" spans="1:5" ht="24" x14ac:dyDescent="0.25">
      <c r="A170" s="23"/>
      <c r="B170" s="22" t="s">
        <v>6085</v>
      </c>
      <c r="C170" s="21"/>
      <c r="D170" s="16"/>
      <c r="E170" s="15">
        <v>0</v>
      </c>
    </row>
    <row r="171" spans="1:5" x14ac:dyDescent="0.25">
      <c r="A171" s="23">
        <v>550270</v>
      </c>
      <c r="B171" s="21" t="s">
        <v>6084</v>
      </c>
      <c r="C171" s="21"/>
      <c r="D171" s="16">
        <v>1800.6745362563238</v>
      </c>
      <c r="E171" s="15">
        <v>1153.2239999999999</v>
      </c>
    </row>
    <row r="172" spans="1:5" x14ac:dyDescent="0.25">
      <c r="A172" s="23">
        <v>550280</v>
      </c>
      <c r="B172" s="21" t="s">
        <v>6083</v>
      </c>
      <c r="C172" s="21"/>
      <c r="D172" s="16">
        <v>1129.0050590219225</v>
      </c>
      <c r="E172" s="15">
        <v>723.06000000000006</v>
      </c>
    </row>
    <row r="173" spans="1:5" x14ac:dyDescent="0.25">
      <c r="A173" s="23">
        <v>550290</v>
      </c>
      <c r="B173" s="21" t="s">
        <v>6082</v>
      </c>
      <c r="C173" s="21"/>
      <c r="D173" s="16">
        <v>671.83811129848232</v>
      </c>
      <c r="E173" s="15">
        <v>430.27199999999999</v>
      </c>
    </row>
    <row r="174" spans="1:5" x14ac:dyDescent="0.25">
      <c r="A174" s="23">
        <v>550300</v>
      </c>
      <c r="B174" s="21" t="s">
        <v>6081</v>
      </c>
      <c r="C174" s="21"/>
      <c r="D174" s="16">
        <v>314.50252951096121</v>
      </c>
      <c r="E174" s="15">
        <v>201.42000000000002</v>
      </c>
    </row>
    <row r="175" spans="1:5" x14ac:dyDescent="0.25">
      <c r="A175" s="23">
        <v>550310</v>
      </c>
      <c r="B175" s="21" t="s">
        <v>6080</v>
      </c>
      <c r="C175" s="21"/>
      <c r="D175" s="16">
        <v>178.75210792580103</v>
      </c>
      <c r="E175" s="15">
        <v>114.48</v>
      </c>
    </row>
    <row r="176" spans="1:5" x14ac:dyDescent="0.25">
      <c r="A176" s="23">
        <v>550320</v>
      </c>
      <c r="B176" s="21" t="s">
        <v>6079</v>
      </c>
      <c r="C176" s="21"/>
      <c r="D176" s="16">
        <v>110.11804384485666</v>
      </c>
      <c r="E176" s="15">
        <v>70.524000000000001</v>
      </c>
    </row>
    <row r="177" spans="1:5" x14ac:dyDescent="0.25">
      <c r="A177" s="23">
        <v>550330</v>
      </c>
      <c r="B177" s="21" t="s">
        <v>6078</v>
      </c>
      <c r="C177" s="21"/>
      <c r="D177" s="16">
        <v>75.042158516020237</v>
      </c>
      <c r="E177" s="15">
        <v>48.06</v>
      </c>
    </row>
    <row r="178" spans="1:5" ht="24" x14ac:dyDescent="0.25">
      <c r="A178" s="23"/>
      <c r="B178" s="22" t="s">
        <v>6077</v>
      </c>
      <c r="C178" s="21" t="s">
        <v>6076</v>
      </c>
      <c r="D178" s="16"/>
      <c r="E178" s="15">
        <v>0</v>
      </c>
    </row>
    <row r="179" spans="1:5" x14ac:dyDescent="0.25">
      <c r="A179" s="23"/>
      <c r="B179" s="22" t="s">
        <v>6075</v>
      </c>
      <c r="C179" s="21"/>
      <c r="D179" s="16"/>
      <c r="E179" s="15">
        <v>0</v>
      </c>
    </row>
    <row r="180" spans="1:5" x14ac:dyDescent="0.25">
      <c r="A180" s="23">
        <v>550350</v>
      </c>
      <c r="B180" s="21" t="s">
        <v>6074</v>
      </c>
      <c r="C180" s="21"/>
      <c r="D180" s="16">
        <v>150.08431703204047</v>
      </c>
      <c r="E180" s="15">
        <v>96.12</v>
      </c>
    </row>
    <row r="181" spans="1:5" x14ac:dyDescent="0.25">
      <c r="A181" s="23">
        <v>550360</v>
      </c>
      <c r="B181" s="21" t="s">
        <v>6073</v>
      </c>
      <c r="C181" s="21" t="s">
        <v>5990</v>
      </c>
      <c r="D181" s="16">
        <v>35.66610455311973</v>
      </c>
      <c r="E181" s="15">
        <v>22.841999999999999</v>
      </c>
    </row>
    <row r="182" spans="1:5" x14ac:dyDescent="0.25">
      <c r="A182" s="23">
        <v>550370</v>
      </c>
      <c r="B182" s="21" t="s">
        <v>6072</v>
      </c>
      <c r="C182" s="21" t="s">
        <v>5990</v>
      </c>
      <c r="D182" s="16">
        <v>75.042158516020237</v>
      </c>
      <c r="E182" s="15">
        <v>48.06</v>
      </c>
    </row>
    <row r="183" spans="1:5" x14ac:dyDescent="0.25">
      <c r="A183" s="23">
        <v>550380</v>
      </c>
      <c r="B183" s="21" t="s">
        <v>6071</v>
      </c>
      <c r="C183" s="21" t="s">
        <v>6070</v>
      </c>
      <c r="D183" s="16">
        <v>15.01</v>
      </c>
      <c r="E183" s="15">
        <v>9.6130043999999994</v>
      </c>
    </row>
    <row r="184" spans="1:5" x14ac:dyDescent="0.25">
      <c r="A184" s="23">
        <v>550390</v>
      </c>
      <c r="B184" s="21" t="s">
        <v>6069</v>
      </c>
      <c r="C184" s="21"/>
      <c r="D184" s="16">
        <v>75.042158516020237</v>
      </c>
      <c r="E184" s="15">
        <v>48.06</v>
      </c>
    </row>
    <row r="185" spans="1:5" ht="24" x14ac:dyDescent="0.25">
      <c r="A185" s="23">
        <v>550400</v>
      </c>
      <c r="B185" s="21" t="s">
        <v>6068</v>
      </c>
      <c r="C185" s="21"/>
      <c r="D185" s="16">
        <v>15.008431703204048</v>
      </c>
      <c r="E185" s="15">
        <v>9.6120000000000019</v>
      </c>
    </row>
    <row r="186" spans="1:5" x14ac:dyDescent="0.25">
      <c r="A186" s="23"/>
      <c r="B186" s="22" t="s">
        <v>6067</v>
      </c>
      <c r="C186" s="21"/>
      <c r="D186" s="16"/>
      <c r="E186" s="15">
        <v>0</v>
      </c>
    </row>
    <row r="187" spans="1:5" x14ac:dyDescent="0.25">
      <c r="A187" s="23">
        <v>550410</v>
      </c>
      <c r="B187" s="21" t="s">
        <v>6066</v>
      </c>
      <c r="C187" s="21"/>
      <c r="D187" s="16">
        <v>100.16863406408095</v>
      </c>
      <c r="E187" s="15">
        <v>64.152000000000001</v>
      </c>
    </row>
    <row r="188" spans="1:5" x14ac:dyDescent="0.25">
      <c r="A188" s="23">
        <v>550420</v>
      </c>
      <c r="B188" s="21" t="s">
        <v>6065</v>
      </c>
      <c r="C188" s="21"/>
      <c r="D188" s="16">
        <v>30.016863406408095</v>
      </c>
      <c r="E188" s="15">
        <v>19.224000000000004</v>
      </c>
    </row>
    <row r="189" spans="1:5" x14ac:dyDescent="0.25">
      <c r="A189" s="23">
        <v>550430</v>
      </c>
      <c r="B189" s="21" t="s">
        <v>6064</v>
      </c>
      <c r="C189" s="21"/>
      <c r="D189" s="16">
        <v>30.016863406408095</v>
      </c>
      <c r="E189" s="15">
        <v>19.224000000000004</v>
      </c>
    </row>
    <row r="190" spans="1:5" x14ac:dyDescent="0.25">
      <c r="A190" s="23">
        <v>550440</v>
      </c>
      <c r="B190" s="21" t="s">
        <v>6063</v>
      </c>
      <c r="C190" s="21" t="s">
        <v>5990</v>
      </c>
      <c r="D190" s="16">
        <v>50.084317032040474</v>
      </c>
      <c r="E190" s="15">
        <v>32.076000000000001</v>
      </c>
    </row>
    <row r="191" spans="1:5" x14ac:dyDescent="0.25">
      <c r="A191" s="23">
        <v>550450</v>
      </c>
      <c r="B191" s="21" t="s">
        <v>6062</v>
      </c>
      <c r="C191" s="21"/>
      <c r="D191" s="16">
        <v>75.042158516020237</v>
      </c>
      <c r="E191" s="15">
        <v>48.06</v>
      </c>
    </row>
    <row r="192" spans="1:5" x14ac:dyDescent="0.25">
      <c r="A192" s="23">
        <v>550460</v>
      </c>
      <c r="B192" s="21" t="s">
        <v>6061</v>
      </c>
      <c r="C192" s="21"/>
      <c r="D192" s="16">
        <v>75.042158516020237</v>
      </c>
      <c r="E192" s="15">
        <v>48.06</v>
      </c>
    </row>
    <row r="193" spans="1:5" x14ac:dyDescent="0.25">
      <c r="A193" s="23">
        <v>550470</v>
      </c>
      <c r="B193" s="21" t="s">
        <v>6060</v>
      </c>
      <c r="C193" s="21" t="s">
        <v>5990</v>
      </c>
      <c r="D193" s="16">
        <v>200.16863406408095</v>
      </c>
      <c r="E193" s="15">
        <v>128.196</v>
      </c>
    </row>
    <row r="194" spans="1:5" x14ac:dyDescent="0.25">
      <c r="A194" s="23">
        <v>550480</v>
      </c>
      <c r="B194" s="21" t="s">
        <v>6059</v>
      </c>
      <c r="C194" s="21"/>
      <c r="D194" s="16">
        <v>100.16863406408095</v>
      </c>
      <c r="E194" s="15">
        <v>64.152000000000001</v>
      </c>
    </row>
    <row r="195" spans="1:5" x14ac:dyDescent="0.25">
      <c r="A195" s="23">
        <v>550490</v>
      </c>
      <c r="B195" s="21" t="s">
        <v>6058</v>
      </c>
      <c r="C195" s="21" t="s">
        <v>5990</v>
      </c>
      <c r="D195" s="16">
        <v>50.084317032040474</v>
      </c>
      <c r="E195" s="15">
        <v>32.076000000000001</v>
      </c>
    </row>
    <row r="196" spans="1:5" x14ac:dyDescent="0.25">
      <c r="A196" s="23">
        <v>550500</v>
      </c>
      <c r="B196" s="21" t="s">
        <v>6057</v>
      </c>
      <c r="C196" s="21"/>
      <c r="D196" s="16">
        <v>15.008431703204048</v>
      </c>
      <c r="E196" s="15">
        <v>9.6120000000000019</v>
      </c>
    </row>
    <row r="197" spans="1:5" x14ac:dyDescent="0.25">
      <c r="A197" s="23">
        <v>550510</v>
      </c>
      <c r="B197" s="21" t="s">
        <v>6056</v>
      </c>
      <c r="C197" s="21"/>
      <c r="D197" s="16">
        <v>15.008431703204048</v>
      </c>
      <c r="E197" s="15">
        <v>9.6120000000000019</v>
      </c>
    </row>
    <row r="198" spans="1:5" x14ac:dyDescent="0.25">
      <c r="A198" s="23">
        <v>550520</v>
      </c>
      <c r="B198" s="21" t="s">
        <v>6055</v>
      </c>
      <c r="C198" s="21"/>
      <c r="D198" s="16">
        <v>75.042158516020237</v>
      </c>
      <c r="E198" s="15">
        <v>48.06</v>
      </c>
    </row>
    <row r="199" spans="1:5" x14ac:dyDescent="0.25">
      <c r="A199" s="23">
        <v>550530</v>
      </c>
      <c r="B199" s="21" t="s">
        <v>6054</v>
      </c>
      <c r="C199" s="24" t="s">
        <v>6053</v>
      </c>
      <c r="D199" s="16">
        <v>30.016863406408095</v>
      </c>
      <c r="E199" s="15">
        <v>19.224000000000004</v>
      </c>
    </row>
    <row r="200" spans="1:5" x14ac:dyDescent="0.25">
      <c r="A200" s="23">
        <v>550540</v>
      </c>
      <c r="B200" s="21" t="s">
        <v>6052</v>
      </c>
      <c r="C200" s="65" t="s">
        <v>6051</v>
      </c>
      <c r="D200" s="16">
        <v>15.008431703204048</v>
      </c>
      <c r="E200" s="15">
        <v>9.6120000000000019</v>
      </c>
    </row>
    <row r="201" spans="1:5" x14ac:dyDescent="0.25">
      <c r="A201" s="23">
        <v>550550</v>
      </c>
      <c r="B201" s="21" t="s">
        <v>6050</v>
      </c>
      <c r="C201" s="21"/>
      <c r="D201" s="16">
        <v>100.16863406408095</v>
      </c>
      <c r="E201" s="15">
        <v>64.152000000000001</v>
      </c>
    </row>
    <row r="202" spans="1:5" x14ac:dyDescent="0.25">
      <c r="A202" s="23">
        <v>550560</v>
      </c>
      <c r="B202" s="21" t="s">
        <v>6049</v>
      </c>
      <c r="C202" s="21"/>
      <c r="D202" s="16">
        <v>75.042158516020237</v>
      </c>
      <c r="E202" s="15">
        <v>48.06</v>
      </c>
    </row>
    <row r="203" spans="1:5" x14ac:dyDescent="0.25">
      <c r="A203" s="23">
        <v>550570</v>
      </c>
      <c r="B203" s="21" t="s">
        <v>6048</v>
      </c>
      <c r="C203" s="21"/>
      <c r="D203" s="16">
        <v>50.084317032040474</v>
      </c>
      <c r="E203" s="15">
        <v>32.076000000000001</v>
      </c>
    </row>
    <row r="204" spans="1:5" x14ac:dyDescent="0.25">
      <c r="A204" s="23">
        <v>550580</v>
      </c>
      <c r="B204" s="21" t="s">
        <v>6047</v>
      </c>
      <c r="C204" s="21"/>
      <c r="D204" s="16">
        <v>50.084317032040474</v>
      </c>
      <c r="E204" s="15">
        <v>32.076000000000001</v>
      </c>
    </row>
    <row r="205" spans="1:5" x14ac:dyDescent="0.25">
      <c r="A205" s="23">
        <v>550590</v>
      </c>
      <c r="B205" s="21" t="s">
        <v>6046</v>
      </c>
      <c r="C205" s="21"/>
      <c r="D205" s="16">
        <v>75.042158516020237</v>
      </c>
      <c r="E205" s="15">
        <v>48.06</v>
      </c>
    </row>
    <row r="206" spans="1:5" x14ac:dyDescent="0.25">
      <c r="A206" s="23">
        <v>550600</v>
      </c>
      <c r="B206" s="21" t="s">
        <v>6045</v>
      </c>
      <c r="C206" s="21"/>
      <c r="D206" s="16">
        <v>50.084317032040474</v>
      </c>
      <c r="E206" s="15">
        <v>32.076000000000001</v>
      </c>
    </row>
    <row r="207" spans="1:5" x14ac:dyDescent="0.25">
      <c r="A207" s="23">
        <v>550610</v>
      </c>
      <c r="B207" s="21" t="s">
        <v>6044</v>
      </c>
      <c r="C207" s="21"/>
      <c r="D207" s="16">
        <v>50.084317032040474</v>
      </c>
      <c r="E207" s="15">
        <v>32.076000000000001</v>
      </c>
    </row>
    <row r="208" spans="1:5" x14ac:dyDescent="0.25">
      <c r="A208" s="23">
        <v>550620</v>
      </c>
      <c r="B208" s="21" t="s">
        <v>6043</v>
      </c>
      <c r="C208" s="21"/>
      <c r="D208" s="16">
        <v>50.084317032040474</v>
      </c>
      <c r="E208" s="15">
        <v>32.076000000000001</v>
      </c>
    </row>
    <row r="209" spans="1:5" x14ac:dyDescent="0.25">
      <c r="A209" s="23">
        <v>550630</v>
      </c>
      <c r="B209" s="21" t="s">
        <v>6042</v>
      </c>
      <c r="C209" s="21"/>
      <c r="D209" s="16">
        <v>50.084317032040474</v>
      </c>
      <c r="E209" s="15">
        <v>32.076000000000001</v>
      </c>
    </row>
    <row r="210" spans="1:5" x14ac:dyDescent="0.25">
      <c r="A210" s="23">
        <v>550640</v>
      </c>
      <c r="B210" s="21" t="s">
        <v>6041</v>
      </c>
      <c r="C210" s="21"/>
      <c r="D210" s="16">
        <v>75.042158516020237</v>
      </c>
      <c r="E210" s="15">
        <v>48.06</v>
      </c>
    </row>
    <row r="211" spans="1:5" x14ac:dyDescent="0.25">
      <c r="A211" s="23">
        <v>550650</v>
      </c>
      <c r="B211" s="21" t="s">
        <v>6040</v>
      </c>
      <c r="C211" s="21"/>
      <c r="D211" s="16">
        <v>100.16863406408095</v>
      </c>
      <c r="E211" s="15">
        <v>64.152000000000001</v>
      </c>
    </row>
    <row r="212" spans="1:5" x14ac:dyDescent="0.25">
      <c r="A212" s="23">
        <v>550660</v>
      </c>
      <c r="B212" s="21" t="s">
        <v>6039</v>
      </c>
      <c r="C212" s="21"/>
      <c r="D212" s="16">
        <v>75.042158516020237</v>
      </c>
      <c r="E212" s="15">
        <v>48.06</v>
      </c>
    </row>
    <row r="213" spans="1:5" x14ac:dyDescent="0.25">
      <c r="A213" s="23">
        <v>550670</v>
      </c>
      <c r="B213" s="21" t="s">
        <v>6038</v>
      </c>
      <c r="C213" s="21"/>
      <c r="D213" s="16">
        <v>50.084317032040474</v>
      </c>
      <c r="E213" s="15">
        <v>32.076000000000001</v>
      </c>
    </row>
    <row r="214" spans="1:5" x14ac:dyDescent="0.25">
      <c r="A214" s="23">
        <v>550680</v>
      </c>
      <c r="B214" s="21" t="s">
        <v>6037</v>
      </c>
      <c r="C214" s="21"/>
      <c r="D214" s="16">
        <v>50.084317032040474</v>
      </c>
      <c r="E214" s="15">
        <v>32.076000000000001</v>
      </c>
    </row>
    <row r="215" spans="1:5" x14ac:dyDescent="0.25">
      <c r="A215" s="23"/>
      <c r="B215" s="22" t="s">
        <v>6036</v>
      </c>
      <c r="C215" s="21"/>
      <c r="D215" s="16"/>
      <c r="E215" s="15">
        <v>0</v>
      </c>
    </row>
    <row r="216" spans="1:5" x14ac:dyDescent="0.25">
      <c r="A216" s="23">
        <v>550690</v>
      </c>
      <c r="B216" s="21" t="s">
        <v>6035</v>
      </c>
      <c r="C216" s="21"/>
      <c r="D216" s="16">
        <v>200.16863406408095</v>
      </c>
      <c r="E216" s="15">
        <v>128.196</v>
      </c>
    </row>
    <row r="217" spans="1:5" x14ac:dyDescent="0.25">
      <c r="A217" s="23">
        <v>550700</v>
      </c>
      <c r="B217" s="21" t="s">
        <v>6034</v>
      </c>
      <c r="C217" s="21"/>
      <c r="D217" s="16">
        <v>150.08431703204047</v>
      </c>
      <c r="E217" s="15">
        <v>96.12</v>
      </c>
    </row>
    <row r="218" spans="1:5" x14ac:dyDescent="0.25">
      <c r="A218" s="23">
        <v>550710</v>
      </c>
      <c r="B218" s="21" t="s">
        <v>6033</v>
      </c>
      <c r="C218" s="21"/>
      <c r="D218" s="16">
        <v>75.042158516020237</v>
      </c>
      <c r="E218" s="15">
        <v>48.06</v>
      </c>
    </row>
    <row r="219" spans="1:5" x14ac:dyDescent="0.25">
      <c r="A219" s="23">
        <v>550720</v>
      </c>
      <c r="B219" s="21" t="s">
        <v>6032</v>
      </c>
      <c r="C219" s="21" t="s">
        <v>5990</v>
      </c>
      <c r="D219" s="16">
        <v>150.08431703204047</v>
      </c>
      <c r="E219" s="15">
        <v>96.12</v>
      </c>
    </row>
    <row r="220" spans="1:5" x14ac:dyDescent="0.25">
      <c r="A220" s="23">
        <v>550730</v>
      </c>
      <c r="B220" s="21" t="s">
        <v>6031</v>
      </c>
      <c r="C220" s="21"/>
      <c r="D220" s="16">
        <v>200.16863406408095</v>
      </c>
      <c r="E220" s="15">
        <v>128.196</v>
      </c>
    </row>
    <row r="221" spans="1:5" x14ac:dyDescent="0.25">
      <c r="A221" s="23">
        <v>550740</v>
      </c>
      <c r="B221" s="21" t="s">
        <v>6030</v>
      </c>
      <c r="C221" s="21"/>
      <c r="D221" s="16">
        <v>75.042158516020237</v>
      </c>
      <c r="E221" s="15">
        <v>48.06</v>
      </c>
    </row>
    <row r="222" spans="1:5" x14ac:dyDescent="0.25">
      <c r="A222" s="23"/>
      <c r="B222" s="22" t="s">
        <v>6029</v>
      </c>
      <c r="C222" s="21"/>
      <c r="D222" s="16"/>
      <c r="E222" s="15">
        <v>0</v>
      </c>
    </row>
    <row r="223" spans="1:5" x14ac:dyDescent="0.25">
      <c r="A223" s="23">
        <v>550750</v>
      </c>
      <c r="B223" s="21" t="s">
        <v>6028</v>
      </c>
      <c r="C223" s="21"/>
      <c r="D223" s="16">
        <v>337.27</v>
      </c>
      <c r="E223" s="15">
        <v>216.0011988</v>
      </c>
    </row>
    <row r="224" spans="1:5" ht="36" x14ac:dyDescent="0.25">
      <c r="A224" s="23">
        <v>550760</v>
      </c>
      <c r="B224" s="21" t="s">
        <v>6027</v>
      </c>
      <c r="C224" s="21" t="s">
        <v>6026</v>
      </c>
      <c r="D224" s="16">
        <v>100.16863406408095</v>
      </c>
      <c r="E224" s="15">
        <v>64.152000000000001</v>
      </c>
    </row>
    <row r="225" spans="1:5" ht="24" x14ac:dyDescent="0.25">
      <c r="A225" s="23">
        <v>550770</v>
      </c>
      <c r="B225" s="21" t="s">
        <v>6025</v>
      </c>
      <c r="C225" s="21" t="s">
        <v>6024</v>
      </c>
      <c r="D225" s="16">
        <v>202.36</v>
      </c>
      <c r="E225" s="15">
        <v>129.59943840000003</v>
      </c>
    </row>
    <row r="226" spans="1:5" x14ac:dyDescent="0.25">
      <c r="A226" s="23">
        <v>550780</v>
      </c>
      <c r="B226" s="21" t="s">
        <v>6023</v>
      </c>
      <c r="C226" s="21"/>
      <c r="D226" s="16">
        <v>150.08431703204047</v>
      </c>
      <c r="E226" s="15">
        <v>96.12</v>
      </c>
    </row>
    <row r="227" spans="1:5" x14ac:dyDescent="0.25">
      <c r="A227" s="23">
        <v>550790</v>
      </c>
      <c r="B227" s="21" t="s">
        <v>6022</v>
      </c>
      <c r="C227" s="21"/>
      <c r="D227" s="16">
        <v>170.15177065767287</v>
      </c>
      <c r="E227" s="15">
        <v>108.97200000000001</v>
      </c>
    </row>
    <row r="228" spans="1:5" x14ac:dyDescent="0.25">
      <c r="A228" s="23">
        <v>550800</v>
      </c>
      <c r="B228" s="21" t="s">
        <v>6021</v>
      </c>
      <c r="C228" s="21"/>
      <c r="D228" s="16" t="s">
        <v>6020</v>
      </c>
      <c r="E228" s="15" t="e">
        <v>#VALUE!</v>
      </c>
    </row>
    <row r="229" spans="1:5" x14ac:dyDescent="0.25">
      <c r="A229" s="23">
        <v>550810</v>
      </c>
      <c r="B229" s="21" t="s">
        <v>6019</v>
      </c>
      <c r="C229" s="21"/>
      <c r="D229" s="16">
        <v>84.32</v>
      </c>
      <c r="E229" s="15">
        <v>54.001900799999994</v>
      </c>
    </row>
    <row r="230" spans="1:5" x14ac:dyDescent="0.25">
      <c r="A230" s="23">
        <v>550820</v>
      </c>
      <c r="B230" s="21" t="s">
        <v>6018</v>
      </c>
      <c r="C230" s="21"/>
      <c r="D230" s="16">
        <v>150.08431703204047</v>
      </c>
      <c r="E230" s="15">
        <v>96.12</v>
      </c>
    </row>
    <row r="231" spans="1:5" ht="24" x14ac:dyDescent="0.25">
      <c r="A231" s="23">
        <v>550830</v>
      </c>
      <c r="B231" s="21" t="s">
        <v>6017</v>
      </c>
      <c r="C231" s="21" t="s">
        <v>6016</v>
      </c>
      <c r="D231" s="16">
        <v>170.15177065767287</v>
      </c>
      <c r="E231" s="15">
        <v>108.97200000000001</v>
      </c>
    </row>
    <row r="232" spans="1:5" x14ac:dyDescent="0.25">
      <c r="A232" s="23">
        <v>550831</v>
      </c>
      <c r="B232" s="21" t="s">
        <v>6015</v>
      </c>
      <c r="C232" s="21"/>
      <c r="D232" s="16">
        <v>170</v>
      </c>
      <c r="E232" s="15">
        <v>108.87480000000001</v>
      </c>
    </row>
    <row r="233" spans="1:5" x14ac:dyDescent="0.25">
      <c r="A233" s="23"/>
      <c r="B233" s="22" t="s">
        <v>6014</v>
      </c>
      <c r="C233" s="21"/>
      <c r="D233" s="16"/>
      <c r="E233" s="15">
        <v>0</v>
      </c>
    </row>
    <row r="234" spans="1:5" x14ac:dyDescent="0.25">
      <c r="A234" s="23">
        <v>550840</v>
      </c>
      <c r="B234" s="21" t="s">
        <v>6013</v>
      </c>
      <c r="C234" s="21"/>
      <c r="D234" s="16">
        <v>400.168634064081</v>
      </c>
      <c r="E234" s="15">
        <v>256.28400000000005</v>
      </c>
    </row>
    <row r="235" spans="1:5" ht="24" x14ac:dyDescent="0.25">
      <c r="A235" s="23">
        <v>550850</v>
      </c>
      <c r="B235" s="21" t="s">
        <v>6012</v>
      </c>
      <c r="C235" s="21" t="s">
        <v>6011</v>
      </c>
      <c r="D235" s="16">
        <v>200.16863406408095</v>
      </c>
      <c r="E235" s="15">
        <v>128.196</v>
      </c>
    </row>
    <row r="236" spans="1:5" ht="24" x14ac:dyDescent="0.25">
      <c r="A236" s="23">
        <v>550860</v>
      </c>
      <c r="B236" s="21" t="s">
        <v>6010</v>
      </c>
      <c r="C236" s="21" t="s">
        <v>6008</v>
      </c>
      <c r="D236" s="16">
        <v>300.16863406408095</v>
      </c>
      <c r="E236" s="15">
        <v>192.24</v>
      </c>
    </row>
    <row r="237" spans="1:5" ht="24" x14ac:dyDescent="0.25">
      <c r="A237" s="23">
        <v>550870</v>
      </c>
      <c r="B237" s="21" t="s">
        <v>6009</v>
      </c>
      <c r="C237" s="21" t="s">
        <v>6008</v>
      </c>
      <c r="D237" s="16">
        <v>250.25295109612145</v>
      </c>
      <c r="E237" s="15">
        <v>160.27200000000002</v>
      </c>
    </row>
    <row r="238" spans="1:5" ht="24" x14ac:dyDescent="0.25">
      <c r="A238" s="23">
        <v>550880</v>
      </c>
      <c r="B238" s="21" t="s">
        <v>6007</v>
      </c>
      <c r="C238" s="21" t="s">
        <v>6005</v>
      </c>
      <c r="D238" s="16">
        <v>75.042158516020237</v>
      </c>
      <c r="E238" s="15">
        <v>48.06</v>
      </c>
    </row>
    <row r="239" spans="1:5" ht="24" x14ac:dyDescent="0.25">
      <c r="A239" s="23">
        <v>550890</v>
      </c>
      <c r="B239" s="21" t="s">
        <v>6006</v>
      </c>
      <c r="C239" s="21" t="s">
        <v>6005</v>
      </c>
      <c r="D239" s="16">
        <v>30.016863406408095</v>
      </c>
      <c r="E239" s="15">
        <v>19.224000000000004</v>
      </c>
    </row>
    <row r="240" spans="1:5" x14ac:dyDescent="0.25">
      <c r="A240" s="23">
        <v>550900</v>
      </c>
      <c r="B240" s="21" t="s">
        <v>6004</v>
      </c>
      <c r="C240" s="21" t="s">
        <v>6003</v>
      </c>
      <c r="D240" s="16">
        <v>200.16863406408095</v>
      </c>
      <c r="E240" s="15">
        <v>128.196</v>
      </c>
    </row>
    <row r="241" spans="1:5" x14ac:dyDescent="0.25">
      <c r="A241" s="23">
        <v>550910</v>
      </c>
      <c r="B241" s="21" t="s">
        <v>6002</v>
      </c>
      <c r="C241" s="21"/>
      <c r="D241" s="16">
        <v>125.12647554806072</v>
      </c>
      <c r="E241" s="15">
        <v>80.13600000000001</v>
      </c>
    </row>
    <row r="242" spans="1:5" ht="24" x14ac:dyDescent="0.25">
      <c r="A242" s="23">
        <v>550920</v>
      </c>
      <c r="B242" s="21" t="s">
        <v>6001</v>
      </c>
      <c r="C242" s="21" t="s">
        <v>6000</v>
      </c>
      <c r="D242" s="16">
        <v>125.12647554806072</v>
      </c>
      <c r="E242" s="15">
        <v>80.13600000000001</v>
      </c>
    </row>
    <row r="243" spans="1:5" x14ac:dyDescent="0.25">
      <c r="A243" s="23">
        <v>550930</v>
      </c>
      <c r="B243" s="21" t="s">
        <v>5999</v>
      </c>
      <c r="C243" s="21" t="s">
        <v>5998</v>
      </c>
      <c r="D243" s="16">
        <v>300.16863406408095</v>
      </c>
      <c r="E243" s="15">
        <v>192.24</v>
      </c>
    </row>
    <row r="244" spans="1:5" x14ac:dyDescent="0.25">
      <c r="A244" s="23">
        <v>550940</v>
      </c>
      <c r="B244" s="21" t="s">
        <v>5997</v>
      </c>
      <c r="C244" s="21"/>
      <c r="D244" s="16">
        <v>250.25295109612145</v>
      </c>
      <c r="E244" s="15">
        <v>160.27200000000002</v>
      </c>
    </row>
    <row r="245" spans="1:5" x14ac:dyDescent="0.25">
      <c r="A245" s="23">
        <v>550950</v>
      </c>
      <c r="B245" s="21" t="s">
        <v>5996</v>
      </c>
      <c r="C245" s="21"/>
      <c r="D245" s="16">
        <v>75.042158516020237</v>
      </c>
      <c r="E245" s="15">
        <v>48.06</v>
      </c>
    </row>
    <row r="246" spans="1:5" x14ac:dyDescent="0.25">
      <c r="A246" s="23">
        <v>550960</v>
      </c>
      <c r="B246" s="21" t="s">
        <v>5995</v>
      </c>
      <c r="C246" s="21"/>
      <c r="D246" s="16">
        <v>300.16863406408095</v>
      </c>
      <c r="E246" s="15">
        <v>192.24</v>
      </c>
    </row>
    <row r="247" spans="1:5" ht="24" x14ac:dyDescent="0.25">
      <c r="A247" s="23"/>
      <c r="B247" s="22" t="s">
        <v>5994</v>
      </c>
      <c r="C247" s="122" t="s">
        <v>5993</v>
      </c>
      <c r="D247" s="122"/>
      <c r="E247" s="15">
        <v>0</v>
      </c>
    </row>
    <row r="248" spans="1:5" x14ac:dyDescent="0.25">
      <c r="A248" s="23">
        <v>550970</v>
      </c>
      <c r="B248" s="21" t="s">
        <v>5992</v>
      </c>
      <c r="C248" s="21" t="s">
        <v>5990</v>
      </c>
      <c r="D248" s="16">
        <v>350.25295109612142</v>
      </c>
      <c r="E248" s="15">
        <v>224.316</v>
      </c>
    </row>
    <row r="249" spans="1:5" x14ac:dyDescent="0.25">
      <c r="A249" s="97">
        <v>550981</v>
      </c>
      <c r="B249" s="98" t="s">
        <v>9099</v>
      </c>
      <c r="C249" s="149"/>
      <c r="D249" s="83">
        <v>250.25</v>
      </c>
      <c r="E249" s="15">
        <v>160.27010999999999</v>
      </c>
    </row>
    <row r="250" spans="1:5" x14ac:dyDescent="0.25">
      <c r="A250" s="97">
        <v>550991</v>
      </c>
      <c r="B250" s="98" t="s">
        <v>9100</v>
      </c>
      <c r="C250" s="98" t="s">
        <v>5990</v>
      </c>
      <c r="D250" s="83">
        <v>350.25</v>
      </c>
      <c r="E250" s="15">
        <v>224.31411000000003</v>
      </c>
    </row>
    <row r="251" spans="1:5" x14ac:dyDescent="0.25">
      <c r="A251" s="97">
        <v>551031</v>
      </c>
      <c r="B251" s="98" t="s">
        <v>9101</v>
      </c>
      <c r="C251" s="98" t="s">
        <v>5990</v>
      </c>
      <c r="D251" s="83">
        <v>250.25</v>
      </c>
      <c r="E251" s="15">
        <v>160.27010999999999</v>
      </c>
    </row>
    <row r="252" spans="1:5" x14ac:dyDescent="0.25">
      <c r="A252" s="97">
        <v>551032</v>
      </c>
      <c r="B252" s="98" t="s">
        <v>9102</v>
      </c>
      <c r="C252" s="98" t="s">
        <v>5990</v>
      </c>
      <c r="D252" s="83">
        <v>250.25</v>
      </c>
      <c r="E252" s="15">
        <v>160.27010999999999</v>
      </c>
    </row>
    <row r="253" spans="1:5" x14ac:dyDescent="0.25">
      <c r="A253" s="97">
        <v>551041</v>
      </c>
      <c r="B253" s="98" t="s">
        <v>9103</v>
      </c>
      <c r="C253" s="98" t="s">
        <v>5990</v>
      </c>
      <c r="D253" s="83">
        <v>250.25</v>
      </c>
      <c r="E253" s="15">
        <v>160.27010999999999</v>
      </c>
    </row>
    <row r="254" spans="1:5" x14ac:dyDescent="0.25">
      <c r="A254" s="97">
        <v>551061</v>
      </c>
      <c r="B254" s="98" t="s">
        <v>9104</v>
      </c>
      <c r="C254" s="98" t="s">
        <v>5990</v>
      </c>
      <c r="D254" s="83">
        <v>250.25</v>
      </c>
      <c r="E254" s="15">
        <v>160.27010999999999</v>
      </c>
    </row>
    <row r="255" spans="1:5" x14ac:dyDescent="0.25">
      <c r="A255" s="97">
        <v>551062</v>
      </c>
      <c r="B255" s="98" t="s">
        <v>9105</v>
      </c>
      <c r="C255" s="98" t="s">
        <v>5990</v>
      </c>
      <c r="D255" s="83">
        <v>250.25</v>
      </c>
      <c r="E255" s="15">
        <v>160.27010999999999</v>
      </c>
    </row>
    <row r="256" spans="1:5" x14ac:dyDescent="0.25">
      <c r="A256" s="97">
        <v>551071</v>
      </c>
      <c r="B256" s="98" t="s">
        <v>9106</v>
      </c>
      <c r="C256" s="98" t="s">
        <v>5990</v>
      </c>
      <c r="D256" s="83">
        <v>200.17</v>
      </c>
      <c r="E256" s="15">
        <v>128.19687479999999</v>
      </c>
    </row>
    <row r="257" spans="1:5" x14ac:dyDescent="0.25">
      <c r="A257" s="97">
        <v>551072</v>
      </c>
      <c r="B257" s="87" t="s">
        <v>9107</v>
      </c>
      <c r="C257" s="98" t="s">
        <v>5990</v>
      </c>
      <c r="D257" s="83">
        <v>200.17</v>
      </c>
      <c r="E257" s="15">
        <v>128.19687479999999</v>
      </c>
    </row>
    <row r="258" spans="1:5" x14ac:dyDescent="0.25">
      <c r="A258" s="97">
        <v>551084</v>
      </c>
      <c r="B258" s="98" t="s">
        <v>9108</v>
      </c>
      <c r="C258" s="98" t="s">
        <v>5990</v>
      </c>
      <c r="D258" s="86">
        <v>250</v>
      </c>
      <c r="E258" s="15">
        <v>160.11000000000001</v>
      </c>
    </row>
    <row r="259" spans="1:5" x14ac:dyDescent="0.25">
      <c r="A259" s="97">
        <v>551085</v>
      </c>
      <c r="B259" s="98" t="s">
        <v>9109</v>
      </c>
      <c r="C259" s="98" t="s">
        <v>5990</v>
      </c>
      <c r="D259" s="86">
        <v>250</v>
      </c>
      <c r="E259" s="15">
        <v>160.11000000000001</v>
      </c>
    </row>
    <row r="260" spans="1:5" x14ac:dyDescent="0.25">
      <c r="A260" s="97">
        <v>551086</v>
      </c>
      <c r="B260" s="98" t="s">
        <v>9110</v>
      </c>
      <c r="C260" s="98" t="s">
        <v>5990</v>
      </c>
      <c r="D260" s="86">
        <v>250</v>
      </c>
      <c r="E260" s="15">
        <v>160.11000000000001</v>
      </c>
    </row>
    <row r="261" spans="1:5" x14ac:dyDescent="0.25">
      <c r="A261" s="97">
        <v>551087</v>
      </c>
      <c r="B261" s="98" t="s">
        <v>9111</v>
      </c>
      <c r="C261" s="98" t="s">
        <v>5990</v>
      </c>
      <c r="D261" s="86">
        <v>250</v>
      </c>
      <c r="E261" s="15">
        <v>160.11000000000001</v>
      </c>
    </row>
    <row r="262" spans="1:5" x14ac:dyDescent="0.25">
      <c r="A262" s="97">
        <v>551091</v>
      </c>
      <c r="B262" s="98" t="s">
        <v>9112</v>
      </c>
      <c r="C262" s="98" t="s">
        <v>5990</v>
      </c>
      <c r="D262" s="83">
        <v>300.17</v>
      </c>
      <c r="E262" s="15">
        <v>192.2408748</v>
      </c>
    </row>
    <row r="263" spans="1:5" x14ac:dyDescent="0.25">
      <c r="A263" s="97">
        <v>551101</v>
      </c>
      <c r="B263" s="98" t="s">
        <v>9113</v>
      </c>
      <c r="C263" s="98" t="s">
        <v>5990</v>
      </c>
      <c r="D263" s="83">
        <v>250.25</v>
      </c>
      <c r="E263" s="15">
        <v>160.27010999999999</v>
      </c>
    </row>
    <row r="264" spans="1:5" ht="36" x14ac:dyDescent="0.25">
      <c r="A264" s="97">
        <v>551110</v>
      </c>
      <c r="B264" s="147" t="s">
        <v>5991</v>
      </c>
      <c r="C264" s="147" t="s">
        <v>9114</v>
      </c>
      <c r="D264" s="83">
        <v>300.17</v>
      </c>
      <c r="E264" s="15">
        <v>192.2408748</v>
      </c>
    </row>
    <row r="265" spans="1:5" x14ac:dyDescent="0.25">
      <c r="A265" s="123"/>
      <c r="B265" s="124" t="s">
        <v>5989</v>
      </c>
      <c r="C265" s="125"/>
      <c r="D265" s="126"/>
      <c r="E265" s="15">
        <v>0</v>
      </c>
    </row>
    <row r="266" spans="1:5" x14ac:dyDescent="0.25">
      <c r="A266" s="97">
        <v>551120</v>
      </c>
      <c r="B266" s="98" t="s">
        <v>9115</v>
      </c>
      <c r="C266" s="147" t="s">
        <v>9116</v>
      </c>
      <c r="D266" s="83">
        <v>300.17</v>
      </c>
      <c r="E266" s="15">
        <v>192.2408748</v>
      </c>
    </row>
    <row r="267" spans="1:5" x14ac:dyDescent="0.25">
      <c r="A267" s="123">
        <v>551130</v>
      </c>
      <c r="B267" s="125" t="s">
        <v>5987</v>
      </c>
      <c r="C267" s="125" t="s">
        <v>5985</v>
      </c>
      <c r="D267" s="126">
        <v>300.16863406408095</v>
      </c>
      <c r="E267" s="15">
        <v>192.24</v>
      </c>
    </row>
    <row r="268" spans="1:5" x14ac:dyDescent="0.25">
      <c r="A268" s="23">
        <v>551140</v>
      </c>
      <c r="B268" s="21" t="s">
        <v>5986</v>
      </c>
      <c r="C268" s="21" t="s">
        <v>5985</v>
      </c>
      <c r="D268" s="16">
        <v>300.16863406408095</v>
      </c>
      <c r="E268" s="15">
        <v>192.24</v>
      </c>
    </row>
    <row r="269" spans="1:5" x14ac:dyDescent="0.25">
      <c r="A269" s="23"/>
      <c r="B269" s="22" t="s">
        <v>5984</v>
      </c>
      <c r="C269" s="21"/>
      <c r="D269" s="16"/>
      <c r="E269" s="15">
        <v>0</v>
      </c>
    </row>
    <row r="270" spans="1:5" ht="24" x14ac:dyDescent="0.25">
      <c r="A270" s="23">
        <v>551150</v>
      </c>
      <c r="B270" s="21" t="s">
        <v>5983</v>
      </c>
      <c r="C270" s="21" t="s">
        <v>5982</v>
      </c>
      <c r="D270" s="16">
        <v>300.16863406408095</v>
      </c>
      <c r="E270" s="15">
        <v>192.24</v>
      </c>
    </row>
    <row r="271" spans="1:5" ht="24" x14ac:dyDescent="0.25">
      <c r="A271" s="23">
        <v>551160</v>
      </c>
      <c r="B271" s="21" t="s">
        <v>5981</v>
      </c>
      <c r="C271" s="21" t="s">
        <v>5980</v>
      </c>
      <c r="D271" s="16">
        <v>300.16863406408095</v>
      </c>
      <c r="E271" s="15">
        <v>192.24</v>
      </c>
    </row>
    <row r="272" spans="1:5" ht="24" x14ac:dyDescent="0.25">
      <c r="A272" s="23">
        <v>551170</v>
      </c>
      <c r="B272" s="21" t="s">
        <v>5979</v>
      </c>
      <c r="C272" s="21" t="s">
        <v>5978</v>
      </c>
      <c r="D272" s="16">
        <v>20.067453625632378</v>
      </c>
      <c r="E272" s="15">
        <v>12.852000000000002</v>
      </c>
    </row>
    <row r="273" spans="1:5" x14ac:dyDescent="0.25">
      <c r="A273" s="23">
        <v>551180</v>
      </c>
      <c r="B273" s="21" t="s">
        <v>5977</v>
      </c>
      <c r="C273" s="21"/>
      <c r="D273" s="16">
        <v>150.08431703204047</v>
      </c>
      <c r="E273" s="15">
        <v>96.12</v>
      </c>
    </row>
    <row r="274" spans="1:5" x14ac:dyDescent="0.25">
      <c r="A274" s="23">
        <v>551190</v>
      </c>
      <c r="B274" s="21" t="s">
        <v>5976</v>
      </c>
      <c r="C274" s="21"/>
      <c r="D274" s="16">
        <v>350.25295109612142</v>
      </c>
      <c r="E274" s="15">
        <v>224.316</v>
      </c>
    </row>
    <row r="275" spans="1:5" ht="24" x14ac:dyDescent="0.25">
      <c r="A275" s="23">
        <v>551200</v>
      </c>
      <c r="B275" s="21" t="s">
        <v>5975</v>
      </c>
      <c r="C275" s="21" t="s">
        <v>5974</v>
      </c>
      <c r="D275" s="16">
        <v>350.25295109612142</v>
      </c>
      <c r="E275" s="15">
        <v>224.316</v>
      </c>
    </row>
    <row r="276" spans="1:5" x14ac:dyDescent="0.25">
      <c r="A276" s="23">
        <v>551210</v>
      </c>
      <c r="B276" s="21" t="s">
        <v>5973</v>
      </c>
      <c r="C276" s="21"/>
      <c r="D276" s="16">
        <v>100.16863406408095</v>
      </c>
      <c r="E276" s="15">
        <v>64.152000000000001</v>
      </c>
    </row>
    <row r="277" spans="1:5" x14ac:dyDescent="0.25">
      <c r="A277" s="23">
        <v>551220</v>
      </c>
      <c r="B277" s="21" t="s">
        <v>5972</v>
      </c>
      <c r="C277" s="21"/>
      <c r="D277" s="16">
        <v>350.25295109612142</v>
      </c>
      <c r="E277" s="15">
        <v>224.316</v>
      </c>
    </row>
    <row r="278" spans="1:5" x14ac:dyDescent="0.25">
      <c r="A278" s="23">
        <v>551230</v>
      </c>
      <c r="B278" s="21" t="s">
        <v>5971</v>
      </c>
      <c r="C278" s="21" t="s">
        <v>5970</v>
      </c>
      <c r="D278" s="16">
        <v>20.067453625632378</v>
      </c>
      <c r="E278" s="15">
        <v>12.852000000000002</v>
      </c>
    </row>
    <row r="279" spans="1:5" x14ac:dyDescent="0.25">
      <c r="A279" s="23">
        <v>551240</v>
      </c>
      <c r="B279" s="21" t="s">
        <v>5969</v>
      </c>
      <c r="C279" s="21" t="s">
        <v>5968</v>
      </c>
      <c r="D279" s="16">
        <v>150.08431703204047</v>
      </c>
      <c r="E279" s="15">
        <v>96.12</v>
      </c>
    </row>
    <row r="280" spans="1:5" x14ac:dyDescent="0.25">
      <c r="A280" s="23"/>
      <c r="B280" s="22" t="s">
        <v>2383</v>
      </c>
      <c r="C280" s="21"/>
      <c r="D280" s="16"/>
      <c r="E280" s="15">
        <v>0</v>
      </c>
    </row>
    <row r="281" spans="1:5" x14ac:dyDescent="0.25">
      <c r="A281" s="23">
        <v>551250</v>
      </c>
      <c r="B281" s="21" t="s">
        <v>5967</v>
      </c>
      <c r="C281" s="21"/>
      <c r="D281" s="16">
        <v>20.067453625632378</v>
      </c>
      <c r="E281" s="15">
        <v>12.852000000000002</v>
      </c>
    </row>
    <row r="282" spans="1:5" x14ac:dyDescent="0.25">
      <c r="A282" s="23">
        <v>551251</v>
      </c>
      <c r="B282" s="21" t="s">
        <v>5966</v>
      </c>
      <c r="C282" s="21" t="s">
        <v>5965</v>
      </c>
      <c r="D282" s="16">
        <v>15.008431703204048</v>
      </c>
      <c r="E282" s="15">
        <v>9.6120000000000019</v>
      </c>
    </row>
    <row r="283" spans="1:5" x14ac:dyDescent="0.25">
      <c r="A283" s="23">
        <v>551260</v>
      </c>
      <c r="B283" s="21" t="s">
        <v>5964</v>
      </c>
      <c r="C283" s="21"/>
      <c r="D283" s="16">
        <v>200.16863406408095</v>
      </c>
      <c r="E283" s="15">
        <v>128.196</v>
      </c>
    </row>
    <row r="284" spans="1:5" x14ac:dyDescent="0.25">
      <c r="A284" s="23">
        <v>551270</v>
      </c>
      <c r="B284" s="21" t="s">
        <v>5963</v>
      </c>
      <c r="C284" s="21"/>
      <c r="D284" s="16">
        <v>200.16863406408095</v>
      </c>
      <c r="E284" s="15">
        <v>128.196</v>
      </c>
    </row>
    <row r="285" spans="1:5" x14ac:dyDescent="0.25">
      <c r="A285" s="23">
        <v>551280</v>
      </c>
      <c r="B285" s="21" t="s">
        <v>5962</v>
      </c>
      <c r="C285" s="21" t="s">
        <v>2203</v>
      </c>
      <c r="D285" s="16">
        <v>30.016863406408095</v>
      </c>
      <c r="E285" s="15">
        <v>19.224000000000004</v>
      </c>
    </row>
    <row r="286" spans="1:5" ht="24" x14ac:dyDescent="0.25">
      <c r="A286" s="23">
        <v>551290</v>
      </c>
      <c r="B286" s="21" t="s">
        <v>5961</v>
      </c>
      <c r="C286" s="21" t="s">
        <v>5960</v>
      </c>
      <c r="D286" s="16">
        <v>20.067453625632378</v>
      </c>
      <c r="E286" s="15">
        <v>12.852000000000002</v>
      </c>
    </row>
    <row r="287" spans="1:5" x14ac:dyDescent="0.25">
      <c r="A287" s="23">
        <v>551300</v>
      </c>
      <c r="B287" s="21" t="s">
        <v>5959</v>
      </c>
      <c r="C287" s="21" t="s">
        <v>5958</v>
      </c>
      <c r="D287" s="16">
        <v>20.067453625632378</v>
      </c>
      <c r="E287" s="15">
        <v>12.852000000000002</v>
      </c>
    </row>
    <row r="288" spans="1:5" x14ac:dyDescent="0.25">
      <c r="A288" s="23">
        <v>551310</v>
      </c>
      <c r="B288" s="21" t="s">
        <v>5957</v>
      </c>
      <c r="C288" s="21"/>
      <c r="D288" s="16">
        <v>150.08431703204047</v>
      </c>
      <c r="E288" s="15">
        <v>96.12</v>
      </c>
    </row>
    <row r="289" spans="1:5" x14ac:dyDescent="0.25">
      <c r="A289" s="23">
        <v>551320</v>
      </c>
      <c r="B289" s="21" t="s">
        <v>5956</v>
      </c>
      <c r="C289" s="21"/>
      <c r="D289" s="16">
        <v>75.042158516020237</v>
      </c>
      <c r="E289" s="15">
        <v>48.06</v>
      </c>
    </row>
    <row r="290" spans="1:5" x14ac:dyDescent="0.25">
      <c r="A290" s="23">
        <v>551330</v>
      </c>
      <c r="B290" s="21" t="s">
        <v>5955</v>
      </c>
      <c r="C290" s="21"/>
      <c r="D290" s="16">
        <v>60.033726812816191</v>
      </c>
      <c r="E290" s="15">
        <v>38.448000000000008</v>
      </c>
    </row>
    <row r="291" spans="1:5" ht="48" x14ac:dyDescent="0.25">
      <c r="A291" s="23">
        <v>551340</v>
      </c>
      <c r="B291" s="21" t="s">
        <v>5954</v>
      </c>
      <c r="C291" s="21" t="s">
        <v>5953</v>
      </c>
      <c r="D291" s="16">
        <v>28.667790893760539</v>
      </c>
      <c r="E291" s="15">
        <v>18.36</v>
      </c>
    </row>
    <row r="292" spans="1:5" ht="108" x14ac:dyDescent="0.25">
      <c r="A292" s="23">
        <v>590001</v>
      </c>
      <c r="B292" s="21" t="s">
        <v>5952</v>
      </c>
      <c r="C292" s="150" t="s">
        <v>5951</v>
      </c>
      <c r="D292" s="151">
        <v>151.92242833052299</v>
      </c>
      <c r="E292" s="15">
        <v>97.297200000000146</v>
      </c>
    </row>
    <row r="293" spans="1:5" x14ac:dyDescent="0.25">
      <c r="A293" s="23"/>
      <c r="B293" s="22" t="s">
        <v>5950</v>
      </c>
      <c r="C293" s="21"/>
      <c r="D293" s="16"/>
      <c r="E293" s="15">
        <v>0</v>
      </c>
    </row>
    <row r="294" spans="1:5" x14ac:dyDescent="0.25">
      <c r="A294" s="23"/>
      <c r="B294" s="22" t="s">
        <v>5949</v>
      </c>
      <c r="C294" s="21"/>
      <c r="D294" s="16"/>
      <c r="E294" s="15">
        <v>0</v>
      </c>
    </row>
    <row r="295" spans="1:5" x14ac:dyDescent="0.25">
      <c r="A295" s="23"/>
      <c r="B295" s="22" t="s">
        <v>5948</v>
      </c>
      <c r="C295" s="21"/>
      <c r="D295" s="16"/>
      <c r="E295" s="15">
        <v>0</v>
      </c>
    </row>
    <row r="296" spans="1:5" ht="24" x14ac:dyDescent="0.25">
      <c r="A296" s="23">
        <v>600010</v>
      </c>
      <c r="B296" s="21" t="s">
        <v>5947</v>
      </c>
      <c r="C296" s="21" t="s">
        <v>5946</v>
      </c>
      <c r="D296" s="16">
        <v>200.16863406408095</v>
      </c>
      <c r="E296" s="15">
        <v>128.196</v>
      </c>
    </row>
    <row r="297" spans="1:5" ht="24" x14ac:dyDescent="0.25">
      <c r="A297" s="23">
        <v>600020</v>
      </c>
      <c r="B297" s="21" t="s">
        <v>5945</v>
      </c>
      <c r="C297" s="21" t="s">
        <v>5944</v>
      </c>
      <c r="D297" s="16">
        <v>400.168634064081</v>
      </c>
      <c r="E297" s="15">
        <v>256.28400000000005</v>
      </c>
    </row>
    <row r="298" spans="1:5" x14ac:dyDescent="0.25">
      <c r="A298" s="23">
        <v>600030</v>
      </c>
      <c r="B298" s="21" t="s">
        <v>5943</v>
      </c>
      <c r="C298" s="21" t="s">
        <v>5942</v>
      </c>
      <c r="D298" s="16">
        <v>15.008431703204048</v>
      </c>
      <c r="E298" s="15">
        <v>9.6120000000000019</v>
      </c>
    </row>
    <row r="299" spans="1:5" x14ac:dyDescent="0.25">
      <c r="A299" s="23">
        <v>600040</v>
      </c>
      <c r="B299" s="21" t="s">
        <v>5941</v>
      </c>
      <c r="C299" s="21" t="s">
        <v>5940</v>
      </c>
      <c r="D299" s="16">
        <v>500.3372681281619</v>
      </c>
      <c r="E299" s="15">
        <v>320.43600000000004</v>
      </c>
    </row>
    <row r="300" spans="1:5" ht="36" x14ac:dyDescent="0.25">
      <c r="A300" s="23">
        <v>600050</v>
      </c>
      <c r="B300" s="21" t="s">
        <v>5939</v>
      </c>
      <c r="C300" s="24" t="s">
        <v>5938</v>
      </c>
      <c r="D300" s="16">
        <v>400.168634064081</v>
      </c>
      <c r="E300" s="15">
        <v>256.28400000000005</v>
      </c>
    </row>
    <row r="301" spans="1:5" ht="24" x14ac:dyDescent="0.25">
      <c r="A301" s="23">
        <v>600060</v>
      </c>
      <c r="B301" s="21" t="s">
        <v>5937</v>
      </c>
      <c r="C301" s="21" t="s">
        <v>5936</v>
      </c>
      <c r="D301" s="16">
        <v>200.16863406408095</v>
      </c>
      <c r="E301" s="15">
        <v>128.196</v>
      </c>
    </row>
    <row r="302" spans="1:5" ht="24" x14ac:dyDescent="0.25">
      <c r="A302" s="23">
        <v>600070</v>
      </c>
      <c r="B302" s="21" t="s">
        <v>5935</v>
      </c>
      <c r="C302" s="21"/>
      <c r="D302" s="16">
        <v>50.084317032040474</v>
      </c>
      <c r="E302" s="15">
        <v>32.076000000000001</v>
      </c>
    </row>
    <row r="303" spans="1:5" ht="24" x14ac:dyDescent="0.25">
      <c r="A303" s="23">
        <v>600090</v>
      </c>
      <c r="B303" s="21" t="s">
        <v>5934</v>
      </c>
      <c r="C303" s="21" t="s">
        <v>5933</v>
      </c>
      <c r="D303" s="16">
        <v>150.08431703204047</v>
      </c>
      <c r="E303" s="15">
        <v>96.12</v>
      </c>
    </row>
    <row r="304" spans="1:5" x14ac:dyDescent="0.25">
      <c r="A304" s="23">
        <v>600091</v>
      </c>
      <c r="B304" s="21" t="s">
        <v>5932</v>
      </c>
      <c r="C304" s="21"/>
      <c r="D304" s="16">
        <v>200</v>
      </c>
      <c r="E304" s="15">
        <v>128.08799999999999</v>
      </c>
    </row>
    <row r="305" spans="1:5" x14ac:dyDescent="0.25">
      <c r="A305" s="23">
        <v>600100</v>
      </c>
      <c r="B305" s="21" t="s">
        <v>5931</v>
      </c>
      <c r="C305" s="21" t="s">
        <v>5928</v>
      </c>
      <c r="D305" s="16">
        <v>100.16863406408095</v>
      </c>
      <c r="E305" s="15">
        <v>64.152000000000001</v>
      </c>
    </row>
    <row r="306" spans="1:5" x14ac:dyDescent="0.25">
      <c r="A306" s="23">
        <v>600110</v>
      </c>
      <c r="B306" s="21" t="s">
        <v>5930</v>
      </c>
      <c r="C306" s="21" t="s">
        <v>5928</v>
      </c>
      <c r="D306" s="16">
        <v>150.08431703204047</v>
      </c>
      <c r="E306" s="15">
        <v>96.12</v>
      </c>
    </row>
    <row r="307" spans="1:5" x14ac:dyDescent="0.25">
      <c r="A307" s="23">
        <v>600111</v>
      </c>
      <c r="B307" s="21" t="s">
        <v>5929</v>
      </c>
      <c r="C307" s="21" t="s">
        <v>5928</v>
      </c>
      <c r="D307" s="16">
        <v>150</v>
      </c>
      <c r="E307" s="15">
        <v>96.065999999999988</v>
      </c>
    </row>
    <row r="308" spans="1:5" x14ac:dyDescent="0.25">
      <c r="A308" s="23">
        <v>600120</v>
      </c>
      <c r="B308" s="21" t="s">
        <v>5927</v>
      </c>
      <c r="C308" s="21" t="s">
        <v>9244</v>
      </c>
      <c r="D308" s="16">
        <v>250.25295109612145</v>
      </c>
      <c r="E308" s="15">
        <v>160.27200000000002</v>
      </c>
    </row>
    <row r="309" spans="1:5" ht="24" x14ac:dyDescent="0.25">
      <c r="A309" s="23">
        <v>600130</v>
      </c>
      <c r="B309" s="21" t="s">
        <v>5926</v>
      </c>
      <c r="C309" s="21" t="s">
        <v>5925</v>
      </c>
      <c r="D309" s="16">
        <v>30.016863406408095</v>
      </c>
      <c r="E309" s="15">
        <v>19.224000000000004</v>
      </c>
    </row>
    <row r="310" spans="1:5" ht="24" x14ac:dyDescent="0.25">
      <c r="A310" s="23">
        <v>600140</v>
      </c>
      <c r="B310" s="21" t="s">
        <v>5924</v>
      </c>
      <c r="C310" s="21" t="s">
        <v>5923</v>
      </c>
      <c r="D310" s="16">
        <v>350.25295109612142</v>
      </c>
      <c r="E310" s="15">
        <v>224.316</v>
      </c>
    </row>
    <row r="311" spans="1:5" x14ac:dyDescent="0.25">
      <c r="A311" s="23"/>
      <c r="B311" s="22" t="s">
        <v>5922</v>
      </c>
      <c r="C311" s="21"/>
      <c r="D311" s="16"/>
      <c r="E311" s="15">
        <v>0</v>
      </c>
    </row>
    <row r="312" spans="1:5" x14ac:dyDescent="0.25">
      <c r="A312" s="23">
        <v>600150</v>
      </c>
      <c r="B312" s="21" t="s">
        <v>5921</v>
      </c>
      <c r="C312" s="21"/>
      <c r="D312" s="16">
        <v>150.08431703204047</v>
      </c>
      <c r="E312" s="15">
        <v>96.12</v>
      </c>
    </row>
    <row r="313" spans="1:5" x14ac:dyDescent="0.25">
      <c r="A313" s="23">
        <v>600160</v>
      </c>
      <c r="B313" s="21" t="s">
        <v>5920</v>
      </c>
      <c r="C313" s="21"/>
      <c r="D313" s="16">
        <v>550.25295109612148</v>
      </c>
      <c r="E313" s="15">
        <v>352.40400000000005</v>
      </c>
    </row>
    <row r="314" spans="1:5" x14ac:dyDescent="0.25">
      <c r="A314" s="23">
        <v>600170</v>
      </c>
      <c r="B314" s="21" t="s">
        <v>5919</v>
      </c>
      <c r="C314" s="30"/>
      <c r="D314" s="16">
        <v>168.63406408094437</v>
      </c>
      <c r="E314" s="15">
        <v>108</v>
      </c>
    </row>
    <row r="315" spans="1:5" ht="24" x14ac:dyDescent="0.25">
      <c r="A315" s="23">
        <v>600200</v>
      </c>
      <c r="B315" s="21" t="s">
        <v>5918</v>
      </c>
      <c r="C315" s="30"/>
      <c r="D315" s="16">
        <v>252.95109612141653</v>
      </c>
      <c r="E315" s="15">
        <v>162</v>
      </c>
    </row>
    <row r="316" spans="1:5" ht="24" x14ac:dyDescent="0.25">
      <c r="A316" s="23">
        <v>600230</v>
      </c>
      <c r="B316" s="21" t="s">
        <v>5917</v>
      </c>
      <c r="C316" s="21"/>
      <c r="D316" s="16">
        <v>700.3372681281619</v>
      </c>
      <c r="E316" s="15">
        <v>448.52400000000006</v>
      </c>
    </row>
    <row r="317" spans="1:5" ht="24" x14ac:dyDescent="0.25">
      <c r="A317" s="23">
        <v>600240</v>
      </c>
      <c r="B317" s="21" t="s">
        <v>5916</v>
      </c>
      <c r="C317" s="21"/>
      <c r="D317" s="16">
        <v>200.16863406408095</v>
      </c>
      <c r="E317" s="15">
        <v>128.196</v>
      </c>
    </row>
    <row r="318" spans="1:5" x14ac:dyDescent="0.25">
      <c r="A318" s="23">
        <v>600250</v>
      </c>
      <c r="B318" s="21" t="s">
        <v>5915</v>
      </c>
      <c r="C318" s="21" t="s">
        <v>9245</v>
      </c>
      <c r="D318" s="16">
        <v>200.16863406408095</v>
      </c>
      <c r="E318" s="15">
        <v>128.196</v>
      </c>
    </row>
    <row r="319" spans="1:5" x14ac:dyDescent="0.25">
      <c r="A319" s="23">
        <v>600260</v>
      </c>
      <c r="B319" s="21" t="s">
        <v>5914</v>
      </c>
      <c r="C319" s="21" t="s">
        <v>9246</v>
      </c>
      <c r="D319" s="16">
        <v>300.16863406408095</v>
      </c>
      <c r="E319" s="15">
        <v>192.24</v>
      </c>
    </row>
    <row r="320" spans="1:5" x14ac:dyDescent="0.25">
      <c r="A320" s="23">
        <v>600270</v>
      </c>
      <c r="B320" s="21" t="s">
        <v>5913</v>
      </c>
      <c r="C320" s="21" t="s">
        <v>9247</v>
      </c>
      <c r="D320" s="16">
        <v>400.168634064081</v>
      </c>
      <c r="E320" s="15">
        <v>256.28400000000005</v>
      </c>
    </row>
    <row r="321" spans="1:5" x14ac:dyDescent="0.25">
      <c r="A321" s="23">
        <v>600280</v>
      </c>
      <c r="B321" s="21" t="s">
        <v>5912</v>
      </c>
      <c r="C321" s="21" t="s">
        <v>5911</v>
      </c>
      <c r="D321" s="16">
        <v>300.16863406408095</v>
      </c>
      <c r="E321" s="15">
        <v>192.24</v>
      </c>
    </row>
    <row r="322" spans="1:5" x14ac:dyDescent="0.25">
      <c r="A322" s="23">
        <v>600290</v>
      </c>
      <c r="B322" s="21" t="s">
        <v>5910</v>
      </c>
      <c r="C322" s="21" t="s">
        <v>5909</v>
      </c>
      <c r="D322" s="16">
        <v>400.168634064081</v>
      </c>
      <c r="E322" s="15">
        <v>256.28400000000005</v>
      </c>
    </row>
    <row r="323" spans="1:5" x14ac:dyDescent="0.25">
      <c r="A323" s="23"/>
      <c r="B323" s="22" t="s">
        <v>5908</v>
      </c>
      <c r="C323" s="21"/>
      <c r="D323" s="16"/>
      <c r="E323" s="15">
        <v>0</v>
      </c>
    </row>
    <row r="324" spans="1:5" x14ac:dyDescent="0.25">
      <c r="A324" s="23">
        <v>600300</v>
      </c>
      <c r="B324" s="21" t="s">
        <v>5907</v>
      </c>
      <c r="C324" s="21" t="s">
        <v>5906</v>
      </c>
      <c r="D324" s="16">
        <v>455.31197301854979</v>
      </c>
      <c r="E324" s="15">
        <v>291.60000000000002</v>
      </c>
    </row>
    <row r="325" spans="1:5" x14ac:dyDescent="0.25">
      <c r="A325" s="23">
        <v>600330</v>
      </c>
      <c r="B325" s="21" t="s">
        <v>5905</v>
      </c>
      <c r="C325" s="21"/>
      <c r="D325" s="16">
        <v>67.453625632377737</v>
      </c>
      <c r="E325" s="15">
        <v>43.199999999999996</v>
      </c>
    </row>
    <row r="326" spans="1:5" x14ac:dyDescent="0.25">
      <c r="A326" s="23">
        <v>600350</v>
      </c>
      <c r="B326" s="21" t="s">
        <v>5904</v>
      </c>
      <c r="C326" s="21"/>
      <c r="D326" s="16">
        <v>200.16863406408095</v>
      </c>
      <c r="E326" s="15">
        <v>128.196</v>
      </c>
    </row>
    <row r="327" spans="1:5" x14ac:dyDescent="0.25">
      <c r="A327" s="23">
        <v>600360</v>
      </c>
      <c r="B327" s="21" t="s">
        <v>5903</v>
      </c>
      <c r="C327" s="21"/>
      <c r="D327" s="16">
        <v>100.16863406408095</v>
      </c>
      <c r="E327" s="15">
        <v>64.152000000000001</v>
      </c>
    </row>
    <row r="328" spans="1:5" x14ac:dyDescent="0.25">
      <c r="A328" s="23">
        <v>600370</v>
      </c>
      <c r="B328" s="21" t="s">
        <v>5902</v>
      </c>
      <c r="C328" s="30"/>
      <c r="D328" s="16">
        <v>298.48229342327153</v>
      </c>
      <c r="E328" s="15">
        <v>191.16000000000003</v>
      </c>
    </row>
    <row r="329" spans="1:5" x14ac:dyDescent="0.25">
      <c r="A329" s="23">
        <v>600400</v>
      </c>
      <c r="B329" s="21" t="s">
        <v>5901</v>
      </c>
      <c r="C329" s="21"/>
      <c r="D329" s="16">
        <v>250.25295109612145</v>
      </c>
      <c r="E329" s="15">
        <v>160.27200000000002</v>
      </c>
    </row>
    <row r="330" spans="1:5" x14ac:dyDescent="0.25">
      <c r="A330" s="23"/>
      <c r="B330" s="22" t="s">
        <v>5900</v>
      </c>
      <c r="C330" s="21"/>
      <c r="D330" s="16"/>
      <c r="E330" s="15">
        <v>0</v>
      </c>
    </row>
    <row r="331" spans="1:5" x14ac:dyDescent="0.25">
      <c r="A331" s="23">
        <v>600410</v>
      </c>
      <c r="B331" s="21" t="s">
        <v>5899</v>
      </c>
      <c r="C331" s="21" t="s">
        <v>5898</v>
      </c>
      <c r="D331" s="16">
        <v>300.16863406408095</v>
      </c>
      <c r="E331" s="15">
        <v>192.24</v>
      </c>
    </row>
    <row r="332" spans="1:5" x14ac:dyDescent="0.25">
      <c r="A332" s="23">
        <v>600420</v>
      </c>
      <c r="B332" s="21" t="s">
        <v>5897</v>
      </c>
      <c r="C332" s="21" t="s">
        <v>5896</v>
      </c>
      <c r="D332" s="16">
        <v>150.08431703204047</v>
      </c>
      <c r="E332" s="15">
        <v>96.12</v>
      </c>
    </row>
    <row r="333" spans="1:5" x14ac:dyDescent="0.25">
      <c r="A333" s="23">
        <v>600430</v>
      </c>
      <c r="B333" s="21" t="s">
        <v>5895</v>
      </c>
      <c r="C333" s="21"/>
      <c r="D333" s="16">
        <v>600.3372681281619</v>
      </c>
      <c r="E333" s="15">
        <v>384.48</v>
      </c>
    </row>
    <row r="334" spans="1:5" x14ac:dyDescent="0.25">
      <c r="A334" s="23">
        <v>600440</v>
      </c>
      <c r="B334" s="21" t="s">
        <v>5894</v>
      </c>
      <c r="C334" s="21"/>
      <c r="D334" s="16">
        <v>450.25295109612142</v>
      </c>
      <c r="E334" s="15">
        <v>288.36</v>
      </c>
    </row>
    <row r="335" spans="1:5" x14ac:dyDescent="0.25">
      <c r="A335" s="23">
        <v>600450</v>
      </c>
      <c r="B335" s="21" t="s">
        <v>5893</v>
      </c>
      <c r="C335" s="21"/>
      <c r="D335" s="16">
        <v>150.08431703204047</v>
      </c>
      <c r="E335" s="15">
        <v>96.12</v>
      </c>
    </row>
    <row r="336" spans="1:5" x14ac:dyDescent="0.25">
      <c r="A336" s="23">
        <v>600460</v>
      </c>
      <c r="B336" s="21" t="s">
        <v>5892</v>
      </c>
      <c r="C336" s="21"/>
      <c r="D336" s="16">
        <v>603.70994940978085</v>
      </c>
      <c r="E336" s="15">
        <v>386.64000000000004</v>
      </c>
    </row>
    <row r="337" spans="1:5" x14ac:dyDescent="0.25">
      <c r="A337" s="23">
        <v>600470</v>
      </c>
      <c r="B337" s="21" t="s">
        <v>5891</v>
      </c>
      <c r="C337" s="21" t="s">
        <v>5889</v>
      </c>
      <c r="D337" s="16">
        <v>400.168634064081</v>
      </c>
      <c r="E337" s="15">
        <v>256.28400000000005</v>
      </c>
    </row>
    <row r="338" spans="1:5" x14ac:dyDescent="0.25">
      <c r="A338" s="23">
        <v>600480</v>
      </c>
      <c r="B338" s="21" t="s">
        <v>5890</v>
      </c>
      <c r="C338" s="21" t="s">
        <v>5889</v>
      </c>
      <c r="D338" s="16">
        <v>150.08431703204047</v>
      </c>
      <c r="E338" s="15">
        <v>96.12</v>
      </c>
    </row>
    <row r="339" spans="1:5" x14ac:dyDescent="0.25">
      <c r="A339" s="23">
        <v>600490</v>
      </c>
      <c r="B339" s="21" t="s">
        <v>5888</v>
      </c>
      <c r="C339" s="21" t="s">
        <v>5886</v>
      </c>
      <c r="D339" s="16">
        <v>300.16863406408095</v>
      </c>
      <c r="E339" s="15">
        <v>192.24</v>
      </c>
    </row>
    <row r="340" spans="1:5" x14ac:dyDescent="0.25">
      <c r="A340" s="23">
        <v>600500</v>
      </c>
      <c r="B340" s="21" t="s">
        <v>5887</v>
      </c>
      <c r="C340" s="21" t="s">
        <v>5886</v>
      </c>
      <c r="D340" s="16">
        <v>150.08431703204047</v>
      </c>
      <c r="E340" s="15">
        <v>96.12</v>
      </c>
    </row>
    <row r="341" spans="1:5" x14ac:dyDescent="0.25">
      <c r="A341" s="23">
        <v>600510</v>
      </c>
      <c r="B341" s="21" t="s">
        <v>5885</v>
      </c>
      <c r="C341" s="21"/>
      <c r="D341" s="16">
        <v>400.168634064081</v>
      </c>
      <c r="E341" s="15">
        <v>256.28400000000005</v>
      </c>
    </row>
    <row r="342" spans="1:5" x14ac:dyDescent="0.25">
      <c r="A342" s="23">
        <v>600520</v>
      </c>
      <c r="B342" s="21" t="s">
        <v>5884</v>
      </c>
      <c r="C342" s="21"/>
      <c r="D342" s="16">
        <v>150.08431703204047</v>
      </c>
      <c r="E342" s="15">
        <v>96.12</v>
      </c>
    </row>
    <row r="343" spans="1:5" ht="24" x14ac:dyDescent="0.25">
      <c r="A343" s="23">
        <v>600530</v>
      </c>
      <c r="B343" s="21" t="s">
        <v>5883</v>
      </c>
      <c r="C343" s="21" t="s">
        <v>5882</v>
      </c>
      <c r="D343" s="16">
        <v>500.3372681281619</v>
      </c>
      <c r="E343" s="15">
        <v>320.43600000000004</v>
      </c>
    </row>
    <row r="344" spans="1:5" x14ac:dyDescent="0.25">
      <c r="A344" s="23">
        <v>600540</v>
      </c>
      <c r="B344" s="21" t="s">
        <v>5881</v>
      </c>
      <c r="C344" s="21" t="s">
        <v>5880</v>
      </c>
      <c r="D344" s="16">
        <v>500.3372681281619</v>
      </c>
      <c r="E344" s="15">
        <v>320.43600000000004</v>
      </c>
    </row>
    <row r="345" spans="1:5" x14ac:dyDescent="0.25">
      <c r="A345" s="23">
        <v>600550</v>
      </c>
      <c r="B345" s="21" t="s">
        <v>5879</v>
      </c>
      <c r="C345" s="21"/>
      <c r="D345" s="16">
        <v>421.5851602023609</v>
      </c>
      <c r="E345" s="15">
        <v>270</v>
      </c>
    </row>
    <row r="346" spans="1:5" x14ac:dyDescent="0.25">
      <c r="A346" s="23">
        <v>600560</v>
      </c>
      <c r="B346" s="21" t="s">
        <v>5878</v>
      </c>
      <c r="C346" s="21" t="s">
        <v>5877</v>
      </c>
      <c r="D346" s="16">
        <v>3422.43</v>
      </c>
      <c r="E346" s="15">
        <v>2191.8610691999997</v>
      </c>
    </row>
    <row r="347" spans="1:5" x14ac:dyDescent="0.25">
      <c r="A347" s="23">
        <v>600570</v>
      </c>
      <c r="B347" s="21" t="s">
        <v>5876</v>
      </c>
      <c r="C347" s="21"/>
      <c r="D347" s="16">
        <v>350.25295109612142</v>
      </c>
      <c r="E347" s="15">
        <v>224.316</v>
      </c>
    </row>
    <row r="348" spans="1:5" x14ac:dyDescent="0.25">
      <c r="A348" s="23">
        <v>600580</v>
      </c>
      <c r="B348" s="21" t="s">
        <v>5875</v>
      </c>
      <c r="C348" s="21" t="s">
        <v>5873</v>
      </c>
      <c r="D348" s="16">
        <v>548.06070826306916</v>
      </c>
      <c r="E348" s="15">
        <v>351</v>
      </c>
    </row>
    <row r="349" spans="1:5" x14ac:dyDescent="0.25">
      <c r="A349" s="23">
        <v>600590</v>
      </c>
      <c r="B349" s="21" t="s">
        <v>5874</v>
      </c>
      <c r="C349" s="21" t="s">
        <v>5873</v>
      </c>
      <c r="D349" s="16">
        <v>261.38279932546374</v>
      </c>
      <c r="E349" s="15">
        <v>167.4</v>
      </c>
    </row>
    <row r="350" spans="1:5" x14ac:dyDescent="0.25">
      <c r="A350" s="23">
        <v>600600</v>
      </c>
      <c r="B350" s="21" t="s">
        <v>5872</v>
      </c>
      <c r="C350" s="21"/>
      <c r="D350" s="16">
        <v>725.12647554806074</v>
      </c>
      <c r="E350" s="15">
        <v>464.40000000000003</v>
      </c>
    </row>
    <row r="351" spans="1:5" x14ac:dyDescent="0.25">
      <c r="A351" s="23">
        <v>600610</v>
      </c>
      <c r="B351" s="21" t="s">
        <v>5871</v>
      </c>
      <c r="C351" s="21"/>
      <c r="D351" s="16">
        <v>677.90893760539632</v>
      </c>
      <c r="E351" s="15">
        <v>434.16</v>
      </c>
    </row>
    <row r="352" spans="1:5" x14ac:dyDescent="0.25">
      <c r="A352" s="23">
        <v>600620</v>
      </c>
      <c r="B352" s="21" t="s">
        <v>5870</v>
      </c>
      <c r="C352" s="21"/>
      <c r="D352" s="16">
        <v>816.18887015177074</v>
      </c>
      <c r="E352" s="15">
        <v>522.72</v>
      </c>
    </row>
    <row r="353" spans="1:5" x14ac:dyDescent="0.25">
      <c r="A353" s="23">
        <v>600630</v>
      </c>
      <c r="B353" s="21" t="s">
        <v>5869</v>
      </c>
      <c r="C353" s="21"/>
      <c r="D353" s="16">
        <v>539.62900505902189</v>
      </c>
      <c r="E353" s="15">
        <v>345.59999999999997</v>
      </c>
    </row>
    <row r="354" spans="1:5" x14ac:dyDescent="0.25">
      <c r="A354" s="23">
        <v>600640</v>
      </c>
      <c r="B354" s="21" t="s">
        <v>5868</v>
      </c>
      <c r="C354" s="149" t="s">
        <v>5867</v>
      </c>
      <c r="D354" s="16">
        <v>300.16863406408095</v>
      </c>
      <c r="E354" s="15">
        <v>192.24</v>
      </c>
    </row>
    <row r="355" spans="1:5" x14ac:dyDescent="0.25">
      <c r="A355" s="23">
        <v>600650</v>
      </c>
      <c r="B355" s="21" t="s">
        <v>5866</v>
      </c>
      <c r="C355" s="21"/>
      <c r="D355" s="16">
        <v>408.09443507588537</v>
      </c>
      <c r="E355" s="15">
        <v>261.36</v>
      </c>
    </row>
    <row r="356" spans="1:5" x14ac:dyDescent="0.25">
      <c r="A356" s="23">
        <v>600660</v>
      </c>
      <c r="B356" s="21" t="s">
        <v>5865</v>
      </c>
      <c r="C356" s="21"/>
      <c r="D356" s="16">
        <v>300.16863406408095</v>
      </c>
      <c r="E356" s="15">
        <v>192.24</v>
      </c>
    </row>
    <row r="357" spans="1:5" x14ac:dyDescent="0.25">
      <c r="A357" s="23">
        <v>600670</v>
      </c>
      <c r="B357" s="21" t="s">
        <v>5864</v>
      </c>
      <c r="C357" s="21"/>
      <c r="D357" s="16">
        <v>573.35581787521085</v>
      </c>
      <c r="E357" s="15">
        <v>367.20000000000005</v>
      </c>
    </row>
    <row r="358" spans="1:5" x14ac:dyDescent="0.25">
      <c r="A358" s="23">
        <v>600680</v>
      </c>
      <c r="B358" s="21" t="s">
        <v>5863</v>
      </c>
      <c r="C358" s="21"/>
      <c r="D358" s="16">
        <v>573.35581787521085</v>
      </c>
      <c r="E358" s="15">
        <v>367.20000000000005</v>
      </c>
    </row>
    <row r="359" spans="1:5" x14ac:dyDescent="0.25">
      <c r="A359" s="23">
        <v>600690</v>
      </c>
      <c r="B359" s="21" t="s">
        <v>5862</v>
      </c>
      <c r="C359" s="21" t="s">
        <v>5861</v>
      </c>
      <c r="D359" s="16">
        <v>2457.84</v>
      </c>
      <c r="E359" s="15">
        <v>1574.0990495999999</v>
      </c>
    </row>
    <row r="360" spans="1:5" x14ac:dyDescent="0.25">
      <c r="A360" s="23">
        <v>600700</v>
      </c>
      <c r="B360" s="21" t="s">
        <v>5860</v>
      </c>
      <c r="C360" s="21" t="s">
        <v>5859</v>
      </c>
      <c r="D360" s="16">
        <v>534.56998313659358</v>
      </c>
      <c r="E360" s="15">
        <v>342.36</v>
      </c>
    </row>
    <row r="361" spans="1:5" x14ac:dyDescent="0.25">
      <c r="A361" s="23">
        <v>600710</v>
      </c>
      <c r="B361" s="21" t="s">
        <v>5858</v>
      </c>
      <c r="C361" s="21" t="s">
        <v>5857</v>
      </c>
      <c r="D361" s="16">
        <v>3784.15</v>
      </c>
      <c r="E361" s="15">
        <v>2423.5210260000003</v>
      </c>
    </row>
    <row r="362" spans="1:5" x14ac:dyDescent="0.25">
      <c r="A362" s="23">
        <v>600720</v>
      </c>
      <c r="B362" s="21" t="s">
        <v>5856</v>
      </c>
      <c r="C362" s="21"/>
      <c r="D362" s="16">
        <v>475.54806070826311</v>
      </c>
      <c r="E362" s="15">
        <v>304.56</v>
      </c>
    </row>
    <row r="363" spans="1:5" x14ac:dyDescent="0.25">
      <c r="A363" s="23">
        <v>600730</v>
      </c>
      <c r="B363" s="21" t="s">
        <v>5855</v>
      </c>
      <c r="C363" s="21"/>
      <c r="D363" s="16">
        <v>338.95446880269816</v>
      </c>
      <c r="E363" s="15">
        <v>217.08</v>
      </c>
    </row>
    <row r="364" spans="1:5" x14ac:dyDescent="0.25">
      <c r="A364" s="23"/>
      <c r="B364" s="22" t="s">
        <v>5854</v>
      </c>
      <c r="C364" s="21"/>
      <c r="D364" s="16"/>
      <c r="E364" s="15">
        <v>0</v>
      </c>
    </row>
    <row r="365" spans="1:5" x14ac:dyDescent="0.25">
      <c r="A365" s="23">
        <v>600770</v>
      </c>
      <c r="B365" s="21" t="s">
        <v>5853</v>
      </c>
      <c r="C365" s="30"/>
      <c r="D365" s="16">
        <v>168.63406408094437</v>
      </c>
      <c r="E365" s="15">
        <v>108</v>
      </c>
    </row>
    <row r="366" spans="1:5" x14ac:dyDescent="0.25">
      <c r="A366" s="23">
        <v>600800</v>
      </c>
      <c r="B366" s="21" t="s">
        <v>5852</v>
      </c>
      <c r="C366" s="30"/>
      <c r="D366" s="16">
        <v>202.36087689713324</v>
      </c>
      <c r="E366" s="15">
        <v>129.60000000000002</v>
      </c>
    </row>
    <row r="367" spans="1:5" ht="24" x14ac:dyDescent="0.25">
      <c r="A367" s="23">
        <v>600830</v>
      </c>
      <c r="B367" s="21" t="s">
        <v>5851</v>
      </c>
      <c r="C367" s="21" t="s">
        <v>5850</v>
      </c>
      <c r="D367" s="16">
        <v>168.63406408094437</v>
      </c>
      <c r="E367" s="15">
        <v>108</v>
      </c>
    </row>
    <row r="368" spans="1:5" ht="24" x14ac:dyDescent="0.25">
      <c r="A368" s="23"/>
      <c r="B368" s="22" t="s">
        <v>5849</v>
      </c>
      <c r="C368" s="21"/>
      <c r="D368" s="16"/>
      <c r="E368" s="15">
        <v>0</v>
      </c>
    </row>
    <row r="369" spans="1:5" x14ac:dyDescent="0.25">
      <c r="A369" s="23"/>
      <c r="B369" s="22" t="s">
        <v>5848</v>
      </c>
      <c r="C369" s="21"/>
      <c r="D369" s="16"/>
      <c r="E369" s="15">
        <v>0</v>
      </c>
    </row>
    <row r="370" spans="1:5" ht="24" x14ac:dyDescent="0.25">
      <c r="A370" s="23">
        <v>600860</v>
      </c>
      <c r="B370" s="21" t="s">
        <v>5847</v>
      </c>
      <c r="C370" s="21"/>
      <c r="D370" s="16">
        <v>500.3372681281619</v>
      </c>
      <c r="E370" s="15">
        <v>320.43600000000004</v>
      </c>
    </row>
    <row r="371" spans="1:5" x14ac:dyDescent="0.25">
      <c r="A371" s="23">
        <v>600870</v>
      </c>
      <c r="B371" s="21" t="s">
        <v>5846</v>
      </c>
      <c r="C371" s="65" t="s">
        <v>5635</v>
      </c>
      <c r="D371" s="16">
        <v>300.16863406408095</v>
      </c>
      <c r="E371" s="15">
        <v>192.24</v>
      </c>
    </row>
    <row r="372" spans="1:5" x14ac:dyDescent="0.25">
      <c r="A372" s="23">
        <v>600880</v>
      </c>
      <c r="B372" s="21" t="s">
        <v>5845</v>
      </c>
      <c r="C372" s="21"/>
      <c r="D372" s="16">
        <v>400.168634064081</v>
      </c>
      <c r="E372" s="15">
        <v>256.28400000000005</v>
      </c>
    </row>
    <row r="373" spans="1:5" ht="24" x14ac:dyDescent="0.25">
      <c r="A373" s="23">
        <v>600890</v>
      </c>
      <c r="B373" s="21" t="s">
        <v>5844</v>
      </c>
      <c r="C373" s="21" t="s">
        <v>5843</v>
      </c>
      <c r="D373" s="16">
        <v>1000.5059021922428</v>
      </c>
      <c r="E373" s="15">
        <v>640.76400000000001</v>
      </c>
    </row>
    <row r="374" spans="1:5" ht="24" x14ac:dyDescent="0.25">
      <c r="A374" s="23">
        <v>600900</v>
      </c>
      <c r="B374" s="21" t="s">
        <v>5842</v>
      </c>
      <c r="C374" s="21"/>
      <c r="D374" s="16">
        <v>350.25295109612142</v>
      </c>
      <c r="E374" s="15">
        <v>224.316</v>
      </c>
    </row>
    <row r="375" spans="1:5" x14ac:dyDescent="0.25">
      <c r="A375" s="23">
        <v>600910</v>
      </c>
      <c r="B375" s="21" t="s">
        <v>5841</v>
      </c>
      <c r="C375" s="21"/>
      <c r="D375" s="16">
        <v>450.25295109612142</v>
      </c>
      <c r="E375" s="15">
        <v>288.36</v>
      </c>
    </row>
    <row r="376" spans="1:5" x14ac:dyDescent="0.25">
      <c r="A376" s="23">
        <v>600920</v>
      </c>
      <c r="B376" s="21" t="s">
        <v>5840</v>
      </c>
      <c r="C376" s="21" t="s">
        <v>5839</v>
      </c>
      <c r="D376" s="16">
        <v>168.63406408094437</v>
      </c>
      <c r="E376" s="15">
        <v>108</v>
      </c>
    </row>
    <row r="377" spans="1:5" x14ac:dyDescent="0.25">
      <c r="A377" s="23">
        <v>600930</v>
      </c>
      <c r="B377" s="21" t="s">
        <v>5838</v>
      </c>
      <c r="C377" s="21"/>
      <c r="D377" s="16">
        <v>1554.806070826307</v>
      </c>
      <c r="E377" s="15">
        <v>995.7600000000001</v>
      </c>
    </row>
    <row r="378" spans="1:5" x14ac:dyDescent="0.25">
      <c r="A378" s="23">
        <v>600940</v>
      </c>
      <c r="B378" s="21" t="s">
        <v>5837</v>
      </c>
      <c r="C378" s="21"/>
      <c r="D378" s="16">
        <v>800.33726812816201</v>
      </c>
      <c r="E378" s="15">
        <v>512.5680000000001</v>
      </c>
    </row>
    <row r="379" spans="1:5" x14ac:dyDescent="0.25">
      <c r="A379" s="23">
        <v>600950</v>
      </c>
      <c r="B379" s="21" t="s">
        <v>5836</v>
      </c>
      <c r="C379" s="21" t="s">
        <v>5835</v>
      </c>
      <c r="D379" s="16">
        <v>400.168634064081</v>
      </c>
      <c r="E379" s="15">
        <v>256.28400000000005</v>
      </c>
    </row>
    <row r="380" spans="1:5" x14ac:dyDescent="0.25">
      <c r="A380" s="23">
        <v>600960</v>
      </c>
      <c r="B380" s="21" t="s">
        <v>5834</v>
      </c>
      <c r="C380" s="21" t="s">
        <v>5833</v>
      </c>
      <c r="D380" s="16">
        <v>600.3372681281619</v>
      </c>
      <c r="E380" s="15">
        <v>384.48</v>
      </c>
    </row>
    <row r="381" spans="1:5" ht="24" x14ac:dyDescent="0.25">
      <c r="A381" s="23">
        <v>600970</v>
      </c>
      <c r="B381" s="21" t="s">
        <v>5832</v>
      </c>
      <c r="C381" s="21" t="s">
        <v>5831</v>
      </c>
      <c r="D381" s="16">
        <v>600.3372681281619</v>
      </c>
      <c r="E381" s="15">
        <v>384.48</v>
      </c>
    </row>
    <row r="382" spans="1:5" ht="24" x14ac:dyDescent="0.25">
      <c r="A382" s="23">
        <v>600980</v>
      </c>
      <c r="B382" s="21" t="s">
        <v>5830</v>
      </c>
      <c r="C382" s="21"/>
      <c r="D382" s="16">
        <v>400.168634064081</v>
      </c>
      <c r="E382" s="15">
        <v>256.28400000000005</v>
      </c>
    </row>
    <row r="383" spans="1:5" x14ac:dyDescent="0.25">
      <c r="A383" s="23">
        <v>600990</v>
      </c>
      <c r="B383" s="21" t="s">
        <v>5829</v>
      </c>
      <c r="C383" s="21"/>
      <c r="D383" s="16">
        <v>903.8785834738618</v>
      </c>
      <c r="E383" s="15">
        <v>578.88</v>
      </c>
    </row>
    <row r="384" spans="1:5" x14ac:dyDescent="0.25">
      <c r="A384" s="23">
        <v>601000</v>
      </c>
      <c r="B384" s="21" t="s">
        <v>5828</v>
      </c>
      <c r="C384" s="21"/>
      <c r="D384" s="16">
        <v>800.33726812816201</v>
      </c>
      <c r="E384" s="15">
        <v>512.5680000000001</v>
      </c>
    </row>
    <row r="385" spans="1:5" x14ac:dyDescent="0.25">
      <c r="A385" s="23">
        <v>601010</v>
      </c>
      <c r="B385" s="21" t="s">
        <v>5827</v>
      </c>
      <c r="C385" s="21"/>
      <c r="D385" s="16">
        <v>600.3372681281619</v>
      </c>
      <c r="E385" s="15">
        <v>384.48</v>
      </c>
    </row>
    <row r="386" spans="1:5" x14ac:dyDescent="0.25">
      <c r="A386" s="23">
        <v>601020</v>
      </c>
      <c r="B386" s="21" t="s">
        <v>5826</v>
      </c>
      <c r="C386" s="21"/>
      <c r="D386" s="16">
        <v>900.3372681281619</v>
      </c>
      <c r="E386" s="15">
        <v>576.61199999999997</v>
      </c>
    </row>
    <row r="387" spans="1:5" x14ac:dyDescent="0.25">
      <c r="A387" s="23">
        <v>601030</v>
      </c>
      <c r="B387" s="21" t="s">
        <v>5825</v>
      </c>
      <c r="C387" s="21"/>
      <c r="D387" s="16">
        <v>700.3372681281619</v>
      </c>
      <c r="E387" s="15">
        <v>448.52400000000006</v>
      </c>
    </row>
    <row r="388" spans="1:5" x14ac:dyDescent="0.25">
      <c r="A388" s="23">
        <v>601040</v>
      </c>
      <c r="B388" s="21" t="s">
        <v>5824</v>
      </c>
      <c r="C388" s="21"/>
      <c r="D388" s="16">
        <v>1416.5261382799326</v>
      </c>
      <c r="E388" s="15">
        <v>907.2</v>
      </c>
    </row>
    <row r="389" spans="1:5" ht="24" x14ac:dyDescent="0.25">
      <c r="A389" s="23">
        <v>601050</v>
      </c>
      <c r="B389" s="21" t="s">
        <v>5823</v>
      </c>
      <c r="C389" s="21"/>
      <c r="D389" s="16">
        <v>531.19730185497474</v>
      </c>
      <c r="E389" s="15">
        <v>340.20000000000005</v>
      </c>
    </row>
    <row r="390" spans="1:5" x14ac:dyDescent="0.25">
      <c r="A390" s="23">
        <v>601060</v>
      </c>
      <c r="B390" s="21" t="s">
        <v>5822</v>
      </c>
      <c r="C390" s="21"/>
      <c r="D390" s="16">
        <v>295.10961214165263</v>
      </c>
      <c r="E390" s="15">
        <v>189</v>
      </c>
    </row>
    <row r="391" spans="1:5" x14ac:dyDescent="0.25">
      <c r="A391" s="23">
        <v>601070</v>
      </c>
      <c r="B391" s="21" t="s">
        <v>5821</v>
      </c>
      <c r="C391" s="21"/>
      <c r="D391" s="16">
        <v>887.04890387858347</v>
      </c>
      <c r="E391" s="15">
        <v>568.10159999999996</v>
      </c>
    </row>
    <row r="392" spans="1:5" x14ac:dyDescent="0.25">
      <c r="A392" s="23">
        <v>601080</v>
      </c>
      <c r="B392" s="21" t="s">
        <v>5820</v>
      </c>
      <c r="C392" s="21"/>
      <c r="D392" s="16">
        <v>1180.4384485666105</v>
      </c>
      <c r="E392" s="15">
        <v>756</v>
      </c>
    </row>
    <row r="393" spans="1:5" x14ac:dyDescent="0.25">
      <c r="A393" s="23">
        <v>601090</v>
      </c>
      <c r="B393" s="21" t="s">
        <v>5819</v>
      </c>
      <c r="C393" s="21"/>
      <c r="D393" s="16">
        <v>600.3372681281619</v>
      </c>
      <c r="E393" s="15">
        <v>384.48</v>
      </c>
    </row>
    <row r="394" spans="1:5" x14ac:dyDescent="0.25">
      <c r="A394" s="23">
        <v>601100</v>
      </c>
      <c r="B394" s="21" t="s">
        <v>5818</v>
      </c>
      <c r="C394" s="21"/>
      <c r="D394" s="16">
        <v>300.16863406408095</v>
      </c>
      <c r="E394" s="15">
        <v>192.24</v>
      </c>
    </row>
    <row r="395" spans="1:5" x14ac:dyDescent="0.25">
      <c r="A395" s="23">
        <v>601110</v>
      </c>
      <c r="B395" s="21" t="s">
        <v>5817</v>
      </c>
      <c r="C395" s="21"/>
      <c r="D395" s="16">
        <v>600.3372681281619</v>
      </c>
      <c r="E395" s="15">
        <v>384.48</v>
      </c>
    </row>
    <row r="396" spans="1:5" x14ac:dyDescent="0.25">
      <c r="A396" s="23">
        <v>601120</v>
      </c>
      <c r="B396" s="21" t="s">
        <v>5816</v>
      </c>
      <c r="C396" s="21"/>
      <c r="D396" s="16">
        <v>350.25295109612142</v>
      </c>
      <c r="E396" s="15">
        <v>224.316</v>
      </c>
    </row>
    <row r="397" spans="1:5" x14ac:dyDescent="0.25">
      <c r="A397" s="23">
        <v>601130</v>
      </c>
      <c r="B397" s="21" t="s">
        <v>5815</v>
      </c>
      <c r="C397" s="21"/>
      <c r="D397" s="16">
        <v>944.35075885328843</v>
      </c>
      <c r="E397" s="15">
        <v>604.80000000000007</v>
      </c>
    </row>
    <row r="398" spans="1:5" ht="24" x14ac:dyDescent="0.25">
      <c r="A398" s="23">
        <v>601140</v>
      </c>
      <c r="B398" s="21" t="s">
        <v>5814</v>
      </c>
      <c r="C398" s="21"/>
      <c r="D398" s="16">
        <v>1548.0607082630693</v>
      </c>
      <c r="E398" s="15">
        <v>991.44</v>
      </c>
    </row>
    <row r="399" spans="1:5" ht="24" x14ac:dyDescent="0.25">
      <c r="A399" s="23">
        <v>601141</v>
      </c>
      <c r="B399" s="21" t="s">
        <v>5813</v>
      </c>
      <c r="C399" s="21" t="s">
        <v>5812</v>
      </c>
      <c r="D399" s="16">
        <v>1548</v>
      </c>
      <c r="E399" s="15">
        <v>991.40111999999999</v>
      </c>
    </row>
    <row r="400" spans="1:5" ht="24" x14ac:dyDescent="0.25">
      <c r="A400" s="23">
        <v>601150</v>
      </c>
      <c r="B400" s="21" t="s">
        <v>5811</v>
      </c>
      <c r="C400" s="21"/>
      <c r="D400" s="16">
        <v>1062.3946037099495</v>
      </c>
      <c r="E400" s="15">
        <v>680.40000000000009</v>
      </c>
    </row>
    <row r="401" spans="1:5" x14ac:dyDescent="0.25">
      <c r="A401" s="23">
        <v>601160</v>
      </c>
      <c r="B401" s="21" t="s">
        <v>5810</v>
      </c>
      <c r="C401" s="21"/>
      <c r="D401" s="16">
        <v>600.3372681281619</v>
      </c>
      <c r="E401" s="15">
        <v>384.48</v>
      </c>
    </row>
    <row r="402" spans="1:5" x14ac:dyDescent="0.25">
      <c r="A402" s="23">
        <v>601170</v>
      </c>
      <c r="B402" s="21" t="s">
        <v>5809</v>
      </c>
      <c r="C402" s="21"/>
      <c r="D402" s="16">
        <v>472.17537942664421</v>
      </c>
      <c r="E402" s="15">
        <v>302.40000000000003</v>
      </c>
    </row>
    <row r="403" spans="1:5" x14ac:dyDescent="0.25">
      <c r="A403" s="23">
        <v>601180</v>
      </c>
      <c r="B403" s="21" t="s">
        <v>5808</v>
      </c>
      <c r="C403" s="21"/>
      <c r="D403" s="16">
        <v>600.3372681281619</v>
      </c>
      <c r="E403" s="15">
        <v>384.48</v>
      </c>
    </row>
    <row r="404" spans="1:5" x14ac:dyDescent="0.25">
      <c r="A404" s="23">
        <v>601190</v>
      </c>
      <c r="B404" s="21" t="s">
        <v>5807</v>
      </c>
      <c r="C404" s="21"/>
      <c r="D404" s="16">
        <v>800.33726812816201</v>
      </c>
      <c r="E404" s="15">
        <v>512.5680000000001</v>
      </c>
    </row>
    <row r="405" spans="1:5" x14ac:dyDescent="0.25">
      <c r="A405" s="23">
        <v>601200</v>
      </c>
      <c r="B405" s="21" t="s">
        <v>5806</v>
      </c>
      <c r="C405" s="21"/>
      <c r="D405" s="16">
        <v>1200.505902192243</v>
      </c>
      <c r="E405" s="15">
        <v>768.8520000000002</v>
      </c>
    </row>
    <row r="406" spans="1:5" x14ac:dyDescent="0.25">
      <c r="A406" s="23">
        <v>601210</v>
      </c>
      <c r="B406" s="21" t="s">
        <v>5805</v>
      </c>
      <c r="C406" s="21"/>
      <c r="D406" s="16">
        <v>400.168634064081</v>
      </c>
      <c r="E406" s="15">
        <v>256.28400000000005</v>
      </c>
    </row>
    <row r="407" spans="1:5" x14ac:dyDescent="0.25">
      <c r="A407" s="23">
        <v>601220</v>
      </c>
      <c r="B407" s="21" t="s">
        <v>5804</v>
      </c>
      <c r="C407" s="21"/>
      <c r="D407" s="16">
        <v>600.3372681281619</v>
      </c>
      <c r="E407" s="15">
        <v>384.48</v>
      </c>
    </row>
    <row r="408" spans="1:5" x14ac:dyDescent="0.25">
      <c r="A408" s="23">
        <v>601230</v>
      </c>
      <c r="B408" s="21" t="s">
        <v>5803</v>
      </c>
      <c r="C408" s="21"/>
      <c r="D408" s="16">
        <v>590.21922428330527</v>
      </c>
      <c r="E408" s="15">
        <v>378</v>
      </c>
    </row>
    <row r="409" spans="1:5" x14ac:dyDescent="0.25">
      <c r="A409" s="23">
        <v>601240</v>
      </c>
      <c r="B409" s="21" t="s">
        <v>5802</v>
      </c>
      <c r="C409" s="21"/>
      <c r="D409" s="16">
        <v>590.21922428330527</v>
      </c>
      <c r="E409" s="15">
        <v>378</v>
      </c>
    </row>
    <row r="410" spans="1:5" x14ac:dyDescent="0.25">
      <c r="A410" s="23">
        <v>601250</v>
      </c>
      <c r="B410" s="21" t="s">
        <v>5801</v>
      </c>
      <c r="C410" s="21"/>
      <c r="D410" s="16">
        <v>50.084317032040474</v>
      </c>
      <c r="E410" s="15">
        <v>32.076000000000001</v>
      </c>
    </row>
    <row r="411" spans="1:5" x14ac:dyDescent="0.25">
      <c r="A411" s="23">
        <v>601260</v>
      </c>
      <c r="B411" s="21" t="s">
        <v>5800</v>
      </c>
      <c r="C411" s="21"/>
      <c r="D411" s="16">
        <v>1000.5059021922428</v>
      </c>
      <c r="E411" s="15">
        <v>640.76400000000001</v>
      </c>
    </row>
    <row r="412" spans="1:5" x14ac:dyDescent="0.25">
      <c r="A412" s="23">
        <v>601270</v>
      </c>
      <c r="B412" s="21" t="s">
        <v>5799</v>
      </c>
      <c r="C412" s="21"/>
      <c r="D412" s="16">
        <v>400.168634064081</v>
      </c>
      <c r="E412" s="15">
        <v>256.28400000000005</v>
      </c>
    </row>
    <row r="413" spans="1:5" x14ac:dyDescent="0.25">
      <c r="A413" s="23">
        <v>601280</v>
      </c>
      <c r="B413" s="21" t="s">
        <v>5798</v>
      </c>
      <c r="C413" s="21"/>
      <c r="D413" s="16">
        <v>200.16863406408095</v>
      </c>
      <c r="E413" s="15">
        <v>128.196</v>
      </c>
    </row>
    <row r="414" spans="1:5" ht="24" x14ac:dyDescent="0.25">
      <c r="A414" s="23"/>
      <c r="B414" s="22" t="s">
        <v>5797</v>
      </c>
      <c r="C414" s="21" t="s">
        <v>5796</v>
      </c>
      <c r="D414" s="16"/>
      <c r="E414" s="15">
        <v>0</v>
      </c>
    </row>
    <row r="415" spans="1:5" ht="24" x14ac:dyDescent="0.25">
      <c r="A415" s="23">
        <v>601290</v>
      </c>
      <c r="B415" s="21" t="s">
        <v>5795</v>
      </c>
      <c r="C415" s="21" t="s">
        <v>5794</v>
      </c>
      <c r="D415" s="16">
        <v>500.3372681281619</v>
      </c>
      <c r="E415" s="15">
        <v>320.43600000000004</v>
      </c>
    </row>
    <row r="416" spans="1:5" x14ac:dyDescent="0.25">
      <c r="A416" s="23">
        <v>601300</v>
      </c>
      <c r="B416" s="21" t="s">
        <v>5793</v>
      </c>
      <c r="C416" s="21"/>
      <c r="D416" s="16">
        <v>400.168634064081</v>
      </c>
      <c r="E416" s="15">
        <v>256.28400000000005</v>
      </c>
    </row>
    <row r="417" spans="1:5" x14ac:dyDescent="0.25">
      <c r="A417" s="23">
        <v>601310</v>
      </c>
      <c r="B417" s="21" t="s">
        <v>5792</v>
      </c>
      <c r="C417" s="21" t="s">
        <v>5790</v>
      </c>
      <c r="D417" s="16">
        <v>400.168634064081</v>
      </c>
      <c r="E417" s="15">
        <v>256.28400000000005</v>
      </c>
    </row>
    <row r="418" spans="1:5" x14ac:dyDescent="0.25">
      <c r="A418" s="23">
        <v>601320</v>
      </c>
      <c r="B418" s="21" t="s">
        <v>5791</v>
      </c>
      <c r="C418" s="21" t="s">
        <v>5790</v>
      </c>
      <c r="D418" s="16">
        <v>200.16863406408095</v>
      </c>
      <c r="E418" s="15">
        <v>128.196</v>
      </c>
    </row>
    <row r="419" spans="1:5" x14ac:dyDescent="0.25">
      <c r="A419" s="23">
        <v>601330</v>
      </c>
      <c r="B419" s="21" t="s">
        <v>5789</v>
      </c>
      <c r="C419" s="21" t="s">
        <v>5788</v>
      </c>
      <c r="D419" s="16">
        <v>150.08431703204047</v>
      </c>
      <c r="E419" s="15">
        <v>96.12</v>
      </c>
    </row>
    <row r="420" spans="1:5" x14ac:dyDescent="0.25">
      <c r="A420" s="23">
        <v>601331</v>
      </c>
      <c r="B420" s="21" t="s">
        <v>5787</v>
      </c>
      <c r="C420" s="21" t="s">
        <v>5786</v>
      </c>
      <c r="D420" s="117">
        <v>30.016863406408099</v>
      </c>
      <c r="E420" s="15">
        <v>19.224000000000004</v>
      </c>
    </row>
    <row r="421" spans="1:5" x14ac:dyDescent="0.25">
      <c r="A421" s="23">
        <v>601340</v>
      </c>
      <c r="B421" s="21" t="s">
        <v>5785</v>
      </c>
      <c r="C421" s="21"/>
      <c r="D421" s="16">
        <v>100.16863406408095</v>
      </c>
      <c r="E421" s="15">
        <v>64.152000000000001</v>
      </c>
    </row>
    <row r="422" spans="1:5" x14ac:dyDescent="0.25">
      <c r="A422" s="23">
        <v>601350</v>
      </c>
      <c r="B422" s="21" t="s">
        <v>5784</v>
      </c>
      <c r="C422" s="21"/>
      <c r="D422" s="16">
        <v>20.067453625632378</v>
      </c>
      <c r="E422" s="15">
        <v>12.852000000000002</v>
      </c>
    </row>
    <row r="423" spans="1:5" x14ac:dyDescent="0.25">
      <c r="A423" s="23">
        <v>601360</v>
      </c>
      <c r="B423" s="21" t="s">
        <v>5783</v>
      </c>
      <c r="C423" s="21" t="s">
        <v>5747</v>
      </c>
      <c r="D423" s="16">
        <v>400.168634064081</v>
      </c>
      <c r="E423" s="15">
        <v>256.28400000000005</v>
      </c>
    </row>
    <row r="424" spans="1:5" x14ac:dyDescent="0.25">
      <c r="A424" s="23">
        <v>601370</v>
      </c>
      <c r="B424" s="21" t="s">
        <v>5782</v>
      </c>
      <c r="C424" s="21" t="s">
        <v>5747</v>
      </c>
      <c r="D424" s="16">
        <v>706.0202360876898</v>
      </c>
      <c r="E424" s="15">
        <v>452.16360000000003</v>
      </c>
    </row>
    <row r="425" spans="1:5" x14ac:dyDescent="0.25">
      <c r="A425" s="23">
        <v>601390</v>
      </c>
      <c r="B425" s="21" t="s">
        <v>5781</v>
      </c>
      <c r="C425" s="21" t="s">
        <v>5780</v>
      </c>
      <c r="D425" s="16">
        <v>100.16863406408095</v>
      </c>
      <c r="E425" s="15">
        <v>64.152000000000001</v>
      </c>
    </row>
    <row r="426" spans="1:5" x14ac:dyDescent="0.25">
      <c r="A426" s="23">
        <v>601400</v>
      </c>
      <c r="B426" s="21" t="s">
        <v>5779</v>
      </c>
      <c r="C426" s="21" t="s">
        <v>5778</v>
      </c>
      <c r="D426" s="16">
        <v>10.118043844856661</v>
      </c>
      <c r="E426" s="15">
        <v>6.48</v>
      </c>
    </row>
    <row r="427" spans="1:5" x14ac:dyDescent="0.25">
      <c r="A427" s="23">
        <v>601410</v>
      </c>
      <c r="B427" s="21" t="s">
        <v>5777</v>
      </c>
      <c r="C427" s="21"/>
      <c r="D427" s="16">
        <v>40.134907251264757</v>
      </c>
      <c r="E427" s="15">
        <v>25.704000000000004</v>
      </c>
    </row>
    <row r="428" spans="1:5" x14ac:dyDescent="0.25">
      <c r="A428" s="23">
        <v>601420</v>
      </c>
      <c r="B428" s="21" t="s">
        <v>5776</v>
      </c>
      <c r="C428" s="21"/>
      <c r="D428" s="16">
        <v>150.08431703204047</v>
      </c>
      <c r="E428" s="15">
        <v>96.12</v>
      </c>
    </row>
    <row r="429" spans="1:5" ht="24" x14ac:dyDescent="0.25">
      <c r="A429" s="23">
        <v>601430</v>
      </c>
      <c r="B429" s="21" t="s">
        <v>5775</v>
      </c>
      <c r="C429" s="21" t="s">
        <v>5774</v>
      </c>
      <c r="D429" s="16">
        <v>600.3372681281619</v>
      </c>
      <c r="E429" s="15">
        <v>384.48</v>
      </c>
    </row>
    <row r="430" spans="1:5" x14ac:dyDescent="0.25">
      <c r="A430" s="23">
        <v>601440</v>
      </c>
      <c r="B430" s="21" t="s">
        <v>5773</v>
      </c>
      <c r="C430" s="21"/>
      <c r="D430" s="16">
        <v>400.168634064081</v>
      </c>
      <c r="E430" s="15">
        <v>256.28400000000005</v>
      </c>
    </row>
    <row r="431" spans="1:5" x14ac:dyDescent="0.25">
      <c r="A431" s="23">
        <v>601450</v>
      </c>
      <c r="B431" s="21" t="s">
        <v>5772</v>
      </c>
      <c r="C431" s="24" t="s">
        <v>5771</v>
      </c>
      <c r="D431" s="16">
        <v>66.273187183811132</v>
      </c>
      <c r="E431" s="15">
        <v>42.444000000000003</v>
      </c>
    </row>
    <row r="432" spans="1:5" x14ac:dyDescent="0.25">
      <c r="A432" s="23">
        <v>601460</v>
      </c>
      <c r="B432" s="21" t="s">
        <v>5770</v>
      </c>
      <c r="C432" s="24" t="s">
        <v>5769</v>
      </c>
      <c r="D432" s="16">
        <v>75.042158516020237</v>
      </c>
      <c r="E432" s="15">
        <v>48.06</v>
      </c>
    </row>
    <row r="433" spans="1:5" ht="24" x14ac:dyDescent="0.25">
      <c r="A433" s="23">
        <v>601470</v>
      </c>
      <c r="B433" s="21" t="s">
        <v>5768</v>
      </c>
      <c r="C433" s="24" t="s">
        <v>5767</v>
      </c>
      <c r="D433" s="16">
        <v>50.59021922428331</v>
      </c>
      <c r="E433" s="15">
        <v>32.400000000000006</v>
      </c>
    </row>
    <row r="434" spans="1:5" x14ac:dyDescent="0.25">
      <c r="A434" s="23">
        <v>601480</v>
      </c>
      <c r="B434" s="21" t="s">
        <v>5766</v>
      </c>
      <c r="C434" s="21" t="s">
        <v>5765</v>
      </c>
      <c r="D434" s="16">
        <v>320.40472175379426</v>
      </c>
      <c r="E434" s="15">
        <v>205.20000000000002</v>
      </c>
    </row>
    <row r="435" spans="1:5" x14ac:dyDescent="0.25">
      <c r="A435" s="23">
        <v>601490</v>
      </c>
      <c r="B435" s="21" t="s">
        <v>5764</v>
      </c>
      <c r="C435" s="21"/>
      <c r="D435" s="16">
        <v>750.42158516020243</v>
      </c>
      <c r="E435" s="15">
        <v>480.6</v>
      </c>
    </row>
    <row r="436" spans="1:5" x14ac:dyDescent="0.25">
      <c r="A436" s="23">
        <v>601500</v>
      </c>
      <c r="B436" s="21" t="s">
        <v>5763</v>
      </c>
      <c r="C436" s="21"/>
      <c r="D436" s="16">
        <v>66.273187183811132</v>
      </c>
      <c r="E436" s="15">
        <v>42.444000000000003</v>
      </c>
    </row>
    <row r="437" spans="1:5" ht="36" x14ac:dyDescent="0.25">
      <c r="A437" s="23">
        <v>601510</v>
      </c>
      <c r="B437" s="21" t="s">
        <v>5762</v>
      </c>
      <c r="C437" s="24" t="s">
        <v>5761</v>
      </c>
      <c r="D437" s="16">
        <v>200.16863406408095</v>
      </c>
      <c r="E437" s="15">
        <v>128.196</v>
      </c>
    </row>
    <row r="438" spans="1:5" x14ac:dyDescent="0.25">
      <c r="A438" s="23">
        <v>601520</v>
      </c>
      <c r="B438" s="21" t="s">
        <v>5760</v>
      </c>
      <c r="C438" s="21"/>
      <c r="D438" s="16">
        <v>400.168634064081</v>
      </c>
      <c r="E438" s="15">
        <v>256.28400000000005</v>
      </c>
    </row>
    <row r="439" spans="1:5" x14ac:dyDescent="0.25">
      <c r="A439" s="23">
        <v>601530</v>
      </c>
      <c r="B439" s="21" t="s">
        <v>5759</v>
      </c>
      <c r="C439" s="21"/>
      <c r="D439" s="16">
        <v>70.151770657672856</v>
      </c>
      <c r="E439" s="15">
        <v>44.928000000000004</v>
      </c>
    </row>
    <row r="440" spans="1:5" x14ac:dyDescent="0.25">
      <c r="A440" s="23">
        <v>601540</v>
      </c>
      <c r="B440" s="21" t="s">
        <v>5758</v>
      </c>
      <c r="C440" s="21"/>
      <c r="D440" s="16">
        <v>300.16863406408095</v>
      </c>
      <c r="E440" s="15">
        <v>192.24</v>
      </c>
    </row>
    <row r="441" spans="1:5" x14ac:dyDescent="0.25">
      <c r="A441" s="23">
        <v>601550</v>
      </c>
      <c r="B441" s="21" t="s">
        <v>5757</v>
      </c>
      <c r="C441" s="21" t="s">
        <v>5635</v>
      </c>
      <c r="D441" s="16">
        <v>150.08431703204047</v>
      </c>
      <c r="E441" s="15">
        <v>96.12</v>
      </c>
    </row>
    <row r="442" spans="1:5" x14ac:dyDescent="0.25">
      <c r="A442" s="23">
        <v>601560</v>
      </c>
      <c r="B442" s="21" t="s">
        <v>5756</v>
      </c>
      <c r="C442" s="21"/>
      <c r="D442" s="16">
        <v>450.25295109612142</v>
      </c>
      <c r="E442" s="15">
        <v>288.36</v>
      </c>
    </row>
    <row r="443" spans="1:5" x14ac:dyDescent="0.25">
      <c r="A443" s="23">
        <v>601570</v>
      </c>
      <c r="B443" s="21" t="s">
        <v>5755</v>
      </c>
      <c r="C443" s="21"/>
      <c r="D443" s="16">
        <v>150.08431703204047</v>
      </c>
      <c r="E443" s="15">
        <v>96.12</v>
      </c>
    </row>
    <row r="444" spans="1:5" x14ac:dyDescent="0.25">
      <c r="A444" s="23">
        <v>601580</v>
      </c>
      <c r="B444" s="21" t="s">
        <v>5754</v>
      </c>
      <c r="C444" s="21"/>
      <c r="D444" s="16">
        <v>350.25295109612142</v>
      </c>
      <c r="E444" s="15">
        <v>224.316</v>
      </c>
    </row>
    <row r="445" spans="1:5" x14ac:dyDescent="0.25">
      <c r="A445" s="23">
        <v>601590</v>
      </c>
      <c r="B445" s="21" t="s">
        <v>5753</v>
      </c>
      <c r="C445" s="21"/>
      <c r="D445" s="16">
        <v>200.16863406408095</v>
      </c>
      <c r="E445" s="15">
        <v>128.196</v>
      </c>
    </row>
    <row r="446" spans="1:5" x14ac:dyDescent="0.25">
      <c r="A446" s="23">
        <v>601600</v>
      </c>
      <c r="B446" s="21" t="s">
        <v>5752</v>
      </c>
      <c r="C446" s="21" t="s">
        <v>5747</v>
      </c>
      <c r="D446" s="16">
        <v>400.168634064081</v>
      </c>
      <c r="E446" s="15">
        <v>256.28400000000005</v>
      </c>
    </row>
    <row r="447" spans="1:5" x14ac:dyDescent="0.25">
      <c r="A447" s="23">
        <v>601610</v>
      </c>
      <c r="B447" s="21" t="s">
        <v>5751</v>
      </c>
      <c r="C447" s="21" t="s">
        <v>5747</v>
      </c>
      <c r="D447" s="16">
        <v>600.3372681281619</v>
      </c>
      <c r="E447" s="15">
        <v>384.48</v>
      </c>
    </row>
    <row r="448" spans="1:5" ht="24" x14ac:dyDescent="0.25">
      <c r="A448" s="23">
        <v>601620</v>
      </c>
      <c r="B448" s="21" t="s">
        <v>5750</v>
      </c>
      <c r="C448" s="24" t="s">
        <v>5749</v>
      </c>
      <c r="D448" s="16">
        <v>300.16863406408095</v>
      </c>
      <c r="E448" s="15">
        <v>192.24</v>
      </c>
    </row>
    <row r="449" spans="1:5" x14ac:dyDescent="0.25">
      <c r="A449" s="23">
        <v>601630</v>
      </c>
      <c r="B449" s="21" t="s">
        <v>5748</v>
      </c>
      <c r="C449" s="21" t="s">
        <v>5747</v>
      </c>
      <c r="D449" s="16">
        <v>500.3372681281619</v>
      </c>
      <c r="E449" s="15">
        <v>320.43600000000004</v>
      </c>
    </row>
    <row r="450" spans="1:5" x14ac:dyDescent="0.25">
      <c r="A450" s="23">
        <v>601640</v>
      </c>
      <c r="B450" s="21" t="s">
        <v>5746</v>
      </c>
      <c r="C450" s="21"/>
      <c r="D450" s="16">
        <v>33.726812816188868</v>
      </c>
      <c r="E450" s="15">
        <v>21.599999999999998</v>
      </c>
    </row>
    <row r="451" spans="1:5" ht="24" x14ac:dyDescent="0.25">
      <c r="A451" s="23">
        <v>601650</v>
      </c>
      <c r="B451" s="21" t="s">
        <v>5745</v>
      </c>
      <c r="C451" s="21"/>
      <c r="D451" s="16">
        <v>800.33726812816201</v>
      </c>
      <c r="E451" s="15">
        <v>512.5680000000001</v>
      </c>
    </row>
    <row r="452" spans="1:5" ht="24" x14ac:dyDescent="0.25">
      <c r="A452" s="23">
        <v>601660</v>
      </c>
      <c r="B452" s="21" t="s">
        <v>5744</v>
      </c>
      <c r="C452" s="21" t="s">
        <v>5743</v>
      </c>
      <c r="D452" s="16">
        <v>400.168634064081</v>
      </c>
      <c r="E452" s="15">
        <v>256.28400000000005</v>
      </c>
    </row>
    <row r="453" spans="1:5" x14ac:dyDescent="0.25">
      <c r="A453" s="23"/>
      <c r="B453" s="22" t="s">
        <v>5742</v>
      </c>
      <c r="C453" s="21"/>
      <c r="D453" s="16"/>
      <c r="E453" s="15">
        <v>0</v>
      </c>
    </row>
    <row r="454" spans="1:5" x14ac:dyDescent="0.25">
      <c r="A454" s="23">
        <v>601670</v>
      </c>
      <c r="B454" s="21" t="s">
        <v>5741</v>
      </c>
      <c r="C454" s="21"/>
      <c r="D454" s="16">
        <v>400.168634064081</v>
      </c>
      <c r="E454" s="15">
        <v>256.28400000000005</v>
      </c>
    </row>
    <row r="455" spans="1:5" x14ac:dyDescent="0.25">
      <c r="A455" s="23">
        <v>601680</v>
      </c>
      <c r="B455" s="21" t="s">
        <v>5740</v>
      </c>
      <c r="C455" s="21"/>
      <c r="D455" s="16">
        <v>550.25295109612148</v>
      </c>
      <c r="E455" s="15">
        <v>352.40400000000005</v>
      </c>
    </row>
    <row r="456" spans="1:5" x14ac:dyDescent="0.25">
      <c r="A456" s="23">
        <v>601685</v>
      </c>
      <c r="B456" s="21" t="s">
        <v>5739</v>
      </c>
      <c r="C456" s="21"/>
      <c r="D456" s="117">
        <v>400</v>
      </c>
      <c r="E456" s="15">
        <v>256.17599999999999</v>
      </c>
    </row>
    <row r="457" spans="1:5" x14ac:dyDescent="0.25">
      <c r="A457" s="23">
        <v>601690</v>
      </c>
      <c r="B457" s="21" t="s">
        <v>5738</v>
      </c>
      <c r="C457" s="21"/>
      <c r="D457" s="16">
        <v>700.3372681281619</v>
      </c>
      <c r="E457" s="15">
        <v>448.52400000000006</v>
      </c>
    </row>
    <row r="458" spans="1:5" x14ac:dyDescent="0.25">
      <c r="A458" s="23">
        <v>601700</v>
      </c>
      <c r="B458" s="21" t="s">
        <v>5737</v>
      </c>
      <c r="C458" s="21"/>
      <c r="D458" s="16">
        <v>400.168634064081</v>
      </c>
      <c r="E458" s="15">
        <v>256.28400000000005</v>
      </c>
    </row>
    <row r="459" spans="1:5" x14ac:dyDescent="0.25">
      <c r="A459" s="23">
        <v>601710</v>
      </c>
      <c r="B459" s="21" t="s">
        <v>5736</v>
      </c>
      <c r="C459" s="21"/>
      <c r="D459" s="16">
        <v>600.3372681281619</v>
      </c>
      <c r="E459" s="15">
        <v>384.48</v>
      </c>
    </row>
    <row r="460" spans="1:5" x14ac:dyDescent="0.25">
      <c r="A460" s="23">
        <v>601720</v>
      </c>
      <c r="B460" s="21" t="s">
        <v>5735</v>
      </c>
      <c r="C460" s="21"/>
      <c r="D460" s="16">
        <v>350.25295109612142</v>
      </c>
      <c r="E460" s="15">
        <v>224.316</v>
      </c>
    </row>
    <row r="461" spans="1:5" x14ac:dyDescent="0.25">
      <c r="A461" s="23">
        <v>601730</v>
      </c>
      <c r="B461" s="21" t="s">
        <v>5734</v>
      </c>
      <c r="C461" s="21"/>
      <c r="D461" s="16">
        <v>300.16863406408095</v>
      </c>
      <c r="E461" s="15">
        <v>192.24</v>
      </c>
    </row>
    <row r="462" spans="1:5" x14ac:dyDescent="0.25">
      <c r="A462" s="23">
        <v>601740</v>
      </c>
      <c r="B462" s="21" t="s">
        <v>5733</v>
      </c>
      <c r="C462" s="21"/>
      <c r="D462" s="16">
        <v>750.42158516020243</v>
      </c>
      <c r="E462" s="15">
        <v>480.6</v>
      </c>
    </row>
    <row r="463" spans="1:5" ht="24" x14ac:dyDescent="0.25">
      <c r="A463" s="23">
        <v>601750</v>
      </c>
      <c r="B463" s="21" t="s">
        <v>5732</v>
      </c>
      <c r="C463" s="21" t="s">
        <v>5731</v>
      </c>
      <c r="D463" s="16">
        <v>300.16863406408095</v>
      </c>
      <c r="E463" s="15">
        <v>192.24</v>
      </c>
    </row>
    <row r="464" spans="1:5" x14ac:dyDescent="0.25">
      <c r="A464" s="23">
        <v>601760</v>
      </c>
      <c r="B464" s="21" t="s">
        <v>5730</v>
      </c>
      <c r="C464" s="24" t="s">
        <v>5728</v>
      </c>
      <c r="D464" s="16">
        <v>900.3372681281619</v>
      </c>
      <c r="E464" s="15">
        <v>576.61199999999997</v>
      </c>
    </row>
    <row r="465" spans="1:5" x14ac:dyDescent="0.25">
      <c r="A465" s="23">
        <v>601770</v>
      </c>
      <c r="B465" s="21" t="s">
        <v>5729</v>
      </c>
      <c r="C465" s="24" t="s">
        <v>5728</v>
      </c>
      <c r="D465" s="16">
        <v>1500.6745362563238</v>
      </c>
      <c r="E465" s="15">
        <v>961.09199999999998</v>
      </c>
    </row>
    <row r="466" spans="1:5" x14ac:dyDescent="0.25">
      <c r="A466" s="23">
        <v>601780</v>
      </c>
      <c r="B466" s="21" t="s">
        <v>5727</v>
      </c>
      <c r="C466" s="21"/>
      <c r="D466" s="16">
        <v>600.3372681281619</v>
      </c>
      <c r="E466" s="15">
        <v>384.48</v>
      </c>
    </row>
    <row r="467" spans="1:5" x14ac:dyDescent="0.25">
      <c r="A467" s="23">
        <v>601790</v>
      </c>
      <c r="B467" s="21" t="s">
        <v>5726</v>
      </c>
      <c r="C467" s="21" t="s">
        <v>5725</v>
      </c>
      <c r="D467" s="16">
        <v>400.168634064081</v>
      </c>
      <c r="E467" s="15">
        <v>256.28400000000005</v>
      </c>
    </row>
    <row r="468" spans="1:5" x14ac:dyDescent="0.25">
      <c r="A468" s="23">
        <v>601800</v>
      </c>
      <c r="B468" s="21" t="s">
        <v>5724</v>
      </c>
      <c r="C468" s="21"/>
      <c r="D468" s="16">
        <v>400.168634064081</v>
      </c>
      <c r="E468" s="15">
        <v>256.28400000000005</v>
      </c>
    </row>
    <row r="469" spans="1:5" x14ac:dyDescent="0.25">
      <c r="A469" s="23">
        <v>601810</v>
      </c>
      <c r="B469" s="21" t="s">
        <v>5723</v>
      </c>
      <c r="C469" s="21"/>
      <c r="D469" s="16">
        <v>200.16863406408095</v>
      </c>
      <c r="E469" s="15">
        <v>128.196</v>
      </c>
    </row>
    <row r="470" spans="1:5" x14ac:dyDescent="0.25">
      <c r="A470" s="23">
        <v>601820</v>
      </c>
      <c r="B470" s="21" t="s">
        <v>5722</v>
      </c>
      <c r="C470" s="21"/>
      <c r="D470" s="16">
        <v>600.3372681281619</v>
      </c>
      <c r="E470" s="15">
        <v>384.48</v>
      </c>
    </row>
    <row r="471" spans="1:5" x14ac:dyDescent="0.25">
      <c r="A471" s="23">
        <v>601830</v>
      </c>
      <c r="B471" s="21" t="s">
        <v>5721</v>
      </c>
      <c r="C471" s="21"/>
      <c r="D471" s="16">
        <v>200.16863406408095</v>
      </c>
      <c r="E471" s="15">
        <v>128.196</v>
      </c>
    </row>
    <row r="472" spans="1:5" x14ac:dyDescent="0.25">
      <c r="A472" s="23">
        <v>601840</v>
      </c>
      <c r="B472" s="21" t="s">
        <v>5720</v>
      </c>
      <c r="C472" s="21"/>
      <c r="D472" s="16">
        <v>700.3372681281619</v>
      </c>
      <c r="E472" s="15">
        <v>448.52400000000006</v>
      </c>
    </row>
    <row r="473" spans="1:5" ht="24" x14ac:dyDescent="0.25">
      <c r="A473" s="23">
        <v>601850</v>
      </c>
      <c r="B473" s="21" t="s">
        <v>5719</v>
      </c>
      <c r="C473" s="21" t="s">
        <v>5718</v>
      </c>
      <c r="D473" s="16">
        <v>500.3372681281619</v>
      </c>
      <c r="E473" s="15">
        <v>320.43600000000004</v>
      </c>
    </row>
    <row r="474" spans="1:5" x14ac:dyDescent="0.25">
      <c r="A474" s="23">
        <v>601860</v>
      </c>
      <c r="B474" s="21" t="s">
        <v>5717</v>
      </c>
      <c r="C474" s="21"/>
      <c r="D474" s="16">
        <v>450.25295109612142</v>
      </c>
      <c r="E474" s="15">
        <v>288.36</v>
      </c>
    </row>
    <row r="475" spans="1:5" x14ac:dyDescent="0.25">
      <c r="A475" s="23">
        <v>601870</v>
      </c>
      <c r="B475" s="21" t="s">
        <v>5716</v>
      </c>
      <c r="C475" s="21"/>
      <c r="D475" s="16">
        <v>600.3372681281619</v>
      </c>
      <c r="E475" s="15">
        <v>384.48</v>
      </c>
    </row>
    <row r="476" spans="1:5" x14ac:dyDescent="0.25">
      <c r="A476" s="23">
        <v>601880</v>
      </c>
      <c r="B476" s="21" t="s">
        <v>5715</v>
      </c>
      <c r="C476" s="21"/>
      <c r="D476" s="16">
        <v>600.3372681281619</v>
      </c>
      <c r="E476" s="15">
        <v>384.48</v>
      </c>
    </row>
    <row r="477" spans="1:5" x14ac:dyDescent="0.25">
      <c r="A477" s="23">
        <v>601881</v>
      </c>
      <c r="B477" s="21" t="s">
        <v>5714</v>
      </c>
      <c r="C477" s="21"/>
      <c r="D477" s="16">
        <v>600</v>
      </c>
      <c r="E477" s="15">
        <v>384.26399999999995</v>
      </c>
    </row>
    <row r="478" spans="1:5" x14ac:dyDescent="0.25">
      <c r="A478" s="23">
        <v>601885</v>
      </c>
      <c r="B478" s="21" t="s">
        <v>5713</v>
      </c>
      <c r="C478" s="21"/>
      <c r="D478" s="117">
        <v>400</v>
      </c>
      <c r="E478" s="15">
        <v>256.17599999999999</v>
      </c>
    </row>
    <row r="479" spans="1:5" x14ac:dyDescent="0.25">
      <c r="A479" s="23">
        <v>601890</v>
      </c>
      <c r="B479" s="21" t="s">
        <v>5712</v>
      </c>
      <c r="C479" s="21"/>
      <c r="D479" s="16">
        <v>600.3372681281619</v>
      </c>
      <c r="E479" s="15">
        <v>384.48</v>
      </c>
    </row>
    <row r="480" spans="1:5" x14ac:dyDescent="0.25">
      <c r="A480" s="23">
        <v>601900</v>
      </c>
      <c r="B480" s="21" t="s">
        <v>5711</v>
      </c>
      <c r="C480" s="21"/>
      <c r="D480" s="16">
        <v>151.77065767284992</v>
      </c>
      <c r="E480" s="15">
        <v>97.2</v>
      </c>
    </row>
    <row r="481" spans="1:5" x14ac:dyDescent="0.25">
      <c r="A481" s="23">
        <v>601901</v>
      </c>
      <c r="B481" s="21" t="s">
        <v>5710</v>
      </c>
      <c r="C481" s="21"/>
      <c r="D481" s="16">
        <v>250.25295109612145</v>
      </c>
      <c r="E481" s="15">
        <v>160.27200000000002</v>
      </c>
    </row>
    <row r="482" spans="1:5" x14ac:dyDescent="0.25">
      <c r="A482" s="23">
        <v>601910</v>
      </c>
      <c r="B482" s="21" t="s">
        <v>5709</v>
      </c>
      <c r="C482" s="21"/>
      <c r="D482" s="16">
        <v>50.59021922428331</v>
      </c>
      <c r="E482" s="15">
        <v>32.400000000000006</v>
      </c>
    </row>
    <row r="483" spans="1:5" x14ac:dyDescent="0.25">
      <c r="A483" s="23">
        <v>601920</v>
      </c>
      <c r="B483" s="21" t="s">
        <v>5708</v>
      </c>
      <c r="C483" s="21"/>
      <c r="D483" s="16">
        <v>40.134907251264757</v>
      </c>
      <c r="E483" s="15">
        <v>25.704000000000004</v>
      </c>
    </row>
    <row r="484" spans="1:5" x14ac:dyDescent="0.25">
      <c r="A484" s="23">
        <v>601930</v>
      </c>
      <c r="B484" s="21" t="s">
        <v>5707</v>
      </c>
      <c r="C484" s="24" t="s">
        <v>5706</v>
      </c>
      <c r="D484" s="16">
        <v>1064.4519392917371</v>
      </c>
      <c r="E484" s="15">
        <v>681.71760000000006</v>
      </c>
    </row>
    <row r="485" spans="1:5" x14ac:dyDescent="0.25">
      <c r="A485" s="23">
        <v>601940</v>
      </c>
      <c r="B485" s="21" t="s">
        <v>5705</v>
      </c>
      <c r="C485" s="24" t="s">
        <v>5704</v>
      </c>
      <c r="D485" s="16">
        <v>1004.7048903878583</v>
      </c>
      <c r="E485" s="15">
        <v>643.45320000000004</v>
      </c>
    </row>
    <row r="486" spans="1:5" x14ac:dyDescent="0.25">
      <c r="A486" s="23">
        <v>601950</v>
      </c>
      <c r="B486" s="21" t="s">
        <v>5703</v>
      </c>
      <c r="C486" s="21"/>
      <c r="D486" s="16">
        <v>86.172006745362566</v>
      </c>
      <c r="E486" s="15">
        <v>55.188000000000002</v>
      </c>
    </row>
    <row r="487" spans="1:5" x14ac:dyDescent="0.25">
      <c r="A487" s="23">
        <v>601960</v>
      </c>
      <c r="B487" s="21" t="s">
        <v>5702</v>
      </c>
      <c r="C487" s="21"/>
      <c r="D487" s="16">
        <v>450.25295109612142</v>
      </c>
      <c r="E487" s="15">
        <v>288.36</v>
      </c>
    </row>
    <row r="488" spans="1:5" x14ac:dyDescent="0.25">
      <c r="A488" s="23">
        <v>601970</v>
      </c>
      <c r="B488" s="21" t="s">
        <v>5701</v>
      </c>
      <c r="C488" s="21"/>
      <c r="D488" s="16">
        <v>180.10118043844858</v>
      </c>
      <c r="E488" s="15">
        <v>115.34400000000001</v>
      </c>
    </row>
    <row r="489" spans="1:5" x14ac:dyDescent="0.25">
      <c r="A489" s="23">
        <v>601971</v>
      </c>
      <c r="B489" s="21" t="s">
        <v>5700</v>
      </c>
      <c r="C489" s="21"/>
      <c r="D489" s="16">
        <v>249.57841483979766</v>
      </c>
      <c r="E489" s="15">
        <v>159.84</v>
      </c>
    </row>
    <row r="490" spans="1:5" x14ac:dyDescent="0.25">
      <c r="A490" s="23">
        <v>601972</v>
      </c>
      <c r="B490" s="21" t="s">
        <v>5699</v>
      </c>
      <c r="C490" s="21"/>
      <c r="D490" s="16">
        <v>500.84317032040474</v>
      </c>
      <c r="E490" s="15">
        <v>320.76000000000005</v>
      </c>
    </row>
    <row r="491" spans="1:5" x14ac:dyDescent="0.25">
      <c r="A491" s="23">
        <v>601980</v>
      </c>
      <c r="B491" s="21" t="s">
        <v>5698</v>
      </c>
      <c r="C491" s="21" t="s">
        <v>5697</v>
      </c>
      <c r="D491" s="16">
        <v>400.168634064081</v>
      </c>
      <c r="E491" s="15">
        <v>256.28400000000005</v>
      </c>
    </row>
    <row r="492" spans="1:5" x14ac:dyDescent="0.25">
      <c r="A492" s="23">
        <v>601990</v>
      </c>
      <c r="B492" s="21" t="s">
        <v>5696</v>
      </c>
      <c r="C492" s="21"/>
      <c r="D492" s="16">
        <v>600.3372681281619</v>
      </c>
      <c r="E492" s="15">
        <v>384.48</v>
      </c>
    </row>
    <row r="493" spans="1:5" x14ac:dyDescent="0.25">
      <c r="A493" s="23">
        <v>602000</v>
      </c>
      <c r="B493" s="21" t="s">
        <v>5695</v>
      </c>
      <c r="C493" s="21"/>
      <c r="D493" s="16">
        <v>20.067453625632378</v>
      </c>
      <c r="E493" s="15">
        <v>12.852000000000002</v>
      </c>
    </row>
    <row r="494" spans="1:5" x14ac:dyDescent="0.25">
      <c r="A494" s="23">
        <v>602010</v>
      </c>
      <c r="B494" s="21" t="s">
        <v>5694</v>
      </c>
      <c r="C494" s="21"/>
      <c r="D494" s="16">
        <v>300.16863406408095</v>
      </c>
      <c r="E494" s="15">
        <v>192.24</v>
      </c>
    </row>
    <row r="495" spans="1:5" x14ac:dyDescent="0.25">
      <c r="A495" s="23">
        <v>602020</v>
      </c>
      <c r="B495" s="21" t="s">
        <v>5693</v>
      </c>
      <c r="C495" s="21"/>
      <c r="D495" s="16">
        <v>500.3372681281619</v>
      </c>
      <c r="E495" s="15">
        <v>320.43600000000004</v>
      </c>
    </row>
    <row r="496" spans="1:5" x14ac:dyDescent="0.25">
      <c r="A496" s="23">
        <v>602030</v>
      </c>
      <c r="B496" s="21" t="s">
        <v>5692</v>
      </c>
      <c r="C496" s="21"/>
      <c r="D496" s="16">
        <v>550.25295109612148</v>
      </c>
      <c r="E496" s="15">
        <v>352.40400000000005</v>
      </c>
    </row>
    <row r="497" spans="1:5" x14ac:dyDescent="0.25">
      <c r="A497" s="23">
        <v>602031</v>
      </c>
      <c r="B497" s="21" t="s">
        <v>5691</v>
      </c>
      <c r="C497" s="21"/>
      <c r="D497" s="16">
        <v>130.18549747048905</v>
      </c>
      <c r="E497" s="15">
        <v>83.376000000000005</v>
      </c>
    </row>
    <row r="498" spans="1:5" x14ac:dyDescent="0.25">
      <c r="A498" s="23">
        <v>602032</v>
      </c>
      <c r="B498" s="21" t="s">
        <v>5690</v>
      </c>
      <c r="C498" s="21"/>
      <c r="D498" s="16">
        <v>350.25295109612142</v>
      </c>
      <c r="E498" s="15">
        <v>224.316</v>
      </c>
    </row>
    <row r="499" spans="1:5" x14ac:dyDescent="0.25">
      <c r="A499" s="23">
        <v>602040</v>
      </c>
      <c r="B499" s="21" t="s">
        <v>5689</v>
      </c>
      <c r="C499" s="21"/>
      <c r="D499" s="16">
        <v>300.16863406408095</v>
      </c>
      <c r="E499" s="15">
        <v>192.24</v>
      </c>
    </row>
    <row r="500" spans="1:5" ht="24" x14ac:dyDescent="0.25">
      <c r="A500" s="23"/>
      <c r="B500" s="22" t="s">
        <v>5688</v>
      </c>
      <c r="C500" s="21" t="s">
        <v>5687</v>
      </c>
      <c r="D500" s="16"/>
      <c r="E500" s="15">
        <v>0</v>
      </c>
    </row>
    <row r="501" spans="1:5" x14ac:dyDescent="0.25">
      <c r="A501" s="23">
        <v>602050</v>
      </c>
      <c r="B501" s="21" t="s">
        <v>5686</v>
      </c>
      <c r="C501" s="21"/>
      <c r="D501" s="16">
        <v>200.16863406408095</v>
      </c>
      <c r="E501" s="15">
        <v>128.196</v>
      </c>
    </row>
    <row r="502" spans="1:5" x14ac:dyDescent="0.25">
      <c r="A502" s="23">
        <v>602060</v>
      </c>
      <c r="B502" s="21" t="s">
        <v>5685</v>
      </c>
      <c r="C502" s="21"/>
      <c r="D502" s="16">
        <v>500.3372681281619</v>
      </c>
      <c r="E502" s="15">
        <v>320.43600000000004</v>
      </c>
    </row>
    <row r="503" spans="1:5" ht="24" x14ac:dyDescent="0.25">
      <c r="A503" s="23">
        <v>602070</v>
      </c>
      <c r="B503" s="21" t="s">
        <v>5684</v>
      </c>
      <c r="C503" s="21" t="s">
        <v>5683</v>
      </c>
      <c r="D503" s="16">
        <v>250.25295109612145</v>
      </c>
      <c r="E503" s="15">
        <v>160.27200000000002</v>
      </c>
    </row>
    <row r="504" spans="1:5" x14ac:dyDescent="0.25">
      <c r="A504" s="23">
        <v>602080</v>
      </c>
      <c r="B504" s="21" t="s">
        <v>5682</v>
      </c>
      <c r="C504" s="21" t="s">
        <v>5681</v>
      </c>
      <c r="D504" s="16">
        <v>350.25295109612142</v>
      </c>
      <c r="E504" s="15">
        <v>224.316</v>
      </c>
    </row>
    <row r="505" spans="1:5" x14ac:dyDescent="0.25">
      <c r="A505" s="23">
        <v>602090</v>
      </c>
      <c r="B505" s="21" t="s">
        <v>5680</v>
      </c>
      <c r="C505" s="21"/>
      <c r="D505" s="16">
        <v>350.25295109612142</v>
      </c>
      <c r="E505" s="15">
        <v>224.316</v>
      </c>
    </row>
    <row r="506" spans="1:5" x14ac:dyDescent="0.25">
      <c r="A506" s="23">
        <v>602100</v>
      </c>
      <c r="B506" s="21" t="s">
        <v>5679</v>
      </c>
      <c r="C506" s="21"/>
      <c r="D506" s="16">
        <v>250.25295109612145</v>
      </c>
      <c r="E506" s="15">
        <v>160.27200000000002</v>
      </c>
    </row>
    <row r="507" spans="1:5" x14ac:dyDescent="0.25">
      <c r="A507" s="23">
        <v>602110</v>
      </c>
      <c r="B507" s="21" t="s">
        <v>5678</v>
      </c>
      <c r="C507" s="21" t="s">
        <v>5677</v>
      </c>
      <c r="D507" s="16">
        <v>500.3372681281619</v>
      </c>
      <c r="E507" s="15">
        <v>320.43600000000004</v>
      </c>
    </row>
    <row r="508" spans="1:5" x14ac:dyDescent="0.25">
      <c r="A508" s="23">
        <v>602120</v>
      </c>
      <c r="B508" s="21" t="s">
        <v>5676</v>
      </c>
      <c r="C508" s="21" t="s">
        <v>5675</v>
      </c>
      <c r="D508" s="16">
        <v>400.168634064081</v>
      </c>
      <c r="E508" s="15">
        <v>256.28400000000005</v>
      </c>
    </row>
    <row r="509" spans="1:5" x14ac:dyDescent="0.25">
      <c r="A509" s="23">
        <v>602130</v>
      </c>
      <c r="B509" s="21" t="s">
        <v>5674</v>
      </c>
      <c r="C509" s="21"/>
      <c r="D509" s="16">
        <v>50.084317032040474</v>
      </c>
      <c r="E509" s="15">
        <v>32.076000000000001</v>
      </c>
    </row>
    <row r="510" spans="1:5" x14ac:dyDescent="0.25">
      <c r="A510" s="23">
        <v>602140</v>
      </c>
      <c r="B510" s="21" t="s">
        <v>5673</v>
      </c>
      <c r="C510" s="21"/>
      <c r="D510" s="16">
        <v>300.16863406408095</v>
      </c>
      <c r="E510" s="15">
        <v>192.24</v>
      </c>
    </row>
    <row r="511" spans="1:5" x14ac:dyDescent="0.25">
      <c r="A511" s="23">
        <v>602150</v>
      </c>
      <c r="B511" s="21" t="s">
        <v>5672</v>
      </c>
      <c r="C511" s="21"/>
      <c r="D511" s="16">
        <v>500.3372681281619</v>
      </c>
      <c r="E511" s="15">
        <v>320.43600000000004</v>
      </c>
    </row>
    <row r="512" spans="1:5" x14ac:dyDescent="0.25">
      <c r="A512" s="23">
        <v>602160</v>
      </c>
      <c r="B512" s="21" t="s">
        <v>5671</v>
      </c>
      <c r="C512" s="21"/>
      <c r="D512" s="16">
        <v>350.25295109612142</v>
      </c>
      <c r="E512" s="15">
        <v>224.316</v>
      </c>
    </row>
    <row r="513" spans="1:5" x14ac:dyDescent="0.25">
      <c r="A513" s="23"/>
      <c r="B513" s="22" t="s">
        <v>5670</v>
      </c>
      <c r="C513" s="21"/>
      <c r="D513" s="16"/>
      <c r="E513" s="15">
        <v>0</v>
      </c>
    </row>
    <row r="514" spans="1:5" ht="24" x14ac:dyDescent="0.25">
      <c r="A514" s="23">
        <v>602180</v>
      </c>
      <c r="B514" s="21" t="s">
        <v>5669</v>
      </c>
      <c r="C514" s="24" t="s">
        <v>9117</v>
      </c>
      <c r="D514" s="16">
        <v>600.34</v>
      </c>
      <c r="E514" s="15">
        <v>384.4817496</v>
      </c>
    </row>
    <row r="515" spans="1:5" ht="24" x14ac:dyDescent="0.25">
      <c r="A515" s="23">
        <v>602190</v>
      </c>
      <c r="B515" s="21" t="s">
        <v>5668</v>
      </c>
      <c r="C515" s="24" t="s">
        <v>5667</v>
      </c>
      <c r="D515" s="152">
        <v>920.38785834738621</v>
      </c>
      <c r="E515" s="15">
        <v>589.45320000000004</v>
      </c>
    </row>
    <row r="516" spans="1:5" x14ac:dyDescent="0.25">
      <c r="A516" s="23">
        <v>602200</v>
      </c>
      <c r="B516" s="21" t="s">
        <v>5666</v>
      </c>
      <c r="C516" s="24"/>
      <c r="D516" s="16">
        <v>400.17</v>
      </c>
      <c r="E516" s="15">
        <v>256.28487480000001</v>
      </c>
    </row>
    <row r="517" spans="1:5" x14ac:dyDescent="0.25">
      <c r="A517" s="23">
        <v>602210</v>
      </c>
      <c r="B517" s="21" t="s">
        <v>5665</v>
      </c>
      <c r="C517" s="24" t="s">
        <v>5664</v>
      </c>
      <c r="D517" s="16">
        <v>600.3372681281619</v>
      </c>
      <c r="E517" s="15">
        <v>384.48</v>
      </c>
    </row>
    <row r="518" spans="1:5" x14ac:dyDescent="0.25">
      <c r="A518" s="23">
        <v>602220</v>
      </c>
      <c r="B518" s="21" t="s">
        <v>5663</v>
      </c>
      <c r="C518" s="21"/>
      <c r="D518" s="16">
        <v>450.25295109612142</v>
      </c>
      <c r="E518" s="15">
        <v>288.36</v>
      </c>
    </row>
    <row r="519" spans="1:5" x14ac:dyDescent="0.25">
      <c r="A519" s="23">
        <v>602230</v>
      </c>
      <c r="B519" s="21" t="s">
        <v>5662</v>
      </c>
      <c r="C519" s="21"/>
      <c r="D519" s="16">
        <v>350.25295109612142</v>
      </c>
      <c r="E519" s="15">
        <v>224.316</v>
      </c>
    </row>
    <row r="520" spans="1:5" x14ac:dyDescent="0.25">
      <c r="A520" s="23">
        <v>602240</v>
      </c>
      <c r="B520" s="21" t="s">
        <v>5661</v>
      </c>
      <c r="C520" s="21"/>
      <c r="D520" s="16">
        <v>300.16863406408095</v>
      </c>
      <c r="E520" s="15">
        <v>192.24</v>
      </c>
    </row>
    <row r="521" spans="1:5" ht="24" x14ac:dyDescent="0.25">
      <c r="A521" s="23">
        <v>602250</v>
      </c>
      <c r="B521" s="21" t="s">
        <v>5660</v>
      </c>
      <c r="C521" s="24" t="s">
        <v>5658</v>
      </c>
      <c r="D521" s="16">
        <v>500.3372681281619</v>
      </c>
      <c r="E521" s="15">
        <v>320.43600000000004</v>
      </c>
    </row>
    <row r="522" spans="1:5" ht="24" x14ac:dyDescent="0.25">
      <c r="A522" s="23">
        <v>602260</v>
      </c>
      <c r="B522" s="21" t="s">
        <v>5659</v>
      </c>
      <c r="C522" s="24" t="s">
        <v>5658</v>
      </c>
      <c r="D522" s="16">
        <v>500.3372681281619</v>
      </c>
      <c r="E522" s="15">
        <v>320.43600000000004</v>
      </c>
    </row>
    <row r="523" spans="1:5" x14ac:dyDescent="0.25">
      <c r="A523" s="23">
        <v>602270</v>
      </c>
      <c r="B523" s="21" t="s">
        <v>5657</v>
      </c>
      <c r="C523" s="21" t="s">
        <v>5656</v>
      </c>
      <c r="D523" s="16">
        <v>700.3372681281619</v>
      </c>
      <c r="E523" s="15">
        <v>448.52400000000006</v>
      </c>
    </row>
    <row r="524" spans="1:5" x14ac:dyDescent="0.25">
      <c r="A524" s="23">
        <v>602280</v>
      </c>
      <c r="B524" s="21" t="s">
        <v>5655</v>
      </c>
      <c r="C524" s="21" t="s">
        <v>5654</v>
      </c>
      <c r="D524" s="16">
        <v>700.3372681281619</v>
      </c>
      <c r="E524" s="15">
        <v>448.52400000000006</v>
      </c>
    </row>
    <row r="525" spans="1:5" ht="24" x14ac:dyDescent="0.25">
      <c r="A525" s="23">
        <v>602290</v>
      </c>
      <c r="B525" s="21" t="s">
        <v>5653</v>
      </c>
      <c r="C525" s="21" t="s">
        <v>5652</v>
      </c>
      <c r="D525" s="16">
        <v>350.25295109612142</v>
      </c>
      <c r="E525" s="15">
        <v>224.316</v>
      </c>
    </row>
    <row r="526" spans="1:5" ht="24" x14ac:dyDescent="0.25">
      <c r="A526" s="23">
        <v>602300</v>
      </c>
      <c r="B526" s="21" t="s">
        <v>5651</v>
      </c>
      <c r="C526" s="21" t="s">
        <v>5650</v>
      </c>
      <c r="D526" s="16">
        <v>500.3372681281619</v>
      </c>
      <c r="E526" s="15">
        <v>320.43600000000004</v>
      </c>
    </row>
    <row r="527" spans="1:5" x14ac:dyDescent="0.25">
      <c r="A527" s="23">
        <v>602310</v>
      </c>
      <c r="B527" s="21" t="s">
        <v>5649</v>
      </c>
      <c r="C527" s="21" t="s">
        <v>5648</v>
      </c>
      <c r="D527" s="16">
        <v>33.726812816188868</v>
      </c>
      <c r="E527" s="15">
        <v>21.599999999999998</v>
      </c>
    </row>
    <row r="528" spans="1:5" ht="24" x14ac:dyDescent="0.25">
      <c r="A528" s="23">
        <v>602320</v>
      </c>
      <c r="B528" s="21" t="s">
        <v>5647</v>
      </c>
      <c r="C528" s="21" t="s">
        <v>5645</v>
      </c>
      <c r="D528" s="16">
        <v>500.3372681281619</v>
      </c>
      <c r="E528" s="15">
        <v>320.43600000000004</v>
      </c>
    </row>
    <row r="529" spans="1:5" ht="24" x14ac:dyDescent="0.25">
      <c r="A529" s="23">
        <v>602330</v>
      </c>
      <c r="B529" s="21" t="s">
        <v>5646</v>
      </c>
      <c r="C529" s="21" t="s">
        <v>5645</v>
      </c>
      <c r="D529" s="16">
        <v>350.25295109612142</v>
      </c>
      <c r="E529" s="15">
        <v>224.316</v>
      </c>
    </row>
    <row r="530" spans="1:5" x14ac:dyDescent="0.25">
      <c r="A530" s="23">
        <v>602340</v>
      </c>
      <c r="B530" s="21" t="s">
        <v>5644</v>
      </c>
      <c r="C530" s="21"/>
      <c r="D530" s="16">
        <v>300.16863406408095</v>
      </c>
      <c r="E530" s="15">
        <v>192.24</v>
      </c>
    </row>
    <row r="531" spans="1:5" x14ac:dyDescent="0.25">
      <c r="A531" s="23">
        <v>602350</v>
      </c>
      <c r="B531" s="21" t="s">
        <v>5643</v>
      </c>
      <c r="C531" s="21" t="s">
        <v>5642</v>
      </c>
      <c r="D531" s="16">
        <v>75.042158516020237</v>
      </c>
      <c r="E531" s="15">
        <v>48.06</v>
      </c>
    </row>
    <row r="532" spans="1:5" x14ac:dyDescent="0.25">
      <c r="A532" s="23">
        <v>602360</v>
      </c>
      <c r="B532" s="21" t="s">
        <v>5641</v>
      </c>
      <c r="C532" s="21" t="s">
        <v>5640</v>
      </c>
      <c r="D532" s="16">
        <v>140.13490725126476</v>
      </c>
      <c r="E532" s="15">
        <v>89.748000000000005</v>
      </c>
    </row>
    <row r="533" spans="1:5" x14ac:dyDescent="0.25">
      <c r="A533" s="23">
        <v>602370</v>
      </c>
      <c r="B533" s="21" t="s">
        <v>5639</v>
      </c>
      <c r="C533" s="21" t="s">
        <v>5638</v>
      </c>
      <c r="D533" s="16">
        <v>350.25295109612142</v>
      </c>
      <c r="E533" s="15">
        <v>224.316</v>
      </c>
    </row>
    <row r="534" spans="1:5" x14ac:dyDescent="0.25">
      <c r="A534" s="23">
        <v>602371</v>
      </c>
      <c r="B534" s="21" t="s">
        <v>5637</v>
      </c>
      <c r="C534" s="21"/>
      <c r="D534" s="117">
        <v>600</v>
      </c>
      <c r="E534" s="15">
        <v>384.26399999999995</v>
      </c>
    </row>
    <row r="535" spans="1:5" ht="24" x14ac:dyDescent="0.25">
      <c r="A535" s="23">
        <v>602375</v>
      </c>
      <c r="B535" s="21" t="s">
        <v>5636</v>
      </c>
      <c r="C535" s="153" t="s">
        <v>5635</v>
      </c>
      <c r="D535" s="117">
        <v>300.16863406408095</v>
      </c>
      <c r="E535" s="15">
        <v>192.24</v>
      </c>
    </row>
    <row r="536" spans="1:5" x14ac:dyDescent="0.25">
      <c r="A536" s="23"/>
      <c r="B536" s="22" t="s">
        <v>5634</v>
      </c>
      <c r="C536" s="21"/>
      <c r="D536" s="16"/>
      <c r="E536" s="15">
        <v>0</v>
      </c>
    </row>
    <row r="537" spans="1:5" x14ac:dyDescent="0.25">
      <c r="A537" s="23">
        <v>602380</v>
      </c>
      <c r="B537" s="21" t="s">
        <v>5633</v>
      </c>
      <c r="C537" s="24" t="s">
        <v>5632</v>
      </c>
      <c r="D537" s="16">
        <v>200.16863406408095</v>
      </c>
      <c r="E537" s="15">
        <v>128.196</v>
      </c>
    </row>
    <row r="538" spans="1:5" x14ac:dyDescent="0.25">
      <c r="A538" s="23">
        <v>602390</v>
      </c>
      <c r="B538" s="21" t="s">
        <v>5631</v>
      </c>
      <c r="C538" s="24" t="s">
        <v>5630</v>
      </c>
      <c r="D538" s="16">
        <v>300.16863406408095</v>
      </c>
      <c r="E538" s="15">
        <v>192.24</v>
      </c>
    </row>
    <row r="539" spans="1:5" x14ac:dyDescent="0.25">
      <c r="A539" s="23">
        <v>602400</v>
      </c>
      <c r="B539" s="21" t="s">
        <v>5629</v>
      </c>
      <c r="C539" s="21"/>
      <c r="D539" s="16">
        <v>250.25295109612145</v>
      </c>
      <c r="E539" s="15">
        <v>160.27200000000002</v>
      </c>
    </row>
    <row r="540" spans="1:5" ht="24" x14ac:dyDescent="0.25">
      <c r="A540" s="23">
        <v>602410</v>
      </c>
      <c r="B540" s="21" t="s">
        <v>5628</v>
      </c>
      <c r="C540" s="21"/>
      <c r="D540" s="16">
        <v>400.168634064081</v>
      </c>
      <c r="E540" s="15">
        <v>256.28400000000005</v>
      </c>
    </row>
    <row r="541" spans="1:5" x14ac:dyDescent="0.25">
      <c r="A541" s="23">
        <v>602420</v>
      </c>
      <c r="B541" s="21" t="s">
        <v>5627</v>
      </c>
      <c r="C541" s="21"/>
      <c r="D541" s="16">
        <v>100.16863406408095</v>
      </c>
      <c r="E541" s="15">
        <v>64.152000000000001</v>
      </c>
    </row>
    <row r="542" spans="1:5" x14ac:dyDescent="0.25">
      <c r="A542" s="23">
        <v>602430</v>
      </c>
      <c r="B542" s="21" t="s">
        <v>5626</v>
      </c>
      <c r="C542" s="21"/>
      <c r="D542" s="16">
        <v>850.42158516020243</v>
      </c>
      <c r="E542" s="15">
        <v>544.64400000000001</v>
      </c>
    </row>
    <row r="543" spans="1:5" x14ac:dyDescent="0.25">
      <c r="A543" s="23">
        <v>602440</v>
      </c>
      <c r="B543" s="21" t="s">
        <v>5625</v>
      </c>
      <c r="C543" s="21"/>
      <c r="D543" s="16">
        <v>100.16863406408095</v>
      </c>
      <c r="E543" s="15">
        <v>64.152000000000001</v>
      </c>
    </row>
    <row r="544" spans="1:5" ht="24" x14ac:dyDescent="0.25">
      <c r="A544" s="23">
        <v>602450</v>
      </c>
      <c r="B544" s="21" t="s">
        <v>5624</v>
      </c>
      <c r="C544" s="21"/>
      <c r="D544" s="16">
        <v>300.16863406408095</v>
      </c>
      <c r="E544" s="15">
        <v>192.24</v>
      </c>
    </row>
    <row r="545" spans="1:5" x14ac:dyDescent="0.25">
      <c r="A545" s="23">
        <v>602460</v>
      </c>
      <c r="B545" s="21" t="s">
        <v>5623</v>
      </c>
      <c r="C545" s="21" t="s">
        <v>5622</v>
      </c>
      <c r="D545" s="16">
        <v>100.16863406408095</v>
      </c>
      <c r="E545" s="15">
        <v>64.152000000000001</v>
      </c>
    </row>
    <row r="546" spans="1:5" ht="24" x14ac:dyDescent="0.25">
      <c r="A546" s="23">
        <v>602470</v>
      </c>
      <c r="B546" s="21" t="s">
        <v>5621</v>
      </c>
      <c r="C546" s="21"/>
      <c r="D546" s="16">
        <v>150.08431703204047</v>
      </c>
      <c r="E546" s="15">
        <v>96.12</v>
      </c>
    </row>
    <row r="547" spans="1:5" ht="24" x14ac:dyDescent="0.25">
      <c r="A547" s="23">
        <v>602480</v>
      </c>
      <c r="B547" s="21" t="s">
        <v>5620</v>
      </c>
      <c r="C547" s="24" t="s">
        <v>5619</v>
      </c>
      <c r="D547" s="16">
        <v>472.17537942664421</v>
      </c>
      <c r="E547" s="15">
        <v>302.40000000000003</v>
      </c>
    </row>
    <row r="548" spans="1:5" x14ac:dyDescent="0.25">
      <c r="A548" s="23">
        <v>602490</v>
      </c>
      <c r="B548" s="21" t="s">
        <v>5618</v>
      </c>
      <c r="C548" s="21"/>
      <c r="D548" s="16">
        <v>472.17537942664421</v>
      </c>
      <c r="E548" s="15">
        <v>302.40000000000003</v>
      </c>
    </row>
    <row r="549" spans="1:5" ht="24" x14ac:dyDescent="0.25">
      <c r="A549" s="23">
        <v>602500</v>
      </c>
      <c r="B549" s="21" t="s">
        <v>5617</v>
      </c>
      <c r="C549" s="21" t="s">
        <v>5616</v>
      </c>
      <c r="D549" s="16">
        <v>150.08431703204047</v>
      </c>
      <c r="E549" s="15">
        <v>96.12</v>
      </c>
    </row>
    <row r="550" spans="1:5" x14ac:dyDescent="0.25">
      <c r="A550" s="23">
        <v>602510</v>
      </c>
      <c r="B550" s="21" t="s">
        <v>5615</v>
      </c>
      <c r="C550" s="21"/>
      <c r="D550" s="16">
        <v>150.08431703204047</v>
      </c>
      <c r="E550" s="15">
        <v>96.12</v>
      </c>
    </row>
    <row r="551" spans="1:5" x14ac:dyDescent="0.25">
      <c r="A551" s="23">
        <v>602520</v>
      </c>
      <c r="B551" s="21" t="s">
        <v>5614</v>
      </c>
      <c r="C551" s="21"/>
      <c r="D551" s="16">
        <v>300.16863406408095</v>
      </c>
      <c r="E551" s="15">
        <v>192.24</v>
      </c>
    </row>
    <row r="552" spans="1:5" x14ac:dyDescent="0.25">
      <c r="A552" s="23">
        <v>602530</v>
      </c>
      <c r="B552" s="21" t="s">
        <v>5613</v>
      </c>
      <c r="C552" s="21"/>
      <c r="D552" s="16">
        <v>600.3372681281619</v>
      </c>
      <c r="E552" s="15">
        <v>384.48</v>
      </c>
    </row>
    <row r="553" spans="1:5" x14ac:dyDescent="0.25">
      <c r="A553" s="23">
        <v>602540</v>
      </c>
      <c r="B553" s="21" t="s">
        <v>5612</v>
      </c>
      <c r="C553" s="21"/>
      <c r="D553" s="16">
        <v>400.168634064081</v>
      </c>
      <c r="E553" s="15">
        <v>256.28400000000005</v>
      </c>
    </row>
    <row r="554" spans="1:5" x14ac:dyDescent="0.25">
      <c r="A554" s="23">
        <v>602550</v>
      </c>
      <c r="B554" s="21" t="s">
        <v>5611</v>
      </c>
      <c r="C554" s="21"/>
      <c r="D554" s="16">
        <v>450.25295109612142</v>
      </c>
      <c r="E554" s="15">
        <v>288.36</v>
      </c>
    </row>
    <row r="555" spans="1:5" x14ac:dyDescent="0.25">
      <c r="A555" s="23">
        <v>602560</v>
      </c>
      <c r="B555" s="21" t="s">
        <v>5610</v>
      </c>
      <c r="C555" s="21"/>
      <c r="D555" s="16">
        <v>300.16863406408095</v>
      </c>
      <c r="E555" s="15">
        <v>192.24</v>
      </c>
    </row>
    <row r="556" spans="1:5" x14ac:dyDescent="0.25">
      <c r="A556" s="23">
        <v>602570</v>
      </c>
      <c r="B556" s="21" t="s">
        <v>5609</v>
      </c>
      <c r="C556" s="21"/>
      <c r="D556" s="16">
        <v>200.16863406408095</v>
      </c>
      <c r="E556" s="15">
        <v>128.196</v>
      </c>
    </row>
    <row r="557" spans="1:5" x14ac:dyDescent="0.25">
      <c r="A557" s="23">
        <v>602580</v>
      </c>
      <c r="B557" s="21" t="s">
        <v>5608</v>
      </c>
      <c r="C557" s="21"/>
      <c r="D557" s="16">
        <v>150.08431703204047</v>
      </c>
      <c r="E557" s="15">
        <v>96.12</v>
      </c>
    </row>
    <row r="558" spans="1:5" x14ac:dyDescent="0.25">
      <c r="A558" s="23">
        <v>602590</v>
      </c>
      <c r="B558" s="21" t="s">
        <v>5607</v>
      </c>
      <c r="C558" s="21"/>
      <c r="D558" s="16">
        <v>400.168634064081</v>
      </c>
      <c r="E558" s="15">
        <v>256.28400000000005</v>
      </c>
    </row>
    <row r="559" spans="1:5" x14ac:dyDescent="0.25">
      <c r="A559" s="23">
        <v>602600</v>
      </c>
      <c r="B559" s="21" t="s">
        <v>5606</v>
      </c>
      <c r="C559" s="21"/>
      <c r="D559" s="16">
        <v>200.16863406408095</v>
      </c>
      <c r="E559" s="15">
        <v>128.196</v>
      </c>
    </row>
    <row r="560" spans="1:5" x14ac:dyDescent="0.25">
      <c r="A560" s="23">
        <v>602610</v>
      </c>
      <c r="B560" s="21" t="s">
        <v>5605</v>
      </c>
      <c r="C560" s="21"/>
      <c r="D560" s="16">
        <v>400.168634064081</v>
      </c>
      <c r="E560" s="15">
        <v>256.28400000000005</v>
      </c>
    </row>
    <row r="561" spans="1:5" x14ac:dyDescent="0.25">
      <c r="A561" s="23">
        <v>602620</v>
      </c>
      <c r="B561" s="21" t="s">
        <v>5604</v>
      </c>
      <c r="C561" s="21"/>
      <c r="D561" s="16">
        <v>100.16863406408095</v>
      </c>
      <c r="E561" s="15">
        <v>64.152000000000001</v>
      </c>
    </row>
    <row r="562" spans="1:5" x14ac:dyDescent="0.25">
      <c r="A562" s="23">
        <v>602630</v>
      </c>
      <c r="B562" s="21" t="s">
        <v>5603</v>
      </c>
      <c r="C562" s="21"/>
      <c r="D562" s="16">
        <v>250.25295109612145</v>
      </c>
      <c r="E562" s="15">
        <v>160.27200000000002</v>
      </c>
    </row>
    <row r="563" spans="1:5" ht="24" x14ac:dyDescent="0.25">
      <c r="A563" s="23">
        <v>602640</v>
      </c>
      <c r="B563" s="21" t="s">
        <v>5602</v>
      </c>
      <c r="C563" s="21"/>
      <c r="D563" s="16">
        <v>750.42158516020243</v>
      </c>
      <c r="E563" s="15">
        <v>480.6</v>
      </c>
    </row>
    <row r="564" spans="1:5" ht="24" x14ac:dyDescent="0.25">
      <c r="A564" s="23">
        <v>602650</v>
      </c>
      <c r="B564" s="21" t="s">
        <v>5601</v>
      </c>
      <c r="C564" s="21"/>
      <c r="D564" s="16">
        <v>550.25295109612148</v>
      </c>
      <c r="E564" s="15">
        <v>352.40400000000005</v>
      </c>
    </row>
    <row r="565" spans="1:5" x14ac:dyDescent="0.25">
      <c r="A565" s="23">
        <v>602660</v>
      </c>
      <c r="B565" s="21" t="s">
        <v>5600</v>
      </c>
      <c r="C565" s="21"/>
      <c r="D565" s="16">
        <v>350.25295109612142</v>
      </c>
      <c r="E565" s="15">
        <v>224.316</v>
      </c>
    </row>
    <row r="566" spans="1:5" ht="24" x14ac:dyDescent="0.25">
      <c r="A566" s="23">
        <v>602670</v>
      </c>
      <c r="B566" s="21" t="s">
        <v>5599</v>
      </c>
      <c r="C566" s="21"/>
      <c r="D566" s="16">
        <v>350.25295109612142</v>
      </c>
      <c r="E566" s="15">
        <v>224.316</v>
      </c>
    </row>
    <row r="567" spans="1:5" x14ac:dyDescent="0.25">
      <c r="A567" s="23">
        <v>602680</v>
      </c>
      <c r="B567" s="21" t="s">
        <v>5598</v>
      </c>
      <c r="C567" s="21"/>
      <c r="D567" s="16">
        <v>350.25295109612142</v>
      </c>
      <c r="E567" s="15">
        <v>224.316</v>
      </c>
    </row>
    <row r="568" spans="1:5" x14ac:dyDescent="0.25">
      <c r="A568" s="23">
        <v>602690</v>
      </c>
      <c r="B568" s="21" t="s">
        <v>5597</v>
      </c>
      <c r="C568" s="21"/>
      <c r="D568" s="16">
        <v>400.168634064081</v>
      </c>
      <c r="E568" s="15">
        <v>256.28400000000005</v>
      </c>
    </row>
    <row r="569" spans="1:5" x14ac:dyDescent="0.25">
      <c r="A569" s="23">
        <v>602700</v>
      </c>
      <c r="B569" s="21" t="s">
        <v>5596</v>
      </c>
      <c r="C569" s="21"/>
      <c r="D569" s="16">
        <v>573.35581787521085</v>
      </c>
      <c r="E569" s="15">
        <v>367.20000000000005</v>
      </c>
    </row>
    <row r="570" spans="1:5" x14ac:dyDescent="0.25">
      <c r="A570" s="23">
        <v>602710</v>
      </c>
      <c r="B570" s="21" t="s">
        <v>5595</v>
      </c>
      <c r="C570" s="21"/>
      <c r="D570" s="16">
        <v>413.15345699831369</v>
      </c>
      <c r="E570" s="15">
        <v>264.60000000000002</v>
      </c>
    </row>
    <row r="571" spans="1:5" x14ac:dyDescent="0.25">
      <c r="A571" s="23">
        <v>602720</v>
      </c>
      <c r="B571" s="21" t="s">
        <v>5594</v>
      </c>
      <c r="C571" s="21"/>
      <c r="D571" s="16">
        <v>649.24114671163579</v>
      </c>
      <c r="E571" s="15">
        <v>415.8</v>
      </c>
    </row>
    <row r="572" spans="1:5" ht="24" x14ac:dyDescent="0.25">
      <c r="A572" s="23">
        <v>602730</v>
      </c>
      <c r="B572" s="21" t="s">
        <v>5593</v>
      </c>
      <c r="C572" s="21"/>
      <c r="D572" s="16">
        <v>708.26306913996632</v>
      </c>
      <c r="E572" s="15">
        <v>453.6</v>
      </c>
    </row>
    <row r="573" spans="1:5" x14ac:dyDescent="0.25">
      <c r="A573" s="23">
        <v>602740</v>
      </c>
      <c r="B573" s="21" t="s">
        <v>5592</v>
      </c>
      <c r="C573" s="21"/>
      <c r="D573" s="16">
        <v>400.168634064081</v>
      </c>
      <c r="E573" s="15">
        <v>256.28400000000005</v>
      </c>
    </row>
    <row r="574" spans="1:5" x14ac:dyDescent="0.25">
      <c r="A574" s="23">
        <v>602750</v>
      </c>
      <c r="B574" s="21" t="s">
        <v>5591</v>
      </c>
      <c r="C574" s="21"/>
      <c r="D574" s="16">
        <v>1000.5059021922428</v>
      </c>
      <c r="E574" s="15">
        <v>640.76400000000001</v>
      </c>
    </row>
    <row r="575" spans="1:5" x14ac:dyDescent="0.25">
      <c r="A575" s="23">
        <v>602760</v>
      </c>
      <c r="B575" s="21" t="s">
        <v>5590</v>
      </c>
      <c r="C575" s="21"/>
      <c r="D575" s="16">
        <v>100.16863406408095</v>
      </c>
      <c r="E575" s="15">
        <v>64.152000000000001</v>
      </c>
    </row>
    <row r="576" spans="1:5" x14ac:dyDescent="0.25">
      <c r="A576" s="23">
        <v>602770</v>
      </c>
      <c r="B576" s="21" t="s">
        <v>5589</v>
      </c>
      <c r="C576" s="21"/>
      <c r="D576" s="16">
        <v>400.168634064081</v>
      </c>
      <c r="E576" s="15">
        <v>256.28400000000005</v>
      </c>
    </row>
    <row r="577" spans="1:5" x14ac:dyDescent="0.25">
      <c r="A577" s="23">
        <v>602780</v>
      </c>
      <c r="B577" s="21" t="s">
        <v>5588</v>
      </c>
      <c r="C577" s="21"/>
      <c r="D577" s="16">
        <v>350.25295109612142</v>
      </c>
      <c r="E577" s="15">
        <v>224.316</v>
      </c>
    </row>
    <row r="578" spans="1:5" x14ac:dyDescent="0.25">
      <c r="A578" s="23">
        <v>602790</v>
      </c>
      <c r="B578" s="21" t="s">
        <v>5587</v>
      </c>
      <c r="C578" s="21"/>
      <c r="D578" s="16">
        <v>400.168634064081</v>
      </c>
      <c r="E578" s="15">
        <v>256.28400000000005</v>
      </c>
    </row>
    <row r="579" spans="1:5" x14ac:dyDescent="0.25">
      <c r="A579" s="23">
        <v>602800</v>
      </c>
      <c r="B579" s="21" t="s">
        <v>5586</v>
      </c>
      <c r="C579" s="24" t="s">
        <v>5583</v>
      </c>
      <c r="D579" s="16">
        <v>350.25295109612142</v>
      </c>
      <c r="E579" s="15">
        <v>224.316</v>
      </c>
    </row>
    <row r="580" spans="1:5" x14ac:dyDescent="0.25">
      <c r="A580" s="23">
        <v>602810</v>
      </c>
      <c r="B580" s="21" t="s">
        <v>5585</v>
      </c>
      <c r="C580" s="24" t="s">
        <v>5583</v>
      </c>
      <c r="D580" s="16">
        <v>850.42158516020243</v>
      </c>
      <c r="E580" s="15">
        <v>544.64400000000001</v>
      </c>
    </row>
    <row r="581" spans="1:5" x14ac:dyDescent="0.25">
      <c r="A581" s="23">
        <v>602820</v>
      </c>
      <c r="B581" s="21" t="s">
        <v>5584</v>
      </c>
      <c r="C581" s="24" t="s">
        <v>5583</v>
      </c>
      <c r="D581" s="16">
        <v>500.3372681281619</v>
      </c>
      <c r="E581" s="15">
        <v>320.43600000000004</v>
      </c>
    </row>
    <row r="582" spans="1:5" x14ac:dyDescent="0.25">
      <c r="A582" s="23">
        <v>602830</v>
      </c>
      <c r="B582" s="21" t="s">
        <v>5582</v>
      </c>
      <c r="C582" s="21"/>
      <c r="D582" s="16">
        <v>200.16863406408095</v>
      </c>
      <c r="E582" s="15">
        <v>128.196</v>
      </c>
    </row>
    <row r="583" spans="1:5" x14ac:dyDescent="0.25">
      <c r="A583" s="23">
        <v>602840</v>
      </c>
      <c r="B583" s="21" t="s">
        <v>5581</v>
      </c>
      <c r="C583" s="21"/>
      <c r="D583" s="16">
        <v>300.16863406408095</v>
      </c>
      <c r="E583" s="15">
        <v>192.24</v>
      </c>
    </row>
    <row r="584" spans="1:5" x14ac:dyDescent="0.25">
      <c r="A584" s="23">
        <v>602850</v>
      </c>
      <c r="B584" s="21" t="s">
        <v>5580</v>
      </c>
      <c r="C584" s="21"/>
      <c r="D584" s="16">
        <v>300.16863406408095</v>
      </c>
      <c r="E584" s="15">
        <v>192.24</v>
      </c>
    </row>
    <row r="585" spans="1:5" ht="24" x14ac:dyDescent="0.25">
      <c r="A585" s="23">
        <v>602860</v>
      </c>
      <c r="B585" s="21" t="s">
        <v>5579</v>
      </c>
      <c r="C585" s="21" t="s">
        <v>5578</v>
      </c>
      <c r="D585" s="16">
        <v>850.42158516020243</v>
      </c>
      <c r="E585" s="15">
        <v>544.64400000000001</v>
      </c>
    </row>
    <row r="586" spans="1:5" x14ac:dyDescent="0.25">
      <c r="A586" s="23">
        <v>602870</v>
      </c>
      <c r="B586" s="21" t="s">
        <v>5577</v>
      </c>
      <c r="C586" s="21"/>
      <c r="D586" s="16">
        <v>950.42158516020243</v>
      </c>
      <c r="E586" s="15">
        <v>608.6880000000001</v>
      </c>
    </row>
    <row r="587" spans="1:5" x14ac:dyDescent="0.25">
      <c r="A587" s="23">
        <v>602880</v>
      </c>
      <c r="B587" s="21" t="s">
        <v>5576</v>
      </c>
      <c r="C587" s="21"/>
      <c r="D587" s="16">
        <v>300.16863406408095</v>
      </c>
      <c r="E587" s="15">
        <v>192.24</v>
      </c>
    </row>
    <row r="588" spans="1:5" x14ac:dyDescent="0.25">
      <c r="A588" s="23">
        <v>602890</v>
      </c>
      <c r="B588" s="21" t="s">
        <v>5575</v>
      </c>
      <c r="C588" s="21"/>
      <c r="D588" s="16">
        <v>400.168634064081</v>
      </c>
      <c r="E588" s="15">
        <v>256.28400000000005</v>
      </c>
    </row>
    <row r="589" spans="1:5" x14ac:dyDescent="0.25">
      <c r="A589" s="23">
        <v>602900</v>
      </c>
      <c r="B589" s="21" t="s">
        <v>5574</v>
      </c>
      <c r="C589" s="21"/>
      <c r="D589" s="16">
        <v>270.15177065767284</v>
      </c>
      <c r="E589" s="15">
        <v>173.01599999999999</v>
      </c>
    </row>
    <row r="590" spans="1:5" x14ac:dyDescent="0.25">
      <c r="A590" s="23">
        <v>602910</v>
      </c>
      <c r="B590" s="21" t="s">
        <v>5573</v>
      </c>
      <c r="C590" s="21" t="s">
        <v>5572</v>
      </c>
      <c r="D590" s="16">
        <v>700.3372681281619</v>
      </c>
      <c r="E590" s="15">
        <v>448.52400000000006</v>
      </c>
    </row>
    <row r="591" spans="1:5" x14ac:dyDescent="0.25">
      <c r="A591" s="23">
        <v>602920</v>
      </c>
      <c r="B591" s="21" t="s">
        <v>5571</v>
      </c>
      <c r="C591" s="21"/>
      <c r="D591" s="16">
        <v>600.3372681281619</v>
      </c>
      <c r="E591" s="15">
        <v>384.48</v>
      </c>
    </row>
    <row r="592" spans="1:5" ht="24" x14ac:dyDescent="0.25">
      <c r="A592" s="23">
        <v>602930</v>
      </c>
      <c r="B592" s="21" t="s">
        <v>5570</v>
      </c>
      <c r="C592" s="21"/>
      <c r="D592" s="16">
        <v>1500.6745362563238</v>
      </c>
      <c r="E592" s="15">
        <v>961.09199999999998</v>
      </c>
    </row>
    <row r="593" spans="1:5" x14ac:dyDescent="0.25">
      <c r="A593" s="23">
        <v>602940</v>
      </c>
      <c r="B593" s="21" t="s">
        <v>5569</v>
      </c>
      <c r="C593" s="21"/>
      <c r="D593" s="16">
        <v>400.168634064081</v>
      </c>
      <c r="E593" s="15">
        <v>256.28400000000005</v>
      </c>
    </row>
    <row r="594" spans="1:5" x14ac:dyDescent="0.25">
      <c r="A594" s="23">
        <v>602950</v>
      </c>
      <c r="B594" s="21" t="s">
        <v>5568</v>
      </c>
      <c r="C594" s="21"/>
      <c r="D594" s="16">
        <v>300.16863406408095</v>
      </c>
      <c r="E594" s="15">
        <v>192.24</v>
      </c>
    </row>
    <row r="595" spans="1:5" x14ac:dyDescent="0.25">
      <c r="A595" s="23">
        <v>602960</v>
      </c>
      <c r="B595" s="21" t="s">
        <v>5567</v>
      </c>
      <c r="C595" s="21"/>
      <c r="D595" s="16">
        <v>350.25295109612142</v>
      </c>
      <c r="E595" s="15">
        <v>224.316</v>
      </c>
    </row>
    <row r="596" spans="1:5" x14ac:dyDescent="0.25">
      <c r="A596" s="23">
        <v>602970</v>
      </c>
      <c r="B596" s="21" t="s">
        <v>5566</v>
      </c>
      <c r="C596" s="21"/>
      <c r="D596" s="16">
        <v>350.25295109612142</v>
      </c>
      <c r="E596" s="15">
        <v>224.316</v>
      </c>
    </row>
    <row r="597" spans="1:5" x14ac:dyDescent="0.25">
      <c r="A597" s="23">
        <v>602980</v>
      </c>
      <c r="B597" s="21" t="s">
        <v>5565</v>
      </c>
      <c r="C597" s="21"/>
      <c r="D597" s="16">
        <v>200.16863406408095</v>
      </c>
      <c r="E597" s="15">
        <v>128.196</v>
      </c>
    </row>
    <row r="598" spans="1:5" x14ac:dyDescent="0.25">
      <c r="A598" s="23">
        <v>602990</v>
      </c>
      <c r="B598" s="21" t="s">
        <v>5564</v>
      </c>
      <c r="C598" s="21"/>
      <c r="D598" s="16">
        <v>100.16863406408095</v>
      </c>
      <c r="E598" s="15">
        <v>64.152000000000001</v>
      </c>
    </row>
    <row r="599" spans="1:5" x14ac:dyDescent="0.25">
      <c r="A599" s="23">
        <v>603000</v>
      </c>
      <c r="B599" s="21" t="s">
        <v>5563</v>
      </c>
      <c r="C599" s="21"/>
      <c r="D599" s="16">
        <v>300.16863406408095</v>
      </c>
      <c r="E599" s="15">
        <v>192.24</v>
      </c>
    </row>
    <row r="600" spans="1:5" x14ac:dyDescent="0.25">
      <c r="A600" s="23">
        <v>603010</v>
      </c>
      <c r="B600" s="21" t="s">
        <v>5562</v>
      </c>
      <c r="C600" s="21"/>
      <c r="D600" s="16">
        <v>400.168634064081</v>
      </c>
      <c r="E600" s="15">
        <v>256.28400000000005</v>
      </c>
    </row>
    <row r="601" spans="1:5" x14ac:dyDescent="0.25">
      <c r="A601" s="23">
        <v>603020</v>
      </c>
      <c r="B601" s="21" t="s">
        <v>5561</v>
      </c>
      <c r="C601" s="21"/>
      <c r="D601" s="16">
        <v>300.16863406408095</v>
      </c>
      <c r="E601" s="15">
        <v>192.24</v>
      </c>
    </row>
    <row r="602" spans="1:5" x14ac:dyDescent="0.25">
      <c r="A602" s="23">
        <v>603030</v>
      </c>
      <c r="B602" s="21" t="s">
        <v>5560</v>
      </c>
      <c r="C602" s="21"/>
      <c r="D602" s="16">
        <v>200.16863406408095</v>
      </c>
      <c r="E602" s="15">
        <v>128.196</v>
      </c>
    </row>
    <row r="603" spans="1:5" x14ac:dyDescent="0.25">
      <c r="A603" s="23">
        <v>603040</v>
      </c>
      <c r="B603" s="21" t="s">
        <v>5559</v>
      </c>
      <c r="C603" s="21"/>
      <c r="D603" s="16">
        <v>800.33726812816201</v>
      </c>
      <c r="E603" s="15">
        <v>512.5680000000001</v>
      </c>
    </row>
    <row r="604" spans="1:5" x14ac:dyDescent="0.25">
      <c r="A604" s="23">
        <v>603050</v>
      </c>
      <c r="B604" s="21" t="s">
        <v>5558</v>
      </c>
      <c r="C604" s="21"/>
      <c r="D604" s="16">
        <v>600.3372681281619</v>
      </c>
      <c r="E604" s="15">
        <v>384.48</v>
      </c>
    </row>
    <row r="605" spans="1:5" x14ac:dyDescent="0.25">
      <c r="A605" s="23">
        <v>603060</v>
      </c>
      <c r="B605" s="21" t="s">
        <v>5557</v>
      </c>
      <c r="C605" s="21"/>
      <c r="D605" s="16">
        <v>420.23608768971332</v>
      </c>
      <c r="E605" s="15">
        <v>269.13600000000002</v>
      </c>
    </row>
    <row r="606" spans="1:5" x14ac:dyDescent="0.25">
      <c r="A606" s="23">
        <v>603070</v>
      </c>
      <c r="B606" s="21" t="s">
        <v>5556</v>
      </c>
      <c r="C606" s="21"/>
      <c r="D606" s="16">
        <v>670.32040472175379</v>
      </c>
      <c r="E606" s="15">
        <v>429.3</v>
      </c>
    </row>
    <row r="607" spans="1:5" x14ac:dyDescent="0.25">
      <c r="A607" s="23">
        <v>603080</v>
      </c>
      <c r="B607" s="21" t="s">
        <v>5555</v>
      </c>
      <c r="C607" s="24" t="s">
        <v>5545</v>
      </c>
      <c r="D607" s="16">
        <v>400.168634064081</v>
      </c>
      <c r="E607" s="15">
        <v>256.28400000000005</v>
      </c>
    </row>
    <row r="608" spans="1:5" x14ac:dyDescent="0.25">
      <c r="A608" s="23">
        <v>603090</v>
      </c>
      <c r="B608" s="21" t="s">
        <v>5554</v>
      </c>
      <c r="C608" s="24" t="s">
        <v>5553</v>
      </c>
      <c r="D608" s="16">
        <v>400.168634064081</v>
      </c>
      <c r="E608" s="15">
        <v>256.28400000000005</v>
      </c>
    </row>
    <row r="609" spans="1:5" x14ac:dyDescent="0.25">
      <c r="A609" s="23">
        <v>603100</v>
      </c>
      <c r="B609" s="21" t="s">
        <v>5552</v>
      </c>
      <c r="C609" s="24" t="s">
        <v>5551</v>
      </c>
      <c r="D609" s="16">
        <v>425.29510961214203</v>
      </c>
      <c r="E609" s="15">
        <v>272.37600000000026</v>
      </c>
    </row>
    <row r="610" spans="1:5" x14ac:dyDescent="0.25">
      <c r="A610" s="23">
        <v>603110</v>
      </c>
      <c r="B610" s="21" t="s">
        <v>5550</v>
      </c>
      <c r="C610" s="24" t="s">
        <v>5549</v>
      </c>
      <c r="D610" s="16">
        <v>400.168634064081</v>
      </c>
      <c r="E610" s="15">
        <v>256.28400000000005</v>
      </c>
    </row>
    <row r="611" spans="1:5" x14ac:dyDescent="0.25">
      <c r="A611" s="23">
        <v>603120</v>
      </c>
      <c r="B611" s="21" t="s">
        <v>5548</v>
      </c>
      <c r="C611" s="24"/>
      <c r="D611" s="16">
        <v>500.3372681281619</v>
      </c>
      <c r="E611" s="15">
        <v>320.43600000000004</v>
      </c>
    </row>
    <row r="612" spans="1:5" x14ac:dyDescent="0.25">
      <c r="A612" s="23">
        <v>603130</v>
      </c>
      <c r="B612" s="21" t="s">
        <v>5547</v>
      </c>
      <c r="C612" s="24"/>
      <c r="D612" s="16">
        <v>380.26981450252953</v>
      </c>
      <c r="E612" s="15">
        <v>243.54000000000002</v>
      </c>
    </row>
    <row r="613" spans="1:5" x14ac:dyDescent="0.25">
      <c r="A613" s="23">
        <v>603140</v>
      </c>
      <c r="B613" s="21" t="s">
        <v>5546</v>
      </c>
      <c r="C613" s="24" t="s">
        <v>5545</v>
      </c>
      <c r="D613" s="16">
        <v>300.16863406408095</v>
      </c>
      <c r="E613" s="15">
        <v>192.24</v>
      </c>
    </row>
    <row r="614" spans="1:5" ht="36" x14ac:dyDescent="0.25">
      <c r="A614" s="23">
        <v>603150</v>
      </c>
      <c r="B614" s="21" t="s">
        <v>5544</v>
      </c>
      <c r="C614" s="21" t="s">
        <v>5543</v>
      </c>
      <c r="D614" s="16">
        <v>250.25295109612145</v>
      </c>
      <c r="E614" s="15">
        <v>160.27200000000002</v>
      </c>
    </row>
    <row r="615" spans="1:5" x14ac:dyDescent="0.25">
      <c r="A615" s="23"/>
      <c r="B615" s="22" t="s">
        <v>5542</v>
      </c>
      <c r="C615" s="21"/>
      <c r="D615" s="16"/>
      <c r="E615" s="15">
        <v>0</v>
      </c>
    </row>
    <row r="616" spans="1:5" x14ac:dyDescent="0.25">
      <c r="A616" s="23">
        <v>603160</v>
      </c>
      <c r="B616" s="21" t="s">
        <v>5541</v>
      </c>
      <c r="C616" s="21"/>
      <c r="D616" s="16">
        <v>300.16863406408095</v>
      </c>
      <c r="E616" s="15">
        <v>192.24</v>
      </c>
    </row>
    <row r="617" spans="1:5" x14ac:dyDescent="0.25">
      <c r="A617" s="23">
        <v>603170</v>
      </c>
      <c r="B617" s="21" t="s">
        <v>5540</v>
      </c>
      <c r="C617" s="21" t="s">
        <v>5539</v>
      </c>
      <c r="D617" s="16">
        <v>600.3372681281619</v>
      </c>
      <c r="E617" s="15">
        <v>384.48</v>
      </c>
    </row>
    <row r="618" spans="1:5" x14ac:dyDescent="0.25">
      <c r="A618" s="23">
        <v>603180</v>
      </c>
      <c r="B618" s="21" t="s">
        <v>5538</v>
      </c>
      <c r="C618" s="21" t="s">
        <v>5537</v>
      </c>
      <c r="D618" s="16">
        <v>500.3372681281619</v>
      </c>
      <c r="E618" s="15">
        <v>320.43600000000004</v>
      </c>
    </row>
    <row r="619" spans="1:5" x14ac:dyDescent="0.25">
      <c r="A619" s="23">
        <v>603190</v>
      </c>
      <c r="B619" s="21" t="s">
        <v>5536</v>
      </c>
      <c r="C619" s="21"/>
      <c r="D619" s="16">
        <v>100.16863406408095</v>
      </c>
      <c r="E619" s="15">
        <v>64.152000000000001</v>
      </c>
    </row>
    <row r="620" spans="1:5" x14ac:dyDescent="0.25">
      <c r="A620" s="23">
        <v>603200</v>
      </c>
      <c r="B620" s="21" t="s">
        <v>5535</v>
      </c>
      <c r="C620" s="21"/>
      <c r="D620" s="16">
        <v>175.21079258010118</v>
      </c>
      <c r="E620" s="15">
        <v>112.212</v>
      </c>
    </row>
    <row r="621" spans="1:5" x14ac:dyDescent="0.25">
      <c r="A621" s="23">
        <v>603210</v>
      </c>
      <c r="B621" s="21" t="s">
        <v>5534</v>
      </c>
      <c r="C621" s="21"/>
      <c r="D621" s="16">
        <v>300.16863406408095</v>
      </c>
      <c r="E621" s="15">
        <v>192.24</v>
      </c>
    </row>
    <row r="622" spans="1:5" x14ac:dyDescent="0.25">
      <c r="A622" s="23">
        <v>603220</v>
      </c>
      <c r="B622" s="21" t="s">
        <v>5533</v>
      </c>
      <c r="C622" s="21"/>
      <c r="D622" s="16">
        <v>200.16863406408095</v>
      </c>
      <c r="E622" s="15">
        <v>128.196</v>
      </c>
    </row>
    <row r="623" spans="1:5" x14ac:dyDescent="0.25">
      <c r="A623" s="23">
        <v>603230</v>
      </c>
      <c r="B623" s="21" t="s">
        <v>5532</v>
      </c>
      <c r="C623" s="21"/>
      <c r="D623" s="16">
        <v>400.168634064081</v>
      </c>
      <c r="E623" s="15">
        <v>256.28400000000005</v>
      </c>
    </row>
    <row r="624" spans="1:5" x14ac:dyDescent="0.25">
      <c r="A624" s="23">
        <v>603240</v>
      </c>
      <c r="B624" s="21" t="s">
        <v>5531</v>
      </c>
      <c r="C624" s="21"/>
      <c r="D624" s="16">
        <v>300.16863406408095</v>
      </c>
      <c r="E624" s="15">
        <v>192.24</v>
      </c>
    </row>
    <row r="625" spans="1:5" x14ac:dyDescent="0.25">
      <c r="A625" s="23"/>
      <c r="B625" s="22" t="s">
        <v>5530</v>
      </c>
      <c r="C625" s="21"/>
      <c r="D625" s="16"/>
      <c r="E625" s="15">
        <v>0</v>
      </c>
    </row>
    <row r="626" spans="1:5" x14ac:dyDescent="0.25">
      <c r="A626" s="23"/>
      <c r="B626" s="22" t="s">
        <v>5529</v>
      </c>
      <c r="C626" s="21"/>
      <c r="D626" s="16"/>
      <c r="E626" s="15">
        <v>0</v>
      </c>
    </row>
    <row r="627" spans="1:5" x14ac:dyDescent="0.25">
      <c r="A627" s="23">
        <v>603250</v>
      </c>
      <c r="B627" s="21" t="s">
        <v>5528</v>
      </c>
      <c r="C627" s="24" t="s">
        <v>5527</v>
      </c>
      <c r="D627" s="16">
        <v>600.3372681281619</v>
      </c>
      <c r="E627" s="15">
        <v>384.48</v>
      </c>
    </row>
    <row r="628" spans="1:5" x14ac:dyDescent="0.25">
      <c r="A628" s="23">
        <v>603260</v>
      </c>
      <c r="B628" s="21" t="s">
        <v>5526</v>
      </c>
      <c r="C628" s="21"/>
      <c r="D628" s="16">
        <v>200.16863406408095</v>
      </c>
      <c r="E628" s="15">
        <v>128.196</v>
      </c>
    </row>
    <row r="629" spans="1:5" x14ac:dyDescent="0.25">
      <c r="A629" s="23">
        <v>603270</v>
      </c>
      <c r="B629" s="21" t="s">
        <v>5525</v>
      </c>
      <c r="C629" s="21"/>
      <c r="D629" s="16">
        <v>480.26981450252953</v>
      </c>
      <c r="E629" s="15">
        <v>307.58400000000006</v>
      </c>
    </row>
    <row r="630" spans="1:5" x14ac:dyDescent="0.25">
      <c r="A630" s="23">
        <v>603280</v>
      </c>
      <c r="B630" s="21" t="s">
        <v>5524</v>
      </c>
      <c r="C630" s="21" t="s">
        <v>5522</v>
      </c>
      <c r="D630" s="16">
        <v>300.16863406408095</v>
      </c>
      <c r="E630" s="15">
        <v>192.24</v>
      </c>
    </row>
    <row r="631" spans="1:5" x14ac:dyDescent="0.25">
      <c r="A631" s="23">
        <v>603290</v>
      </c>
      <c r="B631" s="21" t="s">
        <v>5523</v>
      </c>
      <c r="C631" s="21" t="s">
        <v>5522</v>
      </c>
      <c r="D631" s="16">
        <v>50.084317032040474</v>
      </c>
      <c r="E631" s="15">
        <v>32.076000000000001</v>
      </c>
    </row>
    <row r="632" spans="1:5" x14ac:dyDescent="0.25">
      <c r="A632" s="23">
        <v>603300</v>
      </c>
      <c r="B632" s="21" t="s">
        <v>5521</v>
      </c>
      <c r="C632" s="21" t="s">
        <v>5520</v>
      </c>
      <c r="D632" s="16">
        <v>600.3372681281619</v>
      </c>
      <c r="E632" s="15">
        <v>384.48</v>
      </c>
    </row>
    <row r="633" spans="1:5" x14ac:dyDescent="0.25">
      <c r="A633" s="23">
        <v>603310</v>
      </c>
      <c r="B633" s="21" t="s">
        <v>5519</v>
      </c>
      <c r="C633" s="21"/>
      <c r="D633" s="16">
        <v>300.16863406408095</v>
      </c>
      <c r="E633" s="15">
        <v>192.24</v>
      </c>
    </row>
    <row r="634" spans="1:5" x14ac:dyDescent="0.25">
      <c r="A634" s="23">
        <v>603320</v>
      </c>
      <c r="B634" s="21" t="s">
        <v>5518</v>
      </c>
      <c r="C634" s="21" t="s">
        <v>5516</v>
      </c>
      <c r="D634" s="16">
        <v>1176.6947723440135</v>
      </c>
      <c r="E634" s="15">
        <v>753.60239999999999</v>
      </c>
    </row>
    <row r="635" spans="1:5" x14ac:dyDescent="0.25">
      <c r="A635" s="23">
        <v>603330</v>
      </c>
      <c r="B635" s="21" t="s">
        <v>5517</v>
      </c>
      <c r="C635" s="21" t="s">
        <v>5516</v>
      </c>
      <c r="D635" s="16">
        <v>1416.5261382799326</v>
      </c>
      <c r="E635" s="15">
        <v>907.2</v>
      </c>
    </row>
    <row r="636" spans="1:5" x14ac:dyDescent="0.25">
      <c r="A636" s="23">
        <v>603340</v>
      </c>
      <c r="B636" s="21" t="s">
        <v>5515</v>
      </c>
      <c r="C636" s="21"/>
      <c r="D636" s="16">
        <v>472.18</v>
      </c>
      <c r="E636" s="15">
        <v>302.40295920000005</v>
      </c>
    </row>
    <row r="637" spans="1:5" x14ac:dyDescent="0.25">
      <c r="A637" s="23">
        <v>603350</v>
      </c>
      <c r="B637" s="21" t="s">
        <v>5514</v>
      </c>
      <c r="C637" s="21" t="s">
        <v>5513</v>
      </c>
      <c r="D637" s="16">
        <v>600.3372681281619</v>
      </c>
      <c r="E637" s="15">
        <v>384.48</v>
      </c>
    </row>
    <row r="638" spans="1:5" x14ac:dyDescent="0.25">
      <c r="A638" s="23">
        <v>603360</v>
      </c>
      <c r="B638" s="21" t="s">
        <v>5512</v>
      </c>
      <c r="C638" s="21"/>
      <c r="D638" s="16">
        <v>400.168634064081</v>
      </c>
      <c r="E638" s="15">
        <v>256.28400000000005</v>
      </c>
    </row>
    <row r="639" spans="1:5" x14ac:dyDescent="0.25">
      <c r="A639" s="23">
        <v>603370</v>
      </c>
      <c r="B639" s="21" t="s">
        <v>5511</v>
      </c>
      <c r="C639" s="21" t="s">
        <v>5509</v>
      </c>
      <c r="D639" s="16">
        <v>1600.674536256324</v>
      </c>
      <c r="E639" s="15">
        <v>1025.1360000000002</v>
      </c>
    </row>
    <row r="640" spans="1:5" x14ac:dyDescent="0.25">
      <c r="A640" s="23">
        <v>603380</v>
      </c>
      <c r="B640" s="21" t="s">
        <v>5510</v>
      </c>
      <c r="C640" s="21" t="s">
        <v>5509</v>
      </c>
      <c r="D640" s="16">
        <v>1200.505902192243</v>
      </c>
      <c r="E640" s="15">
        <v>768.8520000000002</v>
      </c>
    </row>
    <row r="641" spans="1:5" x14ac:dyDescent="0.25">
      <c r="A641" s="23">
        <v>603390</v>
      </c>
      <c r="B641" s="21" t="s">
        <v>5508</v>
      </c>
      <c r="C641" s="21"/>
      <c r="D641" s="16">
        <v>100.16863406408095</v>
      </c>
      <c r="E641" s="15">
        <v>64.152000000000001</v>
      </c>
    </row>
    <row r="642" spans="1:5" x14ac:dyDescent="0.25">
      <c r="A642" s="23">
        <v>603400</v>
      </c>
      <c r="B642" s="21" t="s">
        <v>5507</v>
      </c>
      <c r="C642" s="21"/>
      <c r="D642" s="16">
        <v>500.3372681281619</v>
      </c>
      <c r="E642" s="15">
        <v>320.43600000000004</v>
      </c>
    </row>
    <row r="643" spans="1:5" x14ac:dyDescent="0.25">
      <c r="A643" s="23">
        <v>603410</v>
      </c>
      <c r="B643" s="21" t="s">
        <v>5506</v>
      </c>
      <c r="C643" s="21"/>
      <c r="D643" s="16">
        <v>250.25295109612145</v>
      </c>
      <c r="E643" s="15">
        <v>160.27200000000002</v>
      </c>
    </row>
    <row r="644" spans="1:5" x14ac:dyDescent="0.25">
      <c r="A644" s="23">
        <v>603420</v>
      </c>
      <c r="B644" s="21" t="s">
        <v>5505</v>
      </c>
      <c r="C644" s="21"/>
      <c r="D644" s="16">
        <v>1200.505902192243</v>
      </c>
      <c r="E644" s="15">
        <v>768.8520000000002</v>
      </c>
    </row>
    <row r="645" spans="1:5" x14ac:dyDescent="0.25">
      <c r="A645" s="23">
        <v>603430</v>
      </c>
      <c r="B645" s="21" t="s">
        <v>5504</v>
      </c>
      <c r="C645" s="21" t="s">
        <v>5503</v>
      </c>
      <c r="D645" s="16">
        <v>800.33726812816201</v>
      </c>
      <c r="E645" s="15">
        <v>512.5680000000001</v>
      </c>
    </row>
    <row r="646" spans="1:5" x14ac:dyDescent="0.25">
      <c r="A646" s="23">
        <v>603440</v>
      </c>
      <c r="B646" s="21" t="s">
        <v>5502</v>
      </c>
      <c r="C646" s="21"/>
      <c r="D646" s="16">
        <v>1421.0792580101181</v>
      </c>
      <c r="E646" s="15">
        <v>910.1160000000001</v>
      </c>
    </row>
    <row r="647" spans="1:5" x14ac:dyDescent="0.25">
      <c r="A647" s="23">
        <v>603450</v>
      </c>
      <c r="B647" s="21" t="s">
        <v>5501</v>
      </c>
      <c r="C647" s="21"/>
      <c r="D647" s="16">
        <v>1800.6745362563238</v>
      </c>
      <c r="E647" s="15">
        <v>1153.2239999999999</v>
      </c>
    </row>
    <row r="648" spans="1:5" x14ac:dyDescent="0.25">
      <c r="A648" s="23">
        <v>603460</v>
      </c>
      <c r="B648" s="21" t="s">
        <v>5500</v>
      </c>
      <c r="C648" s="21"/>
      <c r="D648" s="16">
        <v>1656.408094435076</v>
      </c>
      <c r="E648" s="15">
        <v>1060.8300000000002</v>
      </c>
    </row>
    <row r="649" spans="1:5" ht="24" x14ac:dyDescent="0.25">
      <c r="A649" s="23">
        <v>603470</v>
      </c>
      <c r="B649" s="21" t="s">
        <v>5499</v>
      </c>
      <c r="C649" s="21" t="s">
        <v>5498</v>
      </c>
      <c r="D649" s="16">
        <v>900.3372681281619</v>
      </c>
      <c r="E649" s="15">
        <v>576.61199999999997</v>
      </c>
    </row>
    <row r="650" spans="1:5" x14ac:dyDescent="0.25">
      <c r="A650" s="23">
        <v>603480</v>
      </c>
      <c r="B650" s="21" t="s">
        <v>5497</v>
      </c>
      <c r="C650" s="21"/>
      <c r="D650" s="16">
        <v>800.33726812816201</v>
      </c>
      <c r="E650" s="15">
        <v>512.5680000000001</v>
      </c>
    </row>
    <row r="651" spans="1:5" ht="24" x14ac:dyDescent="0.25">
      <c r="A651" s="23">
        <v>603490</v>
      </c>
      <c r="B651" s="21" t="s">
        <v>5496</v>
      </c>
      <c r="C651" s="21" t="s">
        <v>5495</v>
      </c>
      <c r="D651" s="16">
        <v>500.3372681281619</v>
      </c>
      <c r="E651" s="15">
        <v>320.43600000000004</v>
      </c>
    </row>
    <row r="652" spans="1:5" ht="24" x14ac:dyDescent="0.25">
      <c r="A652" s="23"/>
      <c r="B652" s="22" t="s">
        <v>5494</v>
      </c>
      <c r="C652" s="21"/>
      <c r="D652" s="16"/>
      <c r="E652" s="15">
        <v>0</v>
      </c>
    </row>
    <row r="653" spans="1:5" ht="24" x14ac:dyDescent="0.25">
      <c r="A653" s="23">
        <v>603500</v>
      </c>
      <c r="B653" s="21" t="s">
        <v>5493</v>
      </c>
      <c r="C653" s="21" t="s">
        <v>5492</v>
      </c>
      <c r="D653" s="16">
        <v>500.3372681281619</v>
      </c>
      <c r="E653" s="15">
        <v>320.43600000000004</v>
      </c>
    </row>
    <row r="654" spans="1:5" x14ac:dyDescent="0.25">
      <c r="A654" s="23">
        <v>603510</v>
      </c>
      <c r="B654" s="21" t="s">
        <v>5491</v>
      </c>
      <c r="C654" s="21"/>
      <c r="D654" s="16">
        <v>1200.505902192243</v>
      </c>
      <c r="E654" s="15">
        <v>768.8520000000002</v>
      </c>
    </row>
    <row r="655" spans="1:5" x14ac:dyDescent="0.25">
      <c r="A655" s="23">
        <v>603520</v>
      </c>
      <c r="B655" s="21" t="s">
        <v>5490</v>
      </c>
      <c r="C655" s="21"/>
      <c r="D655" s="16">
        <v>50.084317032040474</v>
      </c>
      <c r="E655" s="15">
        <v>32.076000000000001</v>
      </c>
    </row>
    <row r="656" spans="1:5" x14ac:dyDescent="0.25">
      <c r="A656" s="23">
        <v>603530</v>
      </c>
      <c r="B656" s="21" t="s">
        <v>5489</v>
      </c>
      <c r="C656" s="21" t="s">
        <v>5487</v>
      </c>
      <c r="D656" s="16">
        <v>200.16863406408095</v>
      </c>
      <c r="E656" s="15">
        <v>128.196</v>
      </c>
    </row>
    <row r="657" spans="1:5" x14ac:dyDescent="0.25">
      <c r="A657" s="23">
        <v>603540</v>
      </c>
      <c r="B657" s="21" t="s">
        <v>5488</v>
      </c>
      <c r="C657" s="21" t="s">
        <v>5487</v>
      </c>
      <c r="D657" s="16">
        <v>300.16863406408095</v>
      </c>
      <c r="E657" s="15">
        <v>192.24</v>
      </c>
    </row>
    <row r="658" spans="1:5" x14ac:dyDescent="0.25">
      <c r="A658" s="23">
        <v>603550</v>
      </c>
      <c r="B658" s="21" t="s">
        <v>5486</v>
      </c>
      <c r="C658" s="21"/>
      <c r="D658" s="16">
        <v>2000.8431703204049</v>
      </c>
      <c r="E658" s="15">
        <v>1281.42</v>
      </c>
    </row>
    <row r="659" spans="1:5" x14ac:dyDescent="0.25">
      <c r="A659" s="23">
        <v>603560</v>
      </c>
      <c r="B659" s="21" t="s">
        <v>5485</v>
      </c>
      <c r="C659" s="21"/>
      <c r="D659" s="16">
        <v>500.3372681281619</v>
      </c>
      <c r="E659" s="15">
        <v>320.43600000000004</v>
      </c>
    </row>
    <row r="660" spans="1:5" x14ac:dyDescent="0.25">
      <c r="A660" s="23">
        <v>603570</v>
      </c>
      <c r="B660" s="21" t="s">
        <v>5484</v>
      </c>
      <c r="C660" s="21"/>
      <c r="D660" s="16">
        <v>600.3372681281619</v>
      </c>
      <c r="E660" s="15">
        <v>384.48</v>
      </c>
    </row>
    <row r="661" spans="1:5" x14ac:dyDescent="0.25">
      <c r="A661" s="23">
        <v>603580</v>
      </c>
      <c r="B661" s="21" t="s">
        <v>5483</v>
      </c>
      <c r="C661" s="21" t="s">
        <v>5482</v>
      </c>
      <c r="D661" s="16">
        <v>1200.505902192243</v>
      </c>
      <c r="E661" s="15">
        <v>768.8520000000002</v>
      </c>
    </row>
    <row r="662" spans="1:5" x14ac:dyDescent="0.25">
      <c r="A662" s="23">
        <v>603590</v>
      </c>
      <c r="B662" s="21" t="s">
        <v>5481</v>
      </c>
      <c r="C662" s="21"/>
      <c r="D662" s="16">
        <v>400.168634064081</v>
      </c>
      <c r="E662" s="15">
        <v>256.28400000000005</v>
      </c>
    </row>
    <row r="663" spans="1:5" x14ac:dyDescent="0.25">
      <c r="A663" s="23">
        <v>603600</v>
      </c>
      <c r="B663" s="21" t="s">
        <v>5480</v>
      </c>
      <c r="C663" s="21"/>
      <c r="D663" s="16">
        <v>100.16863406408095</v>
      </c>
      <c r="E663" s="15">
        <v>64.152000000000001</v>
      </c>
    </row>
    <row r="664" spans="1:5" x14ac:dyDescent="0.25">
      <c r="A664" s="23"/>
      <c r="B664" s="22" t="s">
        <v>5479</v>
      </c>
      <c r="C664" s="21"/>
      <c r="D664" s="16"/>
      <c r="E664" s="15">
        <v>0</v>
      </c>
    </row>
    <row r="665" spans="1:5" x14ac:dyDescent="0.25">
      <c r="A665" s="23">
        <v>603610</v>
      </c>
      <c r="B665" s="21" t="s">
        <v>5478</v>
      </c>
      <c r="C665" s="21" t="s">
        <v>5477</v>
      </c>
      <c r="D665" s="16">
        <v>500.3372681281619</v>
      </c>
      <c r="E665" s="15">
        <v>320.43600000000004</v>
      </c>
    </row>
    <row r="666" spans="1:5" ht="24" x14ac:dyDescent="0.25">
      <c r="A666" s="23">
        <v>603620</v>
      </c>
      <c r="B666" s="21" t="s">
        <v>5476</v>
      </c>
      <c r="C666" s="21" t="s">
        <v>5475</v>
      </c>
      <c r="D666" s="16">
        <v>500.3372681281619</v>
      </c>
      <c r="E666" s="15">
        <v>320.43600000000004</v>
      </c>
    </row>
    <row r="667" spans="1:5" ht="24" x14ac:dyDescent="0.25">
      <c r="A667" s="23">
        <v>603630</v>
      </c>
      <c r="B667" s="21" t="s">
        <v>5474</v>
      </c>
      <c r="C667" s="21" t="s">
        <v>5473</v>
      </c>
      <c r="D667" s="16">
        <v>300.168634064081</v>
      </c>
      <c r="E667" s="15">
        <v>192.24000000000004</v>
      </c>
    </row>
    <row r="668" spans="1:5" ht="72" x14ac:dyDescent="0.25">
      <c r="A668" s="23">
        <v>603640</v>
      </c>
      <c r="B668" s="21" t="s">
        <v>5472</v>
      </c>
      <c r="C668" s="21" t="s">
        <v>5471</v>
      </c>
      <c r="D668" s="16">
        <v>750.42158516020243</v>
      </c>
      <c r="E668" s="15">
        <v>480.6</v>
      </c>
    </row>
    <row r="669" spans="1:5" x14ac:dyDescent="0.25">
      <c r="A669" s="23">
        <v>603650</v>
      </c>
      <c r="B669" s="21" t="s">
        <v>5470</v>
      </c>
      <c r="C669" s="21"/>
      <c r="D669" s="16">
        <v>750</v>
      </c>
      <c r="E669" s="15">
        <v>480.33000000000004</v>
      </c>
    </row>
    <row r="670" spans="1:5" x14ac:dyDescent="0.25">
      <c r="A670" s="23">
        <v>603660</v>
      </c>
      <c r="B670" s="21" t="s">
        <v>5469</v>
      </c>
      <c r="C670" s="21" t="s">
        <v>5467</v>
      </c>
      <c r="D670" s="16">
        <v>1301</v>
      </c>
      <c r="E670" s="15">
        <v>833.21244000000002</v>
      </c>
    </row>
    <row r="671" spans="1:5" x14ac:dyDescent="0.25">
      <c r="A671" s="23">
        <v>603670</v>
      </c>
      <c r="B671" s="21" t="s">
        <v>5468</v>
      </c>
      <c r="C671" s="21" t="s">
        <v>5467</v>
      </c>
      <c r="D671" s="16">
        <v>1100</v>
      </c>
      <c r="E671" s="15">
        <v>704.48400000000004</v>
      </c>
    </row>
    <row r="672" spans="1:5" ht="24" x14ac:dyDescent="0.25">
      <c r="A672" s="23">
        <v>603680</v>
      </c>
      <c r="B672" s="21" t="s">
        <v>5466</v>
      </c>
      <c r="C672" s="21" t="s">
        <v>5465</v>
      </c>
      <c r="D672" s="16">
        <v>600.3372681281619</v>
      </c>
      <c r="E672" s="15">
        <v>384.48</v>
      </c>
    </row>
    <row r="673" spans="1:5" x14ac:dyDescent="0.25">
      <c r="A673" s="23">
        <v>603690</v>
      </c>
      <c r="B673" s="21" t="s">
        <v>5464</v>
      </c>
      <c r="C673" s="21"/>
      <c r="D673" s="16">
        <v>1200.505902192243</v>
      </c>
      <c r="E673" s="15">
        <v>768.8520000000002</v>
      </c>
    </row>
    <row r="674" spans="1:5" ht="24" x14ac:dyDescent="0.25">
      <c r="A674" s="23">
        <v>603700</v>
      </c>
      <c r="B674" s="21" t="s">
        <v>5463</v>
      </c>
      <c r="C674" s="21"/>
      <c r="D674" s="16">
        <v>1000.5059021922428</v>
      </c>
      <c r="E674" s="15">
        <v>640.76400000000001</v>
      </c>
    </row>
    <row r="675" spans="1:5" x14ac:dyDescent="0.25">
      <c r="A675" s="23">
        <v>603710</v>
      </c>
      <c r="B675" s="21" t="s">
        <v>5462</v>
      </c>
      <c r="C675" s="21"/>
      <c r="D675" s="16">
        <v>1500.6745362563238</v>
      </c>
      <c r="E675" s="15">
        <v>961.09199999999998</v>
      </c>
    </row>
    <row r="676" spans="1:5" ht="24" x14ac:dyDescent="0.25">
      <c r="A676" s="23">
        <v>603720</v>
      </c>
      <c r="B676" s="21" t="s">
        <v>5461</v>
      </c>
      <c r="C676" s="21" t="s">
        <v>5460</v>
      </c>
      <c r="D676" s="16">
        <v>400.168634064081</v>
      </c>
      <c r="E676" s="15">
        <v>256.28400000000005</v>
      </c>
    </row>
    <row r="677" spans="1:5" x14ac:dyDescent="0.25">
      <c r="A677" s="23">
        <v>603730</v>
      </c>
      <c r="B677" s="21" t="s">
        <v>5459</v>
      </c>
      <c r="C677" s="21"/>
      <c r="D677" s="16">
        <v>750.42158516020243</v>
      </c>
      <c r="E677" s="15">
        <v>480.6</v>
      </c>
    </row>
    <row r="678" spans="1:5" x14ac:dyDescent="0.25">
      <c r="A678" s="23">
        <v>603740</v>
      </c>
      <c r="B678" s="21" t="s">
        <v>5458</v>
      </c>
      <c r="C678" s="21" t="s">
        <v>2892</v>
      </c>
      <c r="D678" s="16">
        <v>300.16863406408095</v>
      </c>
      <c r="E678" s="15">
        <v>192.24</v>
      </c>
    </row>
    <row r="679" spans="1:5" ht="24" x14ac:dyDescent="0.25">
      <c r="A679" s="23">
        <v>603750</v>
      </c>
      <c r="B679" s="21" t="s">
        <v>5457</v>
      </c>
      <c r="C679" s="21" t="s">
        <v>5456</v>
      </c>
      <c r="D679" s="16">
        <v>500</v>
      </c>
      <c r="E679" s="15">
        <v>320.22000000000003</v>
      </c>
    </row>
    <row r="680" spans="1:5" x14ac:dyDescent="0.25">
      <c r="A680" s="39">
        <v>603751</v>
      </c>
      <c r="B680" s="21" t="s">
        <v>5455</v>
      </c>
      <c r="C680" s="21"/>
      <c r="D680" s="16">
        <v>134.90725126475547</v>
      </c>
      <c r="E680" s="15">
        <v>86.399999999999991</v>
      </c>
    </row>
    <row r="681" spans="1:5" ht="24" x14ac:dyDescent="0.25">
      <c r="A681" s="23">
        <v>603752</v>
      </c>
      <c r="B681" s="21" t="s">
        <v>5454</v>
      </c>
      <c r="C681" s="21"/>
      <c r="D681" s="16">
        <v>537</v>
      </c>
      <c r="E681" s="15">
        <v>343.91627999999997</v>
      </c>
    </row>
    <row r="682" spans="1:5" x14ac:dyDescent="0.25">
      <c r="A682" s="23">
        <v>603753</v>
      </c>
      <c r="B682" s="21" t="s">
        <v>5453</v>
      </c>
      <c r="C682" s="21"/>
      <c r="D682" s="16">
        <v>537</v>
      </c>
      <c r="E682" s="15">
        <v>343.91627999999997</v>
      </c>
    </row>
    <row r="683" spans="1:5" x14ac:dyDescent="0.25">
      <c r="A683" s="23">
        <v>603754</v>
      </c>
      <c r="B683" s="21" t="s">
        <v>5452</v>
      </c>
      <c r="C683" s="21" t="s">
        <v>5450</v>
      </c>
      <c r="D683" s="16">
        <v>200.16863406408095</v>
      </c>
      <c r="E683" s="15">
        <v>128.196</v>
      </c>
    </row>
    <row r="684" spans="1:5" x14ac:dyDescent="0.25">
      <c r="A684" s="23">
        <v>603755</v>
      </c>
      <c r="B684" s="21" t="s">
        <v>5451</v>
      </c>
      <c r="C684" s="21" t="s">
        <v>5450</v>
      </c>
      <c r="D684" s="16">
        <v>134.90725126475547</v>
      </c>
      <c r="E684" s="15">
        <v>86.399999999999991</v>
      </c>
    </row>
    <row r="685" spans="1:5" x14ac:dyDescent="0.25">
      <c r="A685" s="23">
        <v>603760</v>
      </c>
      <c r="B685" s="21" t="s">
        <v>5449</v>
      </c>
      <c r="C685" s="21"/>
      <c r="D685" s="16">
        <v>600.3372681281619</v>
      </c>
      <c r="E685" s="15">
        <v>384.48</v>
      </c>
    </row>
    <row r="686" spans="1:5" x14ac:dyDescent="0.25">
      <c r="A686" s="23"/>
      <c r="B686" s="22" t="s">
        <v>5448</v>
      </c>
      <c r="C686" s="21" t="s">
        <v>5447</v>
      </c>
      <c r="D686" s="16"/>
      <c r="E686" s="15">
        <v>0</v>
      </c>
    </row>
    <row r="687" spans="1:5" x14ac:dyDescent="0.25">
      <c r="A687" s="23">
        <v>603770</v>
      </c>
      <c r="B687" s="21" t="s">
        <v>5446</v>
      </c>
      <c r="C687" s="21"/>
      <c r="D687" s="16">
        <v>500.3372681281619</v>
      </c>
      <c r="E687" s="15">
        <v>320.43600000000004</v>
      </c>
    </row>
    <row r="688" spans="1:5" x14ac:dyDescent="0.25">
      <c r="A688" s="23">
        <v>603771</v>
      </c>
      <c r="B688" s="21" t="s">
        <v>5445</v>
      </c>
      <c r="C688" s="21"/>
      <c r="D688" s="16">
        <v>500</v>
      </c>
      <c r="E688" s="15">
        <v>320.22000000000003</v>
      </c>
    </row>
    <row r="689" spans="1:5" x14ac:dyDescent="0.25">
      <c r="A689" s="23">
        <v>603780</v>
      </c>
      <c r="B689" s="21" t="s">
        <v>5444</v>
      </c>
      <c r="C689" s="21"/>
      <c r="D689" s="16">
        <v>400.168634064081</v>
      </c>
      <c r="E689" s="15">
        <v>256.28400000000005</v>
      </c>
    </row>
    <row r="690" spans="1:5" x14ac:dyDescent="0.25">
      <c r="A690" s="23">
        <v>603781</v>
      </c>
      <c r="B690" s="21" t="s">
        <v>5443</v>
      </c>
      <c r="C690" s="21"/>
      <c r="D690" s="16">
        <v>400</v>
      </c>
      <c r="E690" s="15">
        <v>256.17599999999999</v>
      </c>
    </row>
    <row r="691" spans="1:5" x14ac:dyDescent="0.25">
      <c r="A691" s="23">
        <v>603782</v>
      </c>
      <c r="B691" s="21" t="s">
        <v>5442</v>
      </c>
      <c r="C691" s="21"/>
      <c r="D691" s="16">
        <v>520.21922428330527</v>
      </c>
      <c r="E691" s="15">
        <v>333.16920000000005</v>
      </c>
    </row>
    <row r="692" spans="1:5" x14ac:dyDescent="0.25">
      <c r="A692" s="23">
        <v>603783</v>
      </c>
      <c r="B692" s="21" t="s">
        <v>5441</v>
      </c>
      <c r="C692" s="21"/>
      <c r="D692" s="16">
        <v>600</v>
      </c>
      <c r="E692" s="15">
        <v>384.26399999999995</v>
      </c>
    </row>
    <row r="693" spans="1:5" x14ac:dyDescent="0.25">
      <c r="A693" s="23">
        <v>603790</v>
      </c>
      <c r="B693" s="21" t="s">
        <v>5440</v>
      </c>
      <c r="C693" s="21"/>
      <c r="D693" s="16">
        <v>600.3372681281619</v>
      </c>
      <c r="E693" s="15">
        <v>384.48</v>
      </c>
    </row>
    <row r="694" spans="1:5" x14ac:dyDescent="0.25">
      <c r="A694" s="23">
        <v>603791</v>
      </c>
      <c r="B694" s="21" t="s">
        <v>5439</v>
      </c>
      <c r="C694" s="21"/>
      <c r="D694" s="16">
        <v>961.21416526138285</v>
      </c>
      <c r="E694" s="15">
        <v>615.6</v>
      </c>
    </row>
    <row r="695" spans="1:5" x14ac:dyDescent="0.25">
      <c r="A695" s="23">
        <v>603800</v>
      </c>
      <c r="B695" s="21" t="s">
        <v>5438</v>
      </c>
      <c r="C695" s="21"/>
      <c r="D695" s="16">
        <v>400.168634064081</v>
      </c>
      <c r="E695" s="15">
        <v>256.28400000000005</v>
      </c>
    </row>
    <row r="696" spans="1:5" x14ac:dyDescent="0.25">
      <c r="A696" s="23">
        <v>603801</v>
      </c>
      <c r="B696" s="21" t="s">
        <v>5437</v>
      </c>
      <c r="C696" s="21"/>
      <c r="D696" s="16">
        <v>400</v>
      </c>
      <c r="E696" s="15">
        <v>256.17599999999999</v>
      </c>
    </row>
    <row r="697" spans="1:5" x14ac:dyDescent="0.25">
      <c r="A697" s="39">
        <v>603802</v>
      </c>
      <c r="B697" s="21" t="s">
        <v>5436</v>
      </c>
      <c r="C697" s="21"/>
      <c r="D697" s="16">
        <v>500</v>
      </c>
      <c r="E697" s="15">
        <v>320.22000000000003</v>
      </c>
    </row>
    <row r="698" spans="1:5" x14ac:dyDescent="0.25">
      <c r="A698" s="39">
        <v>603803</v>
      </c>
      <c r="B698" s="21" t="s">
        <v>5435</v>
      </c>
      <c r="C698" s="21"/>
      <c r="D698" s="16">
        <v>500</v>
      </c>
      <c r="E698" s="15">
        <v>320.22000000000003</v>
      </c>
    </row>
    <row r="699" spans="1:5" x14ac:dyDescent="0.25">
      <c r="A699" s="39">
        <v>603804</v>
      </c>
      <c r="B699" s="21" t="s">
        <v>5434</v>
      </c>
      <c r="C699" s="21"/>
      <c r="D699" s="16">
        <v>650</v>
      </c>
      <c r="E699" s="15">
        <v>416.286</v>
      </c>
    </row>
    <row r="700" spans="1:5" x14ac:dyDescent="0.25">
      <c r="A700" s="39">
        <v>603805</v>
      </c>
      <c r="B700" s="21" t="s">
        <v>5433</v>
      </c>
      <c r="C700" s="21"/>
      <c r="D700" s="16">
        <v>650</v>
      </c>
      <c r="E700" s="15">
        <v>416.286</v>
      </c>
    </row>
    <row r="701" spans="1:5" x14ac:dyDescent="0.25">
      <c r="A701" s="39">
        <v>603806</v>
      </c>
      <c r="B701" s="21" t="s">
        <v>5432</v>
      </c>
      <c r="C701" s="21"/>
      <c r="D701" s="16">
        <v>500</v>
      </c>
      <c r="E701" s="15">
        <v>320.22000000000003</v>
      </c>
    </row>
    <row r="702" spans="1:5" x14ac:dyDescent="0.25">
      <c r="A702" s="39">
        <v>603807</v>
      </c>
      <c r="B702" s="21" t="s">
        <v>5431</v>
      </c>
      <c r="C702" s="21"/>
      <c r="D702" s="16">
        <v>650</v>
      </c>
      <c r="E702" s="15">
        <v>416.286</v>
      </c>
    </row>
    <row r="703" spans="1:5" ht="24" x14ac:dyDescent="0.25">
      <c r="A703" s="23">
        <v>603810</v>
      </c>
      <c r="B703" s="21" t="s">
        <v>5430</v>
      </c>
      <c r="C703" s="21" t="s">
        <v>5429</v>
      </c>
      <c r="D703" s="16">
        <v>300.16863406408095</v>
      </c>
      <c r="E703" s="15">
        <v>192.24</v>
      </c>
    </row>
    <row r="704" spans="1:5" x14ac:dyDescent="0.25">
      <c r="A704" s="23">
        <v>603820</v>
      </c>
      <c r="B704" s="21" t="s">
        <v>5428</v>
      </c>
      <c r="C704" s="21"/>
      <c r="D704" s="16">
        <v>450.25295109612142</v>
      </c>
      <c r="E704" s="15">
        <v>288.36</v>
      </c>
    </row>
    <row r="705" spans="1:5" x14ac:dyDescent="0.25">
      <c r="A705" s="23">
        <v>603830</v>
      </c>
      <c r="B705" s="21" t="s">
        <v>5427</v>
      </c>
      <c r="C705" s="21"/>
      <c r="D705" s="16">
        <v>300.16863406408095</v>
      </c>
      <c r="E705" s="15">
        <v>192.24</v>
      </c>
    </row>
    <row r="706" spans="1:5" x14ac:dyDescent="0.25">
      <c r="A706" s="23">
        <v>603831</v>
      </c>
      <c r="B706" s="21" t="s">
        <v>5426</v>
      </c>
      <c r="C706" s="21"/>
      <c r="D706" s="16">
        <v>300</v>
      </c>
      <c r="E706" s="15">
        <v>192.13199999999998</v>
      </c>
    </row>
    <row r="707" spans="1:5" x14ac:dyDescent="0.25">
      <c r="A707" s="23">
        <v>603840</v>
      </c>
      <c r="B707" s="21" t="s">
        <v>5425</v>
      </c>
      <c r="C707" s="21"/>
      <c r="D707" s="16">
        <v>350.25295109612142</v>
      </c>
      <c r="E707" s="15">
        <v>224.316</v>
      </c>
    </row>
    <row r="708" spans="1:5" x14ac:dyDescent="0.25">
      <c r="A708" s="23">
        <v>603841</v>
      </c>
      <c r="B708" s="21" t="s">
        <v>5424</v>
      </c>
      <c r="C708" s="21"/>
      <c r="D708" s="16">
        <v>350</v>
      </c>
      <c r="E708" s="15">
        <v>224.154</v>
      </c>
    </row>
    <row r="709" spans="1:5" x14ac:dyDescent="0.25">
      <c r="A709" s="23">
        <v>603842</v>
      </c>
      <c r="B709" s="21" t="s">
        <v>5423</v>
      </c>
      <c r="C709" s="21"/>
      <c r="D709" s="16">
        <v>454</v>
      </c>
      <c r="E709" s="15">
        <v>290.75975999999997</v>
      </c>
    </row>
    <row r="710" spans="1:5" x14ac:dyDescent="0.25">
      <c r="A710" s="23">
        <v>603843</v>
      </c>
      <c r="B710" s="21" t="s">
        <v>5422</v>
      </c>
      <c r="C710" s="21"/>
      <c r="D710" s="16">
        <v>440</v>
      </c>
      <c r="E710" s="15">
        <v>281.79359999999997</v>
      </c>
    </row>
    <row r="711" spans="1:5" x14ac:dyDescent="0.25">
      <c r="A711" s="23">
        <v>603844</v>
      </c>
      <c r="B711" s="21" t="s">
        <v>5421</v>
      </c>
      <c r="C711" s="21"/>
      <c r="D711" s="16">
        <v>440</v>
      </c>
      <c r="E711" s="15">
        <v>281.79359999999997</v>
      </c>
    </row>
    <row r="712" spans="1:5" x14ac:dyDescent="0.25">
      <c r="A712" s="23">
        <v>603845</v>
      </c>
      <c r="B712" s="21" t="s">
        <v>5420</v>
      </c>
      <c r="C712" s="21"/>
      <c r="D712" s="16">
        <v>659</v>
      </c>
      <c r="E712" s="15">
        <v>422.04996</v>
      </c>
    </row>
    <row r="713" spans="1:5" x14ac:dyDescent="0.25">
      <c r="A713" s="23">
        <v>603846</v>
      </c>
      <c r="B713" s="21" t="s">
        <v>5419</v>
      </c>
      <c r="C713" s="21"/>
      <c r="D713" s="16">
        <v>600</v>
      </c>
      <c r="E713" s="15">
        <v>384.26399999999995</v>
      </c>
    </row>
    <row r="714" spans="1:5" x14ac:dyDescent="0.25">
      <c r="A714" s="23">
        <v>603850</v>
      </c>
      <c r="B714" s="21" t="s">
        <v>5418</v>
      </c>
      <c r="C714" s="21"/>
      <c r="D714" s="16">
        <v>500.3372681281619</v>
      </c>
      <c r="E714" s="15">
        <v>320.43600000000004</v>
      </c>
    </row>
    <row r="715" spans="1:5" x14ac:dyDescent="0.25">
      <c r="A715" s="23">
        <v>603851</v>
      </c>
      <c r="B715" s="21" t="s">
        <v>5417</v>
      </c>
      <c r="C715" s="21"/>
      <c r="D715" s="16">
        <v>200</v>
      </c>
      <c r="E715" s="15">
        <v>128.08799999999999</v>
      </c>
    </row>
    <row r="716" spans="1:5" x14ac:dyDescent="0.25">
      <c r="A716" s="23">
        <v>603860</v>
      </c>
      <c r="B716" s="21" t="s">
        <v>5416</v>
      </c>
      <c r="C716" s="21" t="s">
        <v>5415</v>
      </c>
      <c r="D716" s="16">
        <v>2360.8768971332211</v>
      </c>
      <c r="E716" s="15">
        <v>1512</v>
      </c>
    </row>
    <row r="717" spans="1:5" x14ac:dyDescent="0.25">
      <c r="A717" s="23"/>
      <c r="B717" s="22" t="s">
        <v>5414</v>
      </c>
      <c r="C717" s="21"/>
      <c r="D717" s="16"/>
      <c r="E717" s="15">
        <v>0</v>
      </c>
    </row>
    <row r="718" spans="1:5" x14ac:dyDescent="0.25">
      <c r="A718" s="23">
        <v>603870</v>
      </c>
      <c r="B718" s="21" t="s">
        <v>5413</v>
      </c>
      <c r="C718" s="21"/>
      <c r="D718" s="16">
        <v>1000.5059021922428</v>
      </c>
      <c r="E718" s="15">
        <v>640.76400000000001</v>
      </c>
    </row>
    <row r="719" spans="1:5" x14ac:dyDescent="0.25">
      <c r="A719" s="23">
        <v>603880</v>
      </c>
      <c r="B719" s="21" t="s">
        <v>5412</v>
      </c>
      <c r="C719" s="21"/>
      <c r="D719" s="16">
        <v>1000.5059021922428</v>
      </c>
      <c r="E719" s="15">
        <v>640.76400000000001</v>
      </c>
    </row>
    <row r="720" spans="1:5" x14ac:dyDescent="0.25">
      <c r="A720" s="23">
        <v>603890</v>
      </c>
      <c r="B720" s="21" t="s">
        <v>5411</v>
      </c>
      <c r="C720" s="21"/>
      <c r="D720" s="16">
        <v>839.79763912310295</v>
      </c>
      <c r="E720" s="15">
        <v>537.84</v>
      </c>
    </row>
    <row r="721" spans="1:5" ht="24" x14ac:dyDescent="0.25">
      <c r="A721" s="23">
        <v>603900</v>
      </c>
      <c r="B721" s="21" t="s">
        <v>5410</v>
      </c>
      <c r="C721" s="21" t="s">
        <v>5408</v>
      </c>
      <c r="D721" s="16">
        <v>1000.5059021922428</v>
      </c>
      <c r="E721" s="15">
        <v>640.76400000000001</v>
      </c>
    </row>
    <row r="722" spans="1:5" x14ac:dyDescent="0.25">
      <c r="A722" s="23">
        <v>603910</v>
      </c>
      <c r="B722" s="21" t="s">
        <v>5409</v>
      </c>
      <c r="C722" s="21" t="s">
        <v>5408</v>
      </c>
      <c r="D722" s="16">
        <v>800.33726812816201</v>
      </c>
      <c r="E722" s="15">
        <v>512.5680000000001</v>
      </c>
    </row>
    <row r="723" spans="1:5" x14ac:dyDescent="0.25">
      <c r="A723" s="23">
        <v>603920</v>
      </c>
      <c r="B723" s="21" t="s">
        <v>5407</v>
      </c>
      <c r="C723" s="21" t="s">
        <v>5404</v>
      </c>
      <c r="D723" s="16">
        <v>897.133220910624</v>
      </c>
      <c r="E723" s="15">
        <v>574.56000000000006</v>
      </c>
    </row>
    <row r="724" spans="1:5" x14ac:dyDescent="0.25">
      <c r="A724" s="23">
        <v>603930</v>
      </c>
      <c r="B724" s="21" t="s">
        <v>5406</v>
      </c>
      <c r="C724" s="21" t="s">
        <v>5404</v>
      </c>
      <c r="D724" s="16">
        <v>1000.5059021922428</v>
      </c>
      <c r="E724" s="15">
        <v>640.76400000000001</v>
      </c>
    </row>
    <row r="725" spans="1:5" x14ac:dyDescent="0.25">
      <c r="A725" s="23">
        <v>603940</v>
      </c>
      <c r="B725" s="21" t="s">
        <v>5405</v>
      </c>
      <c r="C725" s="21" t="s">
        <v>5404</v>
      </c>
      <c r="D725" s="16">
        <v>1200.505902192243</v>
      </c>
      <c r="E725" s="15">
        <v>768.8520000000002</v>
      </c>
    </row>
    <row r="726" spans="1:5" x14ac:dyDescent="0.25">
      <c r="A726" s="23">
        <v>603950</v>
      </c>
      <c r="B726" s="21" t="s">
        <v>5403</v>
      </c>
      <c r="C726" s="21"/>
      <c r="D726" s="16">
        <v>708.26306913996632</v>
      </c>
      <c r="E726" s="15">
        <v>453.6</v>
      </c>
    </row>
    <row r="727" spans="1:5" x14ac:dyDescent="0.25">
      <c r="A727" s="23">
        <v>603960</v>
      </c>
      <c r="B727" s="21" t="s">
        <v>5402</v>
      </c>
      <c r="C727" s="21"/>
      <c r="D727" s="16">
        <v>1200.505902192243</v>
      </c>
      <c r="E727" s="15">
        <v>768.8520000000002</v>
      </c>
    </row>
    <row r="728" spans="1:5" x14ac:dyDescent="0.25">
      <c r="A728" s="23">
        <v>603970</v>
      </c>
      <c r="B728" s="21" t="s">
        <v>5401</v>
      </c>
      <c r="C728" s="21"/>
      <c r="D728" s="16">
        <v>848.22934232715011</v>
      </c>
      <c r="E728" s="15">
        <v>543.24</v>
      </c>
    </row>
    <row r="729" spans="1:5" x14ac:dyDescent="0.25">
      <c r="A729" s="23">
        <v>603980</v>
      </c>
      <c r="B729" s="21" t="s">
        <v>5400</v>
      </c>
      <c r="C729" s="21"/>
      <c r="D729" s="16">
        <v>750.42158516020243</v>
      </c>
      <c r="E729" s="15">
        <v>480.6</v>
      </c>
    </row>
    <row r="730" spans="1:5" x14ac:dyDescent="0.25">
      <c r="A730" s="23">
        <v>603990</v>
      </c>
      <c r="B730" s="21" t="s">
        <v>5399</v>
      </c>
      <c r="C730" s="21"/>
      <c r="D730" s="16">
        <v>677.90893760539632</v>
      </c>
      <c r="E730" s="15">
        <v>434.16</v>
      </c>
    </row>
    <row r="731" spans="1:5" x14ac:dyDescent="0.25">
      <c r="A731" s="23">
        <v>604000</v>
      </c>
      <c r="B731" s="21" t="s">
        <v>5398</v>
      </c>
      <c r="C731" s="21"/>
      <c r="D731" s="16">
        <v>1000.5059021922428</v>
      </c>
      <c r="E731" s="15">
        <v>640.76400000000001</v>
      </c>
    </row>
    <row r="732" spans="1:5" x14ac:dyDescent="0.25">
      <c r="A732" s="23"/>
      <c r="B732" s="22" t="s">
        <v>5397</v>
      </c>
      <c r="C732" s="21"/>
      <c r="D732" s="16"/>
      <c r="E732" s="15">
        <v>0</v>
      </c>
    </row>
    <row r="733" spans="1:5" x14ac:dyDescent="0.25">
      <c r="A733" s="23">
        <v>604010</v>
      </c>
      <c r="B733" s="21" t="s">
        <v>5396</v>
      </c>
      <c r="C733" s="21"/>
      <c r="D733" s="16">
        <v>350.25295109612142</v>
      </c>
      <c r="E733" s="15">
        <v>224.316</v>
      </c>
    </row>
    <row r="734" spans="1:5" x14ac:dyDescent="0.25">
      <c r="A734" s="23">
        <v>604020</v>
      </c>
      <c r="B734" s="21" t="s">
        <v>3029</v>
      </c>
      <c r="C734" s="21" t="s">
        <v>5395</v>
      </c>
      <c r="D734" s="16">
        <v>250.25295109612145</v>
      </c>
      <c r="E734" s="15">
        <v>160.27200000000002</v>
      </c>
    </row>
    <row r="735" spans="1:5" x14ac:dyDescent="0.25">
      <c r="A735" s="23">
        <v>604030</v>
      </c>
      <c r="B735" s="21" t="s">
        <v>5394</v>
      </c>
      <c r="C735" s="21"/>
      <c r="D735" s="16">
        <v>350.25295109612142</v>
      </c>
      <c r="E735" s="15">
        <v>224.316</v>
      </c>
    </row>
    <row r="736" spans="1:5" x14ac:dyDescent="0.25">
      <c r="A736" s="23">
        <v>604040</v>
      </c>
      <c r="B736" s="21" t="s">
        <v>5393</v>
      </c>
      <c r="C736" s="21"/>
      <c r="D736" s="16">
        <v>450.25295109612142</v>
      </c>
      <c r="E736" s="15">
        <v>288.36</v>
      </c>
    </row>
    <row r="737" spans="1:5" x14ac:dyDescent="0.25">
      <c r="A737" s="23">
        <v>604050</v>
      </c>
      <c r="B737" s="21" t="s">
        <v>5392</v>
      </c>
      <c r="C737" s="21" t="s">
        <v>5391</v>
      </c>
      <c r="D737" s="16">
        <v>590.21922428330527</v>
      </c>
      <c r="E737" s="15">
        <v>378</v>
      </c>
    </row>
    <row r="738" spans="1:5" x14ac:dyDescent="0.25">
      <c r="A738" s="23">
        <v>604060</v>
      </c>
      <c r="B738" s="21" t="s">
        <v>5390</v>
      </c>
      <c r="C738" s="21"/>
      <c r="D738" s="16">
        <v>413.15345699831369</v>
      </c>
      <c r="E738" s="15">
        <v>264.60000000000002</v>
      </c>
    </row>
    <row r="739" spans="1:5" x14ac:dyDescent="0.25">
      <c r="A739" s="23">
        <v>604070</v>
      </c>
      <c r="B739" s="21" t="s">
        <v>5389</v>
      </c>
      <c r="C739" s="21" t="s">
        <v>5387</v>
      </c>
      <c r="D739" s="16">
        <v>250.25295109612145</v>
      </c>
      <c r="E739" s="15">
        <v>160.27200000000002</v>
      </c>
    </row>
    <row r="740" spans="1:5" x14ac:dyDescent="0.25">
      <c r="A740" s="23">
        <v>604071</v>
      </c>
      <c r="B740" s="21" t="s">
        <v>5388</v>
      </c>
      <c r="C740" s="21" t="s">
        <v>5387</v>
      </c>
      <c r="D740" s="16">
        <v>250</v>
      </c>
      <c r="E740" s="15">
        <v>160.11000000000001</v>
      </c>
    </row>
    <row r="741" spans="1:5" x14ac:dyDescent="0.2">
      <c r="A741" s="33">
        <v>604075</v>
      </c>
      <c r="B741" s="87" t="s">
        <v>5386</v>
      </c>
      <c r="C741" s="154"/>
      <c r="D741" s="16">
        <v>250.25295109612145</v>
      </c>
      <c r="E741" s="15">
        <v>160.27200000000002</v>
      </c>
    </row>
    <row r="742" spans="1:5" x14ac:dyDescent="0.25">
      <c r="A742" s="23">
        <v>604080</v>
      </c>
      <c r="B742" s="21" t="s">
        <v>5385</v>
      </c>
      <c r="C742" s="21" t="s">
        <v>5384</v>
      </c>
      <c r="D742" s="16">
        <v>400.168634064081</v>
      </c>
      <c r="E742" s="15">
        <v>256.28400000000005</v>
      </c>
    </row>
    <row r="743" spans="1:5" x14ac:dyDescent="0.25">
      <c r="A743" s="23">
        <v>604090</v>
      </c>
      <c r="B743" s="21" t="s">
        <v>5383</v>
      </c>
      <c r="C743" s="21"/>
      <c r="D743" s="16">
        <v>450.25295109612142</v>
      </c>
      <c r="E743" s="15">
        <v>288.36</v>
      </c>
    </row>
    <row r="744" spans="1:5" x14ac:dyDescent="0.25">
      <c r="A744" s="23">
        <v>604100</v>
      </c>
      <c r="B744" s="21" t="s">
        <v>5382</v>
      </c>
      <c r="C744" s="21"/>
      <c r="D744" s="16">
        <v>100.16863406408095</v>
      </c>
      <c r="E744" s="15">
        <v>64.152000000000001</v>
      </c>
    </row>
    <row r="745" spans="1:5" x14ac:dyDescent="0.25">
      <c r="A745" s="23">
        <v>604110</v>
      </c>
      <c r="B745" s="21" t="s">
        <v>5381</v>
      </c>
      <c r="C745" s="21" t="s">
        <v>155</v>
      </c>
      <c r="D745" s="16">
        <v>300.16863406408095</v>
      </c>
      <c r="E745" s="15">
        <v>192.24</v>
      </c>
    </row>
    <row r="746" spans="1:5" x14ac:dyDescent="0.25">
      <c r="A746" s="23">
        <v>604120</v>
      </c>
      <c r="B746" s="21" t="s">
        <v>5380</v>
      </c>
      <c r="C746" s="21"/>
      <c r="D746" s="16">
        <v>400.168634064081</v>
      </c>
      <c r="E746" s="15">
        <v>256.28400000000005</v>
      </c>
    </row>
    <row r="747" spans="1:5" x14ac:dyDescent="0.25">
      <c r="A747" s="23">
        <v>604130</v>
      </c>
      <c r="B747" s="21" t="s">
        <v>5379</v>
      </c>
      <c r="C747" s="21" t="s">
        <v>5378</v>
      </c>
      <c r="D747" s="16">
        <v>1000.5059021922428</v>
      </c>
      <c r="E747" s="15">
        <v>640.76400000000001</v>
      </c>
    </row>
    <row r="748" spans="1:5" x14ac:dyDescent="0.25">
      <c r="A748" s="23">
        <v>604140</v>
      </c>
      <c r="B748" s="21" t="s">
        <v>5377</v>
      </c>
      <c r="C748" s="21"/>
      <c r="D748" s="16">
        <v>500.3372681281619</v>
      </c>
      <c r="E748" s="15">
        <v>320.43600000000004</v>
      </c>
    </row>
    <row r="749" spans="1:5" x14ac:dyDescent="0.25">
      <c r="A749" s="23">
        <v>604150</v>
      </c>
      <c r="B749" s="21" t="s">
        <v>5376</v>
      </c>
      <c r="C749" s="21"/>
      <c r="D749" s="16">
        <v>400.168634064081</v>
      </c>
      <c r="E749" s="15">
        <v>256.28400000000005</v>
      </c>
    </row>
    <row r="750" spans="1:5" ht="24" x14ac:dyDescent="0.25">
      <c r="A750" s="23">
        <v>604155</v>
      </c>
      <c r="B750" s="21" t="s">
        <v>5375</v>
      </c>
      <c r="C750" s="21" t="s">
        <v>2749</v>
      </c>
      <c r="D750" s="152">
        <v>1773.09</v>
      </c>
      <c r="E750" s="15">
        <v>1135.5577596000001</v>
      </c>
    </row>
    <row r="751" spans="1:5" x14ac:dyDescent="0.25">
      <c r="A751" s="23"/>
      <c r="B751" s="22" t="s">
        <v>5374</v>
      </c>
      <c r="C751" s="21"/>
      <c r="D751" s="16"/>
      <c r="E751" s="15">
        <v>0</v>
      </c>
    </row>
    <row r="752" spans="1:5" x14ac:dyDescent="0.25">
      <c r="A752" s="23">
        <v>604160</v>
      </c>
      <c r="B752" s="21" t="s">
        <v>5373</v>
      </c>
      <c r="C752" s="21" t="s">
        <v>5372</v>
      </c>
      <c r="D752" s="16">
        <v>350.25295109612142</v>
      </c>
      <c r="E752" s="15">
        <v>224.316</v>
      </c>
    </row>
    <row r="753" spans="1:5" ht="24" x14ac:dyDescent="0.25">
      <c r="A753" s="23">
        <v>604170</v>
      </c>
      <c r="B753" s="21" t="s">
        <v>5371</v>
      </c>
      <c r="C753" s="21" t="s">
        <v>5370</v>
      </c>
      <c r="D753" s="16">
        <v>1003.372681281619</v>
      </c>
      <c r="E753" s="15">
        <v>642.6</v>
      </c>
    </row>
    <row r="754" spans="1:5" ht="24" x14ac:dyDescent="0.25">
      <c r="A754" s="23"/>
      <c r="B754" s="22" t="s">
        <v>5369</v>
      </c>
      <c r="C754" s="21"/>
      <c r="D754" s="16"/>
      <c r="E754" s="15">
        <v>0</v>
      </c>
    </row>
    <row r="755" spans="1:5" x14ac:dyDescent="0.25">
      <c r="A755" s="23"/>
      <c r="B755" s="22" t="s">
        <v>5368</v>
      </c>
      <c r="C755" s="21"/>
      <c r="D755" s="16"/>
      <c r="E755" s="15">
        <v>0</v>
      </c>
    </row>
    <row r="756" spans="1:5" x14ac:dyDescent="0.25">
      <c r="A756" s="23">
        <v>604180</v>
      </c>
      <c r="B756" s="21" t="s">
        <v>5367</v>
      </c>
      <c r="C756" s="21"/>
      <c r="D756" s="16">
        <v>100.16863406408095</v>
      </c>
      <c r="E756" s="15">
        <v>64.152000000000001</v>
      </c>
    </row>
    <row r="757" spans="1:5" ht="24" x14ac:dyDescent="0.25">
      <c r="A757" s="23">
        <v>604190</v>
      </c>
      <c r="B757" s="21" t="s">
        <v>5366</v>
      </c>
      <c r="C757" s="21" t="s">
        <v>5365</v>
      </c>
      <c r="D757" s="16">
        <v>236.08768971332211</v>
      </c>
      <c r="E757" s="15">
        <v>151.20000000000002</v>
      </c>
    </row>
    <row r="758" spans="1:5" ht="24" x14ac:dyDescent="0.25">
      <c r="A758" s="23">
        <v>604200</v>
      </c>
      <c r="B758" s="21" t="s">
        <v>5364</v>
      </c>
      <c r="C758" s="21"/>
      <c r="D758" s="16">
        <v>787.5210792580101</v>
      </c>
      <c r="E758" s="15">
        <v>504.35999999999996</v>
      </c>
    </row>
    <row r="759" spans="1:5" ht="24" x14ac:dyDescent="0.25">
      <c r="A759" s="23">
        <v>604210</v>
      </c>
      <c r="B759" s="21" t="s">
        <v>5363</v>
      </c>
      <c r="C759" s="21" t="s">
        <v>5362</v>
      </c>
      <c r="D759" s="16">
        <v>843.17032040472179</v>
      </c>
      <c r="E759" s="15">
        <v>540</v>
      </c>
    </row>
    <row r="760" spans="1:5" ht="24" x14ac:dyDescent="0.25">
      <c r="A760" s="23">
        <v>604220</v>
      </c>
      <c r="B760" s="21" t="s">
        <v>5361</v>
      </c>
      <c r="C760" s="21" t="s">
        <v>5358</v>
      </c>
      <c r="D760" s="16">
        <v>993.25463743676232</v>
      </c>
      <c r="E760" s="15">
        <v>636.12</v>
      </c>
    </row>
    <row r="761" spans="1:5" x14ac:dyDescent="0.25">
      <c r="A761" s="23">
        <v>604230</v>
      </c>
      <c r="B761" s="21" t="s">
        <v>5360</v>
      </c>
      <c r="C761" s="21"/>
      <c r="D761" s="16">
        <v>1160.5396290050592</v>
      </c>
      <c r="E761" s="15">
        <v>743.25600000000009</v>
      </c>
    </row>
    <row r="762" spans="1:5" x14ac:dyDescent="0.25">
      <c r="A762" s="23">
        <v>604240</v>
      </c>
      <c r="B762" s="21" t="s">
        <v>5359</v>
      </c>
      <c r="C762" s="21" t="s">
        <v>5358</v>
      </c>
      <c r="D762" s="16">
        <v>897.133220910624</v>
      </c>
      <c r="E762" s="15">
        <v>574.56000000000006</v>
      </c>
    </row>
    <row r="763" spans="1:5" x14ac:dyDescent="0.25">
      <c r="A763" s="23"/>
      <c r="B763" s="22" t="s">
        <v>5357</v>
      </c>
      <c r="C763" s="21"/>
      <c r="D763" s="16"/>
      <c r="E763" s="15">
        <v>0</v>
      </c>
    </row>
    <row r="764" spans="1:5" x14ac:dyDescent="0.25">
      <c r="A764" s="23">
        <v>604250</v>
      </c>
      <c r="B764" s="21" t="s">
        <v>5356</v>
      </c>
      <c r="C764" s="21" t="s">
        <v>5355</v>
      </c>
      <c r="D764" s="16">
        <v>2000.8431703204049</v>
      </c>
      <c r="E764" s="15">
        <v>1281.42</v>
      </c>
    </row>
    <row r="765" spans="1:5" x14ac:dyDescent="0.25">
      <c r="A765" s="23">
        <v>604260</v>
      </c>
      <c r="B765" s="21" t="s">
        <v>5354</v>
      </c>
      <c r="C765" s="21"/>
      <c r="D765" s="16">
        <v>1416.5261382799326</v>
      </c>
      <c r="E765" s="15">
        <v>907.2</v>
      </c>
    </row>
    <row r="766" spans="1:5" x14ac:dyDescent="0.25">
      <c r="A766" s="23">
        <v>604270</v>
      </c>
      <c r="B766" s="21" t="s">
        <v>5353</v>
      </c>
      <c r="C766" s="21"/>
      <c r="D766" s="16">
        <v>1400.6745362563238</v>
      </c>
      <c r="E766" s="15">
        <v>897.04800000000012</v>
      </c>
    </row>
    <row r="767" spans="1:5" ht="24" x14ac:dyDescent="0.25">
      <c r="A767" s="23">
        <v>604280</v>
      </c>
      <c r="B767" s="21" t="s">
        <v>5352</v>
      </c>
      <c r="C767" s="21"/>
      <c r="D767" s="16">
        <v>1416.5261382799326</v>
      </c>
      <c r="E767" s="15">
        <v>907.2</v>
      </c>
    </row>
    <row r="768" spans="1:5" ht="24" x14ac:dyDescent="0.25">
      <c r="A768" s="23"/>
      <c r="B768" s="22" t="s">
        <v>5351</v>
      </c>
      <c r="C768" s="21"/>
      <c r="D768" s="16"/>
      <c r="E768" s="15">
        <v>0</v>
      </c>
    </row>
    <row r="769" spans="1:5" ht="24" x14ac:dyDescent="0.25">
      <c r="A769" s="23">
        <v>604300</v>
      </c>
      <c r="B769" s="21" t="s">
        <v>5350</v>
      </c>
      <c r="C769" s="21"/>
      <c r="D769" s="16">
        <v>920.40472175379421</v>
      </c>
      <c r="E769" s="15">
        <v>589.46399999999994</v>
      </c>
    </row>
    <row r="770" spans="1:5" x14ac:dyDescent="0.25">
      <c r="A770" s="23">
        <v>604310</v>
      </c>
      <c r="B770" s="21" t="s">
        <v>5349</v>
      </c>
      <c r="C770" s="21"/>
      <c r="D770" s="16">
        <v>200.16863406408095</v>
      </c>
      <c r="E770" s="15">
        <v>128.196</v>
      </c>
    </row>
    <row r="771" spans="1:5" x14ac:dyDescent="0.25">
      <c r="A771" s="23">
        <v>604320</v>
      </c>
      <c r="B771" s="21" t="s">
        <v>5348</v>
      </c>
      <c r="C771" s="21"/>
      <c r="D771" s="16">
        <v>991.56829679595285</v>
      </c>
      <c r="E771" s="15">
        <v>635.04000000000008</v>
      </c>
    </row>
    <row r="772" spans="1:5" ht="24" x14ac:dyDescent="0.25">
      <c r="A772" s="23">
        <v>604330</v>
      </c>
      <c r="B772" s="21" t="s">
        <v>5347</v>
      </c>
      <c r="C772" s="21"/>
      <c r="D772" s="16">
        <v>708.26306913996632</v>
      </c>
      <c r="E772" s="15">
        <v>453.6</v>
      </c>
    </row>
    <row r="773" spans="1:5" ht="24" x14ac:dyDescent="0.25">
      <c r="A773" s="23">
        <v>604360</v>
      </c>
      <c r="B773" s="21" t="s">
        <v>5346</v>
      </c>
      <c r="C773" s="21"/>
      <c r="D773" s="16">
        <v>320.23608768971337</v>
      </c>
      <c r="E773" s="15">
        <v>205.09200000000004</v>
      </c>
    </row>
    <row r="774" spans="1:5" x14ac:dyDescent="0.25">
      <c r="A774" s="23">
        <v>604370</v>
      </c>
      <c r="B774" s="21" t="s">
        <v>5345</v>
      </c>
      <c r="C774" s="21"/>
      <c r="D774" s="16">
        <v>280.26981450252953</v>
      </c>
      <c r="E774" s="15">
        <v>179.49600000000001</v>
      </c>
    </row>
    <row r="775" spans="1:5" ht="24" x14ac:dyDescent="0.25">
      <c r="A775" s="23">
        <v>604400</v>
      </c>
      <c r="B775" s="21" t="s">
        <v>5344</v>
      </c>
      <c r="C775" s="21" t="s">
        <v>5342</v>
      </c>
      <c r="D775" s="16">
        <v>1000.5059021922428</v>
      </c>
      <c r="E775" s="15">
        <v>640.76400000000001</v>
      </c>
    </row>
    <row r="776" spans="1:5" ht="24" x14ac:dyDescent="0.25">
      <c r="A776" s="23">
        <v>604410</v>
      </c>
      <c r="B776" s="21" t="s">
        <v>5343</v>
      </c>
      <c r="C776" s="21" t="s">
        <v>5342</v>
      </c>
      <c r="D776" s="16">
        <v>1280.6070826306914</v>
      </c>
      <c r="E776" s="15">
        <v>820.15200000000004</v>
      </c>
    </row>
    <row r="777" spans="1:5" ht="24" x14ac:dyDescent="0.25">
      <c r="A777" s="23">
        <v>604430</v>
      </c>
      <c r="B777" s="21" t="s">
        <v>5341</v>
      </c>
      <c r="C777" s="21"/>
      <c r="D777" s="16">
        <v>1300.505902192243</v>
      </c>
      <c r="E777" s="15">
        <v>832.89600000000007</v>
      </c>
    </row>
    <row r="778" spans="1:5" x14ac:dyDescent="0.25">
      <c r="A778" s="23">
        <v>604440</v>
      </c>
      <c r="B778" s="63" t="s">
        <v>5340</v>
      </c>
      <c r="C778" s="21"/>
      <c r="D778" s="16">
        <v>840.47217537942663</v>
      </c>
      <c r="E778" s="15">
        <v>538.27200000000005</v>
      </c>
    </row>
    <row r="779" spans="1:5" x14ac:dyDescent="0.25">
      <c r="A779" s="23"/>
      <c r="B779" s="22" t="s">
        <v>5339</v>
      </c>
      <c r="C779" s="21"/>
      <c r="D779" s="16"/>
      <c r="E779" s="15">
        <v>0</v>
      </c>
    </row>
    <row r="780" spans="1:5" ht="24" x14ac:dyDescent="0.25">
      <c r="A780" s="23">
        <v>604450</v>
      </c>
      <c r="B780" s="21" t="s">
        <v>5338</v>
      </c>
      <c r="C780" s="21"/>
      <c r="D780" s="16">
        <v>1800.6745362563238</v>
      </c>
      <c r="E780" s="15">
        <v>1153.2239999999999</v>
      </c>
    </row>
    <row r="781" spans="1:5" ht="24" x14ac:dyDescent="0.25">
      <c r="A781" s="23">
        <v>604460</v>
      </c>
      <c r="B781" s="21" t="s">
        <v>5337</v>
      </c>
      <c r="C781" s="21"/>
      <c r="D781" s="16">
        <v>1440.6408094435076</v>
      </c>
      <c r="E781" s="15">
        <v>922.64400000000001</v>
      </c>
    </row>
    <row r="782" spans="1:5" ht="24" x14ac:dyDescent="0.25">
      <c r="A782" s="23">
        <v>604470</v>
      </c>
      <c r="B782" s="21" t="s">
        <v>5336</v>
      </c>
      <c r="C782" s="21"/>
      <c r="D782" s="16">
        <v>2644.1821247892076</v>
      </c>
      <c r="E782" s="15">
        <v>1693.44</v>
      </c>
    </row>
    <row r="783" spans="1:5" ht="24" x14ac:dyDescent="0.25">
      <c r="A783" s="23">
        <v>604480</v>
      </c>
      <c r="B783" s="21" t="s">
        <v>5335</v>
      </c>
      <c r="C783" s="21"/>
      <c r="D783" s="16">
        <v>1800.6745362563238</v>
      </c>
      <c r="E783" s="15">
        <v>1153.2239999999999</v>
      </c>
    </row>
    <row r="784" spans="1:5" x14ac:dyDescent="0.25">
      <c r="A784" s="23">
        <v>604490</v>
      </c>
      <c r="B784" s="21" t="s">
        <v>5334</v>
      </c>
      <c r="C784" s="21"/>
      <c r="D784" s="16">
        <v>1320.5733558178754</v>
      </c>
      <c r="E784" s="15">
        <v>845.74800000000005</v>
      </c>
    </row>
    <row r="785" spans="1:5" x14ac:dyDescent="0.25">
      <c r="A785" s="23">
        <v>604500</v>
      </c>
      <c r="B785" s="21" t="s">
        <v>5333</v>
      </c>
      <c r="C785" s="21"/>
      <c r="D785" s="16">
        <v>1133.2209106239461</v>
      </c>
      <c r="E785" s="15">
        <v>725.76</v>
      </c>
    </row>
    <row r="786" spans="1:5" ht="24" x14ac:dyDescent="0.25">
      <c r="A786" s="23">
        <v>604510</v>
      </c>
      <c r="B786" s="21" t="s">
        <v>5332</v>
      </c>
      <c r="C786" s="21" t="s">
        <v>5330</v>
      </c>
      <c r="D786" s="16">
        <v>1600.674536256324</v>
      </c>
      <c r="E786" s="15">
        <v>1025.1360000000002</v>
      </c>
    </row>
    <row r="787" spans="1:5" ht="24" x14ac:dyDescent="0.25">
      <c r="A787" s="23">
        <v>604520</v>
      </c>
      <c r="B787" s="21" t="s">
        <v>5331</v>
      </c>
      <c r="C787" s="21" t="s">
        <v>5330</v>
      </c>
      <c r="D787" s="16">
        <v>2000.8431703204049</v>
      </c>
      <c r="E787" s="15">
        <v>1281.42</v>
      </c>
    </row>
    <row r="788" spans="1:5" x14ac:dyDescent="0.25">
      <c r="A788" s="23">
        <v>604530</v>
      </c>
      <c r="B788" s="21" t="s">
        <v>5329</v>
      </c>
      <c r="C788" s="21" t="s">
        <v>5328</v>
      </c>
      <c r="D788" s="16">
        <v>2000.8431703204049</v>
      </c>
      <c r="E788" s="15">
        <v>1281.42</v>
      </c>
    </row>
    <row r="789" spans="1:5" ht="24" x14ac:dyDescent="0.25">
      <c r="A789" s="23">
        <v>604540</v>
      </c>
      <c r="B789" s="21" t="s">
        <v>5327</v>
      </c>
      <c r="C789" s="21" t="s">
        <v>5325</v>
      </c>
      <c r="D789" s="16">
        <v>1600.674536256324</v>
      </c>
      <c r="E789" s="15">
        <v>1025.1360000000002</v>
      </c>
    </row>
    <row r="790" spans="1:5" ht="24" x14ac:dyDescent="0.25">
      <c r="A790" s="23">
        <v>604550</v>
      </c>
      <c r="B790" s="21" t="s">
        <v>5326</v>
      </c>
      <c r="C790" s="21" t="s">
        <v>5325</v>
      </c>
      <c r="D790" s="16">
        <v>960.37099494097811</v>
      </c>
      <c r="E790" s="15">
        <v>615.06000000000006</v>
      </c>
    </row>
    <row r="791" spans="1:5" x14ac:dyDescent="0.25">
      <c r="A791" s="23"/>
      <c r="B791" s="22" t="s">
        <v>5324</v>
      </c>
      <c r="C791" s="21"/>
      <c r="D791" s="16"/>
      <c r="E791" s="15">
        <v>0</v>
      </c>
    </row>
    <row r="792" spans="1:5" x14ac:dyDescent="0.25">
      <c r="A792" s="23">
        <v>604560</v>
      </c>
      <c r="B792" s="21" t="s">
        <v>5323</v>
      </c>
      <c r="C792" s="21"/>
      <c r="D792" s="16">
        <v>2000.8431703204049</v>
      </c>
      <c r="E792" s="15">
        <v>1281.42</v>
      </c>
    </row>
    <row r="793" spans="1:5" x14ac:dyDescent="0.25">
      <c r="A793" s="23">
        <v>604570</v>
      </c>
      <c r="B793" s="21" t="s">
        <v>5322</v>
      </c>
      <c r="C793" s="21"/>
      <c r="D793" s="16">
        <v>2276.56</v>
      </c>
      <c r="E793" s="15">
        <v>1458.0000863999999</v>
      </c>
    </row>
    <row r="794" spans="1:5" x14ac:dyDescent="0.25">
      <c r="A794" s="23">
        <v>604580</v>
      </c>
      <c r="B794" s="21" t="s">
        <v>5321</v>
      </c>
      <c r="C794" s="21" t="s">
        <v>5320</v>
      </c>
      <c r="D794" s="16">
        <v>2000.8431703204049</v>
      </c>
      <c r="E794" s="15">
        <v>1281.42</v>
      </c>
    </row>
    <row r="795" spans="1:5" ht="24" x14ac:dyDescent="0.25">
      <c r="A795" s="23">
        <v>604590</v>
      </c>
      <c r="B795" s="21" t="s">
        <v>5319</v>
      </c>
      <c r="C795" s="21"/>
      <c r="D795" s="16">
        <v>1700.6745362563238</v>
      </c>
      <c r="E795" s="15">
        <v>1089.18</v>
      </c>
    </row>
    <row r="796" spans="1:5" ht="24" x14ac:dyDescent="0.25">
      <c r="A796" s="23">
        <v>604600</v>
      </c>
      <c r="B796" s="21" t="s">
        <v>5318</v>
      </c>
      <c r="C796" s="21"/>
      <c r="D796" s="16">
        <v>2124.79</v>
      </c>
      <c r="E796" s="15">
        <v>1360.8005075999999</v>
      </c>
    </row>
    <row r="797" spans="1:5" ht="24" x14ac:dyDescent="0.25">
      <c r="A797" s="23">
        <v>604610</v>
      </c>
      <c r="B797" s="21" t="s">
        <v>5317</v>
      </c>
      <c r="C797" s="21"/>
      <c r="D797" s="16">
        <v>2124.79</v>
      </c>
      <c r="E797" s="15">
        <v>1360.8005075999999</v>
      </c>
    </row>
    <row r="798" spans="1:5" x14ac:dyDescent="0.25">
      <c r="A798" s="23">
        <v>604620</v>
      </c>
      <c r="B798" s="21" t="s">
        <v>5316</v>
      </c>
      <c r="C798" s="21"/>
      <c r="D798" s="16">
        <v>2580.1</v>
      </c>
      <c r="E798" s="15">
        <v>1652.399244</v>
      </c>
    </row>
    <row r="799" spans="1:5" x14ac:dyDescent="0.25">
      <c r="A799" s="23">
        <v>604630</v>
      </c>
      <c r="B799" s="21" t="s">
        <v>5315</v>
      </c>
      <c r="C799" s="21"/>
      <c r="D799" s="16">
        <v>1700.6745362563238</v>
      </c>
      <c r="E799" s="15">
        <v>1089.18</v>
      </c>
    </row>
    <row r="800" spans="1:5" x14ac:dyDescent="0.25">
      <c r="A800" s="23">
        <v>604640</v>
      </c>
      <c r="B800" s="21" t="s">
        <v>5314</v>
      </c>
      <c r="C800" s="21" t="s">
        <v>5191</v>
      </c>
      <c r="D800" s="16">
        <v>1821.25</v>
      </c>
      <c r="E800" s="15">
        <v>1166.4013500000001</v>
      </c>
    </row>
    <row r="801" spans="1:5" x14ac:dyDescent="0.25">
      <c r="A801" s="23">
        <v>604650</v>
      </c>
      <c r="B801" s="21" t="s">
        <v>5313</v>
      </c>
      <c r="C801" s="21" t="s">
        <v>5191</v>
      </c>
      <c r="D801" s="16">
        <v>2124.79</v>
      </c>
      <c r="E801" s="15">
        <v>1360.8005075999999</v>
      </c>
    </row>
    <row r="802" spans="1:5" x14ac:dyDescent="0.25">
      <c r="A802" s="23"/>
      <c r="B802" s="22" t="s">
        <v>5312</v>
      </c>
      <c r="C802" s="21"/>
      <c r="D802" s="16"/>
      <c r="E802" s="15">
        <v>0</v>
      </c>
    </row>
    <row r="803" spans="1:5" x14ac:dyDescent="0.25">
      <c r="A803" s="23">
        <v>604660</v>
      </c>
      <c r="B803" s="21" t="s">
        <v>5311</v>
      </c>
      <c r="C803" s="21" t="s">
        <v>5275</v>
      </c>
      <c r="D803" s="16">
        <v>1280.6070826306914</v>
      </c>
      <c r="E803" s="15">
        <v>820.15200000000004</v>
      </c>
    </row>
    <row r="804" spans="1:5" x14ac:dyDescent="0.25">
      <c r="A804" s="23">
        <v>604670</v>
      </c>
      <c r="B804" s="21" t="s">
        <v>5310</v>
      </c>
      <c r="C804" s="21" t="s">
        <v>5191</v>
      </c>
      <c r="D804" s="16">
        <v>2124.79</v>
      </c>
      <c r="E804" s="15">
        <v>1360.8005075999999</v>
      </c>
    </row>
    <row r="805" spans="1:5" x14ac:dyDescent="0.25">
      <c r="A805" s="23">
        <v>604680</v>
      </c>
      <c r="B805" s="21" t="s">
        <v>5309</v>
      </c>
      <c r="C805" s="21" t="s">
        <v>5191</v>
      </c>
      <c r="D805" s="16">
        <v>2124.79</v>
      </c>
      <c r="E805" s="15">
        <v>1360.8005075999999</v>
      </c>
    </row>
    <row r="806" spans="1:5" x14ac:dyDescent="0.25">
      <c r="A806" s="23">
        <v>604690</v>
      </c>
      <c r="B806" s="21" t="s">
        <v>5308</v>
      </c>
      <c r="C806" s="21" t="s">
        <v>5191</v>
      </c>
      <c r="D806" s="16">
        <v>2124.79</v>
      </c>
      <c r="E806" s="15">
        <v>1360.8005075999999</v>
      </c>
    </row>
    <row r="807" spans="1:5" x14ac:dyDescent="0.25">
      <c r="A807" s="23">
        <v>604700</v>
      </c>
      <c r="B807" s="21" t="s">
        <v>5307</v>
      </c>
      <c r="C807" s="21" t="s">
        <v>5306</v>
      </c>
      <c r="D807" s="16">
        <v>2124.79</v>
      </c>
      <c r="E807" s="15">
        <v>1360.8005075999999</v>
      </c>
    </row>
    <row r="808" spans="1:5" x14ac:dyDescent="0.25">
      <c r="A808" s="23">
        <v>604710</v>
      </c>
      <c r="B808" s="21" t="s">
        <v>5305</v>
      </c>
      <c r="C808" s="21" t="s">
        <v>5191</v>
      </c>
      <c r="D808" s="16">
        <v>1973.02</v>
      </c>
      <c r="E808" s="15">
        <v>1263.6009288</v>
      </c>
    </row>
    <row r="809" spans="1:5" x14ac:dyDescent="0.25">
      <c r="A809" s="23">
        <v>604711</v>
      </c>
      <c r="B809" s="21" t="s">
        <v>5304</v>
      </c>
      <c r="C809" s="21" t="s">
        <v>5191</v>
      </c>
      <c r="D809" s="16">
        <v>2124.79</v>
      </c>
      <c r="E809" s="15">
        <v>1360.8005075999999</v>
      </c>
    </row>
    <row r="810" spans="1:5" x14ac:dyDescent="0.25">
      <c r="A810" s="23">
        <v>604712</v>
      </c>
      <c r="B810" s="149" t="s">
        <v>5303</v>
      </c>
      <c r="C810" s="149" t="s">
        <v>5301</v>
      </c>
      <c r="D810" s="152">
        <v>2000</v>
      </c>
      <c r="E810" s="15">
        <v>1280.8800000000001</v>
      </c>
    </row>
    <row r="811" spans="1:5" ht="24" x14ac:dyDescent="0.25">
      <c r="A811" s="23">
        <v>604713</v>
      </c>
      <c r="B811" s="149" t="s">
        <v>5302</v>
      </c>
      <c r="C811" s="149" t="s">
        <v>5301</v>
      </c>
      <c r="D811" s="152">
        <v>2150</v>
      </c>
      <c r="E811" s="15">
        <v>1376.9460000000001</v>
      </c>
    </row>
    <row r="812" spans="1:5" x14ac:dyDescent="0.25">
      <c r="A812" s="23">
        <v>604714</v>
      </c>
      <c r="B812" s="21" t="s">
        <v>5300</v>
      </c>
      <c r="C812" s="21"/>
      <c r="D812" s="117">
        <v>1517.7065767284992</v>
      </c>
      <c r="E812" s="15">
        <v>972.00000000000011</v>
      </c>
    </row>
    <row r="813" spans="1:5" x14ac:dyDescent="0.25">
      <c r="A813" s="23"/>
      <c r="B813" s="22" t="s">
        <v>5299</v>
      </c>
      <c r="C813" s="21"/>
      <c r="D813" s="16"/>
      <c r="E813" s="15">
        <v>0</v>
      </c>
    </row>
    <row r="814" spans="1:5" x14ac:dyDescent="0.25">
      <c r="A814" s="23">
        <v>604720</v>
      </c>
      <c r="B814" s="21" t="s">
        <v>5298</v>
      </c>
      <c r="C814" s="21" t="s">
        <v>5191</v>
      </c>
      <c r="D814" s="16">
        <v>1517.71</v>
      </c>
      <c r="E814" s="15">
        <v>972.00219240000001</v>
      </c>
    </row>
    <row r="815" spans="1:5" x14ac:dyDescent="0.25">
      <c r="A815" s="23">
        <v>604730</v>
      </c>
      <c r="B815" s="21" t="s">
        <v>5297</v>
      </c>
      <c r="C815" s="21" t="s">
        <v>5191</v>
      </c>
      <c r="D815" s="16">
        <v>1669.48</v>
      </c>
      <c r="E815" s="15">
        <v>1069.2017711999999</v>
      </c>
    </row>
    <row r="816" spans="1:5" x14ac:dyDescent="0.25">
      <c r="A816" s="23">
        <v>604740</v>
      </c>
      <c r="B816" s="21" t="s">
        <v>5296</v>
      </c>
      <c r="C816" s="21"/>
      <c r="D816" s="16">
        <v>1821.25</v>
      </c>
      <c r="E816" s="15">
        <v>1166.4013500000001</v>
      </c>
    </row>
    <row r="817" spans="1:5" ht="24" x14ac:dyDescent="0.25">
      <c r="A817" s="23">
        <v>604750</v>
      </c>
      <c r="B817" s="21" t="s">
        <v>5295</v>
      </c>
      <c r="C817" s="21"/>
      <c r="D817" s="16">
        <v>1900.8431703204049</v>
      </c>
      <c r="E817" s="15">
        <v>1217.3760000000002</v>
      </c>
    </row>
    <row r="818" spans="1:5" x14ac:dyDescent="0.25">
      <c r="A818" s="23"/>
      <c r="B818" s="22" t="s">
        <v>5294</v>
      </c>
      <c r="C818" s="21"/>
      <c r="D818" s="16"/>
      <c r="E818" s="15">
        <v>0</v>
      </c>
    </row>
    <row r="819" spans="1:5" x14ac:dyDescent="0.25">
      <c r="A819" s="23">
        <v>604760</v>
      </c>
      <c r="B819" s="21" t="s">
        <v>5293</v>
      </c>
      <c r="C819" s="21"/>
      <c r="D819" s="16">
        <v>1400.6745362563238</v>
      </c>
      <c r="E819" s="15">
        <v>897.04800000000012</v>
      </c>
    </row>
    <row r="820" spans="1:5" ht="24" x14ac:dyDescent="0.25">
      <c r="A820" s="23">
        <v>604770</v>
      </c>
      <c r="B820" s="21" t="s">
        <v>5292</v>
      </c>
      <c r="C820" s="21"/>
      <c r="D820" s="16">
        <v>2580.1</v>
      </c>
      <c r="E820" s="15">
        <v>1652.399244</v>
      </c>
    </row>
    <row r="821" spans="1:5" ht="24" x14ac:dyDescent="0.25">
      <c r="A821" s="23">
        <v>604780</v>
      </c>
      <c r="B821" s="21" t="s">
        <v>5291</v>
      </c>
      <c r="C821" s="21"/>
      <c r="D821" s="16">
        <v>2580.1</v>
      </c>
      <c r="E821" s="15">
        <v>1652.399244</v>
      </c>
    </row>
    <row r="822" spans="1:5" x14ac:dyDescent="0.25">
      <c r="A822" s="23">
        <v>604790</v>
      </c>
      <c r="B822" s="21" t="s">
        <v>5290</v>
      </c>
      <c r="C822" s="21"/>
      <c r="D822" s="16">
        <v>2428.33</v>
      </c>
      <c r="E822" s="15">
        <v>1555.1996652</v>
      </c>
    </row>
    <row r="823" spans="1:5" ht="24" x14ac:dyDescent="0.25">
      <c r="A823" s="23">
        <v>604791</v>
      </c>
      <c r="B823" s="21" t="s">
        <v>5289</v>
      </c>
      <c r="C823" s="21"/>
      <c r="D823" s="16">
        <v>2124.79</v>
      </c>
      <c r="E823" s="15">
        <v>1360.8005075999999</v>
      </c>
    </row>
    <row r="824" spans="1:5" x14ac:dyDescent="0.25">
      <c r="A824" s="23">
        <v>604800</v>
      </c>
      <c r="B824" s="21" t="s">
        <v>5288</v>
      </c>
      <c r="C824" s="21" t="s">
        <v>5287</v>
      </c>
      <c r="D824" s="16">
        <v>1680.7757166947724</v>
      </c>
      <c r="E824" s="15">
        <v>1076.4360000000001</v>
      </c>
    </row>
    <row r="825" spans="1:5" x14ac:dyDescent="0.25">
      <c r="A825" s="23">
        <v>604810</v>
      </c>
      <c r="B825" s="21" t="s">
        <v>5286</v>
      </c>
      <c r="C825" s="21" t="s">
        <v>5285</v>
      </c>
      <c r="D825" s="16">
        <v>1680.7757166947724</v>
      </c>
      <c r="E825" s="15">
        <v>1076.4360000000001</v>
      </c>
    </row>
    <row r="826" spans="1:5" x14ac:dyDescent="0.25">
      <c r="A826" s="23">
        <v>604820</v>
      </c>
      <c r="B826" s="21" t="s">
        <v>5284</v>
      </c>
      <c r="C826" s="21"/>
      <c r="D826" s="16">
        <v>1500.6745362563238</v>
      </c>
      <c r="E826" s="15">
        <v>961.09199999999998</v>
      </c>
    </row>
    <row r="827" spans="1:5" x14ac:dyDescent="0.25">
      <c r="A827" s="23">
        <v>604830</v>
      </c>
      <c r="B827" s="21" t="s">
        <v>5283</v>
      </c>
      <c r="C827" s="21"/>
      <c r="D827" s="16">
        <v>2580.1</v>
      </c>
      <c r="E827" s="15">
        <v>1652.399244</v>
      </c>
    </row>
    <row r="828" spans="1:5" ht="24" x14ac:dyDescent="0.25">
      <c r="A828" s="23">
        <v>604831</v>
      </c>
      <c r="B828" s="21" t="s">
        <v>5282</v>
      </c>
      <c r="C828" s="21"/>
      <c r="D828" s="16">
        <v>2428.33</v>
      </c>
      <c r="E828" s="15">
        <v>1555.1996652</v>
      </c>
    </row>
    <row r="829" spans="1:5" x14ac:dyDescent="0.25">
      <c r="A829" s="23">
        <v>604840</v>
      </c>
      <c r="B829" s="21" t="s">
        <v>5281</v>
      </c>
      <c r="C829" s="21" t="s">
        <v>5280</v>
      </c>
      <c r="D829" s="16">
        <v>1600.674536256324</v>
      </c>
      <c r="E829" s="15">
        <v>1025.1360000000002</v>
      </c>
    </row>
    <row r="830" spans="1:5" x14ac:dyDescent="0.25">
      <c r="A830" s="23">
        <v>604850</v>
      </c>
      <c r="B830" s="21" t="s">
        <v>5279</v>
      </c>
      <c r="C830" s="21" t="s">
        <v>5275</v>
      </c>
      <c r="D830" s="16">
        <v>1639.1231028667792</v>
      </c>
      <c r="E830" s="15">
        <v>1049.76</v>
      </c>
    </row>
    <row r="831" spans="1:5" ht="24" x14ac:dyDescent="0.25">
      <c r="A831" s="23">
        <v>604851</v>
      </c>
      <c r="B831" s="21" t="s">
        <v>5278</v>
      </c>
      <c r="C831" s="21" t="s">
        <v>5277</v>
      </c>
      <c r="D831" s="16">
        <v>1700.6745362563199</v>
      </c>
      <c r="E831" s="15">
        <v>1089.1799999999976</v>
      </c>
    </row>
    <row r="832" spans="1:5" x14ac:dyDescent="0.25">
      <c r="A832" s="23">
        <v>604860</v>
      </c>
      <c r="B832" s="21" t="s">
        <v>5276</v>
      </c>
      <c r="C832" s="21" t="s">
        <v>5275</v>
      </c>
      <c r="D832" s="16">
        <v>1400.6745362563238</v>
      </c>
      <c r="E832" s="15">
        <v>897.04800000000012</v>
      </c>
    </row>
    <row r="833" spans="1:5" ht="24" x14ac:dyDescent="0.25">
      <c r="A833" s="23"/>
      <c r="B833" s="22" t="s">
        <v>5274</v>
      </c>
      <c r="C833" s="21" t="s">
        <v>5273</v>
      </c>
      <c r="D833" s="16"/>
      <c r="E833" s="15">
        <v>0</v>
      </c>
    </row>
    <row r="834" spans="1:5" x14ac:dyDescent="0.25">
      <c r="A834" s="23">
        <v>604870</v>
      </c>
      <c r="B834" s="21" t="s">
        <v>5272</v>
      </c>
      <c r="C834" s="21" t="s">
        <v>5263</v>
      </c>
      <c r="D834" s="16">
        <v>1240.4721753794267</v>
      </c>
      <c r="E834" s="15">
        <v>794.44800000000009</v>
      </c>
    </row>
    <row r="835" spans="1:5" x14ac:dyDescent="0.25">
      <c r="A835" s="23">
        <v>604880</v>
      </c>
      <c r="B835" s="21" t="s">
        <v>5272</v>
      </c>
      <c r="C835" s="21" t="s">
        <v>5191</v>
      </c>
      <c r="D835" s="16">
        <v>1600.674536256324</v>
      </c>
      <c r="E835" s="15">
        <v>1025.1360000000002</v>
      </c>
    </row>
    <row r="836" spans="1:5" x14ac:dyDescent="0.25">
      <c r="A836" s="23">
        <v>604890</v>
      </c>
      <c r="B836" s="21" t="s">
        <v>5271</v>
      </c>
      <c r="C836" s="21"/>
      <c r="D836" s="16">
        <v>1120.5733558178752</v>
      </c>
      <c r="E836" s="15">
        <v>717.66</v>
      </c>
    </row>
    <row r="837" spans="1:5" x14ac:dyDescent="0.25">
      <c r="A837" s="23">
        <v>604900</v>
      </c>
      <c r="B837" s="21" t="s">
        <v>5270</v>
      </c>
      <c r="C837" s="21" t="s">
        <v>5269</v>
      </c>
      <c r="D837" s="16">
        <v>1200.505902192243</v>
      </c>
      <c r="E837" s="15">
        <v>768.8520000000002</v>
      </c>
    </row>
    <row r="838" spans="1:5" ht="24" x14ac:dyDescent="0.25">
      <c r="A838" s="23">
        <v>604910</v>
      </c>
      <c r="B838" s="21" t="s">
        <v>5268</v>
      </c>
      <c r="C838" s="21"/>
      <c r="D838" s="16">
        <v>2200</v>
      </c>
      <c r="E838" s="15">
        <v>1408.9680000000001</v>
      </c>
    </row>
    <row r="839" spans="1:5" ht="24" x14ac:dyDescent="0.25">
      <c r="A839" s="23">
        <v>604920</v>
      </c>
      <c r="B839" s="21" t="s">
        <v>5267</v>
      </c>
      <c r="C839" s="21" t="s">
        <v>5263</v>
      </c>
      <c r="D839" s="16">
        <v>1840.8094435075884</v>
      </c>
      <c r="E839" s="15">
        <v>1178.9279999999999</v>
      </c>
    </row>
    <row r="840" spans="1:5" ht="24" x14ac:dyDescent="0.25">
      <c r="A840" s="23">
        <v>604930</v>
      </c>
      <c r="B840" s="21" t="s">
        <v>5266</v>
      </c>
      <c r="C840" s="21" t="s">
        <v>5263</v>
      </c>
      <c r="D840" s="16">
        <v>1600.674536256324</v>
      </c>
      <c r="E840" s="15">
        <v>1025.1360000000002</v>
      </c>
    </row>
    <row r="841" spans="1:5" ht="24" x14ac:dyDescent="0.25">
      <c r="A841" s="23">
        <v>604940</v>
      </c>
      <c r="B841" s="21" t="s">
        <v>5265</v>
      </c>
      <c r="C841" s="21" t="s">
        <v>5263</v>
      </c>
      <c r="D841" s="16">
        <v>1480.6070826306914</v>
      </c>
      <c r="E841" s="15">
        <v>948.2399999999999</v>
      </c>
    </row>
    <row r="842" spans="1:5" ht="24" x14ac:dyDescent="0.25">
      <c r="A842" s="23">
        <v>604950</v>
      </c>
      <c r="B842" s="21" t="s">
        <v>5264</v>
      </c>
      <c r="C842" s="21" t="s">
        <v>5263</v>
      </c>
      <c r="D842" s="16">
        <v>1720.7419898819562</v>
      </c>
      <c r="E842" s="15">
        <v>1102.0320000000002</v>
      </c>
    </row>
    <row r="843" spans="1:5" ht="24" x14ac:dyDescent="0.25">
      <c r="A843" s="23">
        <v>604960</v>
      </c>
      <c r="B843" s="21" t="s">
        <v>5262</v>
      </c>
      <c r="C843" s="21"/>
      <c r="D843" s="16">
        <v>2000.8431703204049</v>
      </c>
      <c r="E843" s="15">
        <v>1281.42</v>
      </c>
    </row>
    <row r="844" spans="1:5" ht="24" x14ac:dyDescent="0.25">
      <c r="A844" s="23">
        <v>604970</v>
      </c>
      <c r="B844" s="21" t="s">
        <v>5261</v>
      </c>
      <c r="C844" s="21"/>
      <c r="D844" s="16">
        <v>2100.8431703204046</v>
      </c>
      <c r="E844" s="15">
        <v>1345.4639999999999</v>
      </c>
    </row>
    <row r="845" spans="1:5" ht="24" x14ac:dyDescent="0.25">
      <c r="A845" s="23">
        <v>604980</v>
      </c>
      <c r="B845" s="21" t="s">
        <v>5260</v>
      </c>
      <c r="C845" s="21"/>
      <c r="D845" s="16">
        <v>1900.8431703204049</v>
      </c>
      <c r="E845" s="15">
        <v>1217.3760000000002</v>
      </c>
    </row>
    <row r="846" spans="1:5" ht="24" x14ac:dyDescent="0.25">
      <c r="A846" s="23">
        <v>604990</v>
      </c>
      <c r="B846" s="21" t="s">
        <v>5259</v>
      </c>
      <c r="C846" s="21"/>
      <c r="D846" s="16">
        <v>1700.6745362563238</v>
      </c>
      <c r="E846" s="15">
        <v>1089.18</v>
      </c>
    </row>
    <row r="847" spans="1:5" ht="24" x14ac:dyDescent="0.25">
      <c r="A847" s="23">
        <v>605000</v>
      </c>
      <c r="B847" s="21" t="s">
        <v>5258</v>
      </c>
      <c r="C847" s="21"/>
      <c r="D847" s="16">
        <v>1600.674536256324</v>
      </c>
      <c r="E847" s="15">
        <v>1025.1360000000002</v>
      </c>
    </row>
    <row r="848" spans="1:5" ht="24" x14ac:dyDescent="0.25">
      <c r="A848" s="23">
        <v>605010</v>
      </c>
      <c r="B848" s="21" t="s">
        <v>5257</v>
      </c>
      <c r="C848" s="21"/>
      <c r="D848" s="16">
        <v>1800.6745362563238</v>
      </c>
      <c r="E848" s="15">
        <v>1153.2239999999999</v>
      </c>
    </row>
    <row r="849" spans="1:5" x14ac:dyDescent="0.25">
      <c r="A849" s="23">
        <v>605020</v>
      </c>
      <c r="B849" s="21" t="s">
        <v>5256</v>
      </c>
      <c r="C849" s="21" t="s">
        <v>5191</v>
      </c>
      <c r="D849" s="16">
        <v>1500.6745362563238</v>
      </c>
      <c r="E849" s="15">
        <v>961.09199999999998</v>
      </c>
    </row>
    <row r="850" spans="1:5" x14ac:dyDescent="0.25">
      <c r="A850" s="23">
        <v>605030</v>
      </c>
      <c r="B850" s="21" t="s">
        <v>5255</v>
      </c>
      <c r="C850" s="21" t="s">
        <v>5253</v>
      </c>
      <c r="D850" s="16">
        <v>1840.8094435075884</v>
      </c>
      <c r="E850" s="15">
        <v>1178.9279999999999</v>
      </c>
    </row>
    <row r="851" spans="1:5" ht="24" x14ac:dyDescent="0.25">
      <c r="A851" s="23">
        <v>605040</v>
      </c>
      <c r="B851" s="21" t="s">
        <v>5254</v>
      </c>
      <c r="C851" s="21" t="s">
        <v>5253</v>
      </c>
      <c r="D851" s="16">
        <v>2360.8768971332211</v>
      </c>
      <c r="E851" s="15">
        <v>1512</v>
      </c>
    </row>
    <row r="852" spans="1:5" x14ac:dyDescent="0.25">
      <c r="A852" s="23">
        <v>605050</v>
      </c>
      <c r="B852" s="21" t="s">
        <v>5252</v>
      </c>
      <c r="C852" s="21"/>
      <c r="D852" s="16">
        <v>2951.0961214165263</v>
      </c>
      <c r="E852" s="15">
        <v>1890.0000000000002</v>
      </c>
    </row>
    <row r="853" spans="1:5" x14ac:dyDescent="0.25">
      <c r="A853" s="23"/>
      <c r="B853" s="22" t="s">
        <v>5251</v>
      </c>
      <c r="C853" s="21"/>
      <c r="D853" s="16"/>
      <c r="E853" s="15">
        <v>0</v>
      </c>
    </row>
    <row r="854" spans="1:5" x14ac:dyDescent="0.25">
      <c r="A854" s="23">
        <v>605060</v>
      </c>
      <c r="B854" s="21" t="s">
        <v>5250</v>
      </c>
      <c r="C854" s="21" t="s">
        <v>5249</v>
      </c>
      <c r="D854" s="16">
        <v>1400.6745362563238</v>
      </c>
      <c r="E854" s="15">
        <v>897.04800000000012</v>
      </c>
    </row>
    <row r="855" spans="1:5" x14ac:dyDescent="0.25">
      <c r="A855" s="23">
        <v>605070</v>
      </c>
      <c r="B855" s="21" t="s">
        <v>5248</v>
      </c>
      <c r="C855" s="21" t="s">
        <v>5247</v>
      </c>
      <c r="D855" s="16">
        <v>1656.408094435076</v>
      </c>
      <c r="E855" s="15">
        <v>1060.8300000000002</v>
      </c>
    </row>
    <row r="856" spans="1:5" ht="24" x14ac:dyDescent="0.25">
      <c r="A856" s="23">
        <v>605080</v>
      </c>
      <c r="B856" s="21" t="s">
        <v>5246</v>
      </c>
      <c r="C856" s="21" t="s">
        <v>5245</v>
      </c>
      <c r="D856" s="16">
        <v>1480.6070826306914</v>
      </c>
      <c r="E856" s="15">
        <v>948.2399999999999</v>
      </c>
    </row>
    <row r="857" spans="1:5" ht="24" x14ac:dyDescent="0.25">
      <c r="A857" s="23">
        <v>605090</v>
      </c>
      <c r="B857" s="21" t="s">
        <v>5244</v>
      </c>
      <c r="C857" s="21" t="s">
        <v>5243</v>
      </c>
      <c r="D857" s="16">
        <v>1500.6745362563238</v>
      </c>
      <c r="E857" s="15">
        <v>961.09199999999998</v>
      </c>
    </row>
    <row r="858" spans="1:5" ht="24" x14ac:dyDescent="0.25">
      <c r="A858" s="23">
        <v>605100</v>
      </c>
      <c r="B858" s="21" t="s">
        <v>5242</v>
      </c>
      <c r="C858" s="21" t="s">
        <v>5241</v>
      </c>
      <c r="D858" s="16">
        <v>1720.7419898819562</v>
      </c>
      <c r="E858" s="15">
        <v>1102.0320000000002</v>
      </c>
    </row>
    <row r="859" spans="1:5" x14ac:dyDescent="0.25">
      <c r="A859" s="23">
        <v>605110</v>
      </c>
      <c r="B859" s="21" t="s">
        <v>5240</v>
      </c>
      <c r="C859" s="21" t="s">
        <v>5239</v>
      </c>
      <c r="D859" s="16">
        <v>1880.7757166947724</v>
      </c>
      <c r="E859" s="15">
        <v>1204.5240000000001</v>
      </c>
    </row>
    <row r="860" spans="1:5" ht="24" x14ac:dyDescent="0.25">
      <c r="A860" s="23">
        <v>605120</v>
      </c>
      <c r="B860" s="21" t="s">
        <v>5238</v>
      </c>
      <c r="C860" s="21" t="s">
        <v>5237</v>
      </c>
      <c r="D860" s="16">
        <v>2271.905564924115</v>
      </c>
      <c r="E860" s="15">
        <v>1455.0192000000002</v>
      </c>
    </row>
    <row r="861" spans="1:5" x14ac:dyDescent="0.25">
      <c r="A861" s="23">
        <v>605130</v>
      </c>
      <c r="B861" s="21" t="s">
        <v>5236</v>
      </c>
      <c r="C861" s="21" t="s">
        <v>5235</v>
      </c>
      <c r="D861" s="16">
        <v>1440.6408094435076</v>
      </c>
      <c r="E861" s="15">
        <v>922.64400000000001</v>
      </c>
    </row>
    <row r="862" spans="1:5" x14ac:dyDescent="0.25">
      <c r="A862" s="23">
        <v>605140</v>
      </c>
      <c r="B862" s="21" t="s">
        <v>5234</v>
      </c>
      <c r="C862" s="21" t="s">
        <v>5233</v>
      </c>
      <c r="D862" s="16">
        <v>1500.6745362563238</v>
      </c>
      <c r="E862" s="15">
        <v>961.09199999999998</v>
      </c>
    </row>
    <row r="863" spans="1:5" ht="36" x14ac:dyDescent="0.25">
      <c r="A863" s="23">
        <v>605150</v>
      </c>
      <c r="B863" s="21" t="s">
        <v>5232</v>
      </c>
      <c r="C863" s="21" t="s">
        <v>5231</v>
      </c>
      <c r="D863" s="16">
        <v>1760.70826306914</v>
      </c>
      <c r="E863" s="15">
        <v>1127.6279999999999</v>
      </c>
    </row>
    <row r="864" spans="1:5" ht="24" x14ac:dyDescent="0.25">
      <c r="A864" s="23">
        <v>605160</v>
      </c>
      <c r="B864" s="21" t="s">
        <v>5230</v>
      </c>
      <c r="C864" s="21" t="s">
        <v>5229</v>
      </c>
      <c r="D864" s="16">
        <v>1760.70826306914</v>
      </c>
      <c r="E864" s="15">
        <v>1127.6279999999999</v>
      </c>
    </row>
    <row r="865" spans="1:5" x14ac:dyDescent="0.25">
      <c r="A865" s="23">
        <v>605170</v>
      </c>
      <c r="B865" s="21" t="s">
        <v>5228</v>
      </c>
      <c r="C865" s="21"/>
      <c r="D865" s="16">
        <v>1300.17</v>
      </c>
      <c r="E865" s="15">
        <v>832.68087480000008</v>
      </c>
    </row>
    <row r="866" spans="1:5" x14ac:dyDescent="0.25">
      <c r="A866" s="23">
        <v>605175</v>
      </c>
      <c r="B866" s="21" t="s">
        <v>5227</v>
      </c>
      <c r="C866" s="21" t="s">
        <v>5226</v>
      </c>
      <c r="D866" s="16">
        <v>1000.50590219224</v>
      </c>
      <c r="E866" s="15">
        <v>640.76399999999819</v>
      </c>
    </row>
    <row r="867" spans="1:5" x14ac:dyDescent="0.25">
      <c r="A867" s="23"/>
      <c r="B867" s="22" t="s">
        <v>5225</v>
      </c>
      <c r="C867" s="21"/>
      <c r="D867" s="16"/>
      <c r="E867" s="15">
        <v>0</v>
      </c>
    </row>
    <row r="868" spans="1:5" x14ac:dyDescent="0.25">
      <c r="A868" s="23">
        <v>605180</v>
      </c>
      <c r="B868" s="21" t="s">
        <v>5224</v>
      </c>
      <c r="C868" s="21"/>
      <c r="D868" s="16">
        <v>1400.6745362563238</v>
      </c>
      <c r="E868" s="15">
        <v>897.04800000000012</v>
      </c>
    </row>
    <row r="869" spans="1:5" ht="24" x14ac:dyDescent="0.25">
      <c r="A869" s="23">
        <v>605190</v>
      </c>
      <c r="B869" s="21" t="s">
        <v>5223</v>
      </c>
      <c r="C869" s="21"/>
      <c r="D869" s="16">
        <v>2360.8768971332211</v>
      </c>
      <c r="E869" s="15">
        <v>1512</v>
      </c>
    </row>
    <row r="870" spans="1:5" x14ac:dyDescent="0.25">
      <c r="A870" s="23">
        <v>605200</v>
      </c>
      <c r="B870" s="21" t="s">
        <v>5222</v>
      </c>
      <c r="C870" s="21"/>
      <c r="D870" s="16">
        <v>1600.674536256324</v>
      </c>
      <c r="E870" s="15">
        <v>1025.1360000000002</v>
      </c>
    </row>
    <row r="871" spans="1:5" x14ac:dyDescent="0.25">
      <c r="A871" s="23">
        <v>605210</v>
      </c>
      <c r="B871" s="21" t="s">
        <v>5221</v>
      </c>
      <c r="C871" s="21"/>
      <c r="D871" s="16">
        <v>1900.8431703204049</v>
      </c>
      <c r="E871" s="15">
        <v>1217.3760000000002</v>
      </c>
    </row>
    <row r="872" spans="1:5" x14ac:dyDescent="0.25">
      <c r="A872" s="23">
        <v>605220</v>
      </c>
      <c r="B872" s="21" t="s">
        <v>5220</v>
      </c>
      <c r="C872" s="21"/>
      <c r="D872" s="16">
        <v>1900.8431703204049</v>
      </c>
      <c r="E872" s="15">
        <v>1217.3760000000002</v>
      </c>
    </row>
    <row r="873" spans="1:5" x14ac:dyDescent="0.25">
      <c r="A873" s="23">
        <v>605230</v>
      </c>
      <c r="B873" s="21" t="s">
        <v>5219</v>
      </c>
      <c r="C873" s="21"/>
      <c r="D873" s="16">
        <v>2360.8768971332211</v>
      </c>
      <c r="E873" s="15">
        <v>1512</v>
      </c>
    </row>
    <row r="874" spans="1:5" x14ac:dyDescent="0.25">
      <c r="A874" s="23">
        <v>605240</v>
      </c>
      <c r="B874" s="21" t="s">
        <v>5218</v>
      </c>
      <c r="C874" s="21"/>
      <c r="D874" s="16">
        <v>2077.5716694772345</v>
      </c>
      <c r="E874" s="15">
        <v>1330.5600000000002</v>
      </c>
    </row>
    <row r="875" spans="1:5" x14ac:dyDescent="0.25">
      <c r="A875" s="23">
        <v>605250</v>
      </c>
      <c r="B875" s="21" t="s">
        <v>5217</v>
      </c>
      <c r="C875" s="21"/>
      <c r="D875" s="16">
        <v>2124.789207419899</v>
      </c>
      <c r="E875" s="15">
        <v>1360.8000000000002</v>
      </c>
    </row>
    <row r="876" spans="1:5" ht="24" x14ac:dyDescent="0.25">
      <c r="A876" s="23">
        <v>605260</v>
      </c>
      <c r="B876" s="21" t="s">
        <v>5216</v>
      </c>
      <c r="C876" s="21"/>
      <c r="D876" s="16">
        <v>2487.3524451939293</v>
      </c>
      <c r="E876" s="15">
        <v>1593</v>
      </c>
    </row>
    <row r="877" spans="1:5" x14ac:dyDescent="0.25">
      <c r="A877" s="23">
        <v>605270</v>
      </c>
      <c r="B877" s="21" t="s">
        <v>5215</v>
      </c>
      <c r="C877" s="21"/>
      <c r="D877" s="16">
        <v>2596.9645868465432</v>
      </c>
      <c r="E877" s="15">
        <v>1663.2</v>
      </c>
    </row>
    <row r="878" spans="1:5" x14ac:dyDescent="0.25">
      <c r="A878" s="23"/>
      <c r="B878" s="22" t="s">
        <v>5214</v>
      </c>
      <c r="C878" s="21"/>
      <c r="D878" s="16"/>
      <c r="E878" s="15">
        <v>0</v>
      </c>
    </row>
    <row r="879" spans="1:5" ht="24" x14ac:dyDescent="0.25">
      <c r="A879" s="23">
        <v>605280</v>
      </c>
      <c r="B879" s="21" t="s">
        <v>5213</v>
      </c>
      <c r="C879" s="21"/>
      <c r="D879" s="16">
        <v>1600.674536256324</v>
      </c>
      <c r="E879" s="15">
        <v>1025.1360000000002</v>
      </c>
    </row>
    <row r="880" spans="1:5" ht="24" x14ac:dyDescent="0.25">
      <c r="A880" s="23">
        <v>605290</v>
      </c>
      <c r="B880" s="21" t="s">
        <v>5212</v>
      </c>
      <c r="C880" s="21" t="s">
        <v>5211</v>
      </c>
      <c r="D880" s="16">
        <v>1760.70826306914</v>
      </c>
      <c r="E880" s="15">
        <v>1127.6279999999999</v>
      </c>
    </row>
    <row r="881" spans="1:5" x14ac:dyDescent="0.25">
      <c r="A881" s="23">
        <v>605300</v>
      </c>
      <c r="B881" s="21" t="s">
        <v>5210</v>
      </c>
      <c r="C881" s="21" t="s">
        <v>5191</v>
      </c>
      <c r="D881" s="16">
        <v>1640.6408094435076</v>
      </c>
      <c r="E881" s="15">
        <v>1050.732</v>
      </c>
    </row>
    <row r="882" spans="1:5" x14ac:dyDescent="0.25">
      <c r="A882" s="23">
        <v>605310</v>
      </c>
      <c r="B882" s="21" t="s">
        <v>5209</v>
      </c>
      <c r="C882" s="21"/>
      <c r="D882" s="16">
        <v>1600.674536256324</v>
      </c>
      <c r="E882" s="15">
        <v>1025.1360000000002</v>
      </c>
    </row>
    <row r="883" spans="1:5" x14ac:dyDescent="0.25">
      <c r="A883" s="23"/>
      <c r="B883" s="22" t="s">
        <v>5208</v>
      </c>
      <c r="C883" s="21"/>
      <c r="D883" s="16"/>
      <c r="E883" s="15">
        <v>0</v>
      </c>
    </row>
    <row r="884" spans="1:5" x14ac:dyDescent="0.25">
      <c r="A884" s="23">
        <v>605320</v>
      </c>
      <c r="B884" s="21" t="s">
        <v>5207</v>
      </c>
      <c r="C884" s="21" t="s">
        <v>5206</v>
      </c>
      <c r="D884" s="16">
        <v>2065.7672849915684</v>
      </c>
      <c r="E884" s="15">
        <v>1323</v>
      </c>
    </row>
    <row r="885" spans="1:5" x14ac:dyDescent="0.25">
      <c r="A885" s="23"/>
      <c r="B885" s="22" t="s">
        <v>5205</v>
      </c>
      <c r="C885" s="21"/>
      <c r="D885" s="16"/>
      <c r="E885" s="15">
        <v>0</v>
      </c>
    </row>
    <row r="886" spans="1:5" x14ac:dyDescent="0.25">
      <c r="A886" s="23">
        <v>605330</v>
      </c>
      <c r="B886" s="21" t="s">
        <v>5204</v>
      </c>
      <c r="C886" s="21" t="s">
        <v>5203</v>
      </c>
      <c r="D886" s="16">
        <v>1477.2344013490726</v>
      </c>
      <c r="E886" s="15">
        <v>946.08</v>
      </c>
    </row>
    <row r="887" spans="1:5" x14ac:dyDescent="0.25">
      <c r="A887" s="23">
        <v>605340</v>
      </c>
      <c r="B887" s="21" t="s">
        <v>5202</v>
      </c>
      <c r="C887" s="21"/>
      <c r="D887" s="16">
        <v>1120.5733558178752</v>
      </c>
      <c r="E887" s="15">
        <v>717.66</v>
      </c>
    </row>
    <row r="888" spans="1:5" x14ac:dyDescent="0.25">
      <c r="A888" s="23">
        <v>605350</v>
      </c>
      <c r="B888" s="21" t="s">
        <v>5201</v>
      </c>
      <c r="C888" s="21" t="s">
        <v>5200</v>
      </c>
      <c r="D888" s="16">
        <v>1548.0607082630693</v>
      </c>
      <c r="E888" s="15">
        <v>991.44</v>
      </c>
    </row>
    <row r="889" spans="1:5" x14ac:dyDescent="0.25">
      <c r="A889" s="23">
        <v>605360</v>
      </c>
      <c r="B889" s="21" t="s">
        <v>5199</v>
      </c>
      <c r="C889" s="21" t="s">
        <v>5198</v>
      </c>
      <c r="D889" s="16">
        <v>1200.505902192243</v>
      </c>
      <c r="E889" s="15">
        <v>768.8520000000002</v>
      </c>
    </row>
    <row r="890" spans="1:5" x14ac:dyDescent="0.25">
      <c r="A890" s="23">
        <v>605370</v>
      </c>
      <c r="B890" s="21" t="s">
        <v>5197</v>
      </c>
      <c r="C890" s="21" t="s">
        <v>5196</v>
      </c>
      <c r="D890" s="16">
        <v>1548.0607082630693</v>
      </c>
      <c r="E890" s="15">
        <v>991.44</v>
      </c>
    </row>
    <row r="891" spans="1:5" x14ac:dyDescent="0.25">
      <c r="A891" s="23">
        <v>605380</v>
      </c>
      <c r="B891" s="21" t="s">
        <v>5195</v>
      </c>
      <c r="C891" s="21"/>
      <c r="D891" s="16">
        <v>1342.3271500843171</v>
      </c>
      <c r="E891" s="15">
        <v>859.68000000000006</v>
      </c>
    </row>
    <row r="892" spans="1:5" x14ac:dyDescent="0.25">
      <c r="A892" s="23">
        <v>605390</v>
      </c>
      <c r="B892" s="21" t="s">
        <v>5194</v>
      </c>
      <c r="C892" s="21" t="s">
        <v>5193</v>
      </c>
      <c r="D892" s="16">
        <v>1548.0607082630693</v>
      </c>
      <c r="E892" s="15">
        <v>991.44</v>
      </c>
    </row>
    <row r="893" spans="1:5" x14ac:dyDescent="0.25">
      <c r="A893" s="23">
        <v>605400</v>
      </c>
      <c r="B893" s="21" t="s">
        <v>5192</v>
      </c>
      <c r="C893" s="21" t="s">
        <v>5191</v>
      </c>
      <c r="D893" s="16">
        <v>1656.408094435076</v>
      </c>
      <c r="E893" s="15">
        <v>1060.8300000000002</v>
      </c>
    </row>
    <row r="894" spans="1:5" x14ac:dyDescent="0.25">
      <c r="A894" s="23"/>
      <c r="B894" s="22" t="s">
        <v>5190</v>
      </c>
      <c r="C894" s="21"/>
      <c r="D894" s="16"/>
      <c r="E894" s="15">
        <v>0</v>
      </c>
    </row>
    <row r="895" spans="1:5" ht="24" x14ac:dyDescent="0.25">
      <c r="A895" s="23">
        <v>605410</v>
      </c>
      <c r="B895" s="21" t="s">
        <v>5189</v>
      </c>
      <c r="C895" s="21"/>
      <c r="D895" s="16">
        <v>2382.7993254637436</v>
      </c>
      <c r="E895" s="15">
        <v>1526.04</v>
      </c>
    </row>
    <row r="896" spans="1:5" ht="24" x14ac:dyDescent="0.25">
      <c r="A896" s="23">
        <v>605420</v>
      </c>
      <c r="B896" s="21" t="s">
        <v>5188</v>
      </c>
      <c r="C896" s="21"/>
      <c r="D896" s="16">
        <v>2100.8431703204046</v>
      </c>
      <c r="E896" s="15">
        <v>1345.4639999999999</v>
      </c>
    </row>
    <row r="897" spans="1:5" ht="24" x14ac:dyDescent="0.25">
      <c r="A897" s="23">
        <v>605430</v>
      </c>
      <c r="B897" s="21" t="s">
        <v>5187</v>
      </c>
      <c r="C897" s="21"/>
      <c r="D897" s="16">
        <v>2716.6947723440135</v>
      </c>
      <c r="E897" s="15">
        <v>1739.88</v>
      </c>
    </row>
    <row r="898" spans="1:5" ht="24" x14ac:dyDescent="0.25">
      <c r="A898" s="23">
        <v>605440</v>
      </c>
      <c r="B898" s="21" t="s">
        <v>5186</v>
      </c>
      <c r="C898" s="21"/>
      <c r="D898" s="16">
        <v>2200.8431703204046</v>
      </c>
      <c r="E898" s="15">
        <v>1409.508</v>
      </c>
    </row>
    <row r="899" spans="1:5" ht="24" x14ac:dyDescent="0.25">
      <c r="A899" s="23">
        <v>605450</v>
      </c>
      <c r="B899" s="21" t="s">
        <v>5185</v>
      </c>
      <c r="C899" s="21"/>
      <c r="D899" s="16">
        <v>2951.0961214165263</v>
      </c>
      <c r="E899" s="15">
        <v>1890.0000000000002</v>
      </c>
    </row>
    <row r="900" spans="1:5" ht="24" x14ac:dyDescent="0.25">
      <c r="A900" s="23">
        <v>605460</v>
      </c>
      <c r="B900" s="21" t="s">
        <v>5184</v>
      </c>
      <c r="C900" s="21"/>
      <c r="D900" s="16">
        <v>3010.1180438448569</v>
      </c>
      <c r="E900" s="15">
        <v>1927.8000000000002</v>
      </c>
    </row>
    <row r="901" spans="1:5" ht="24" x14ac:dyDescent="0.25">
      <c r="A901" s="23">
        <v>605470</v>
      </c>
      <c r="B901" s="21" t="s">
        <v>5183</v>
      </c>
      <c r="C901" s="21"/>
      <c r="D901" s="16">
        <v>3069.1399662731874</v>
      </c>
      <c r="E901" s="15">
        <v>1965.6000000000001</v>
      </c>
    </row>
    <row r="902" spans="1:5" ht="24" x14ac:dyDescent="0.25">
      <c r="A902" s="23">
        <v>605480</v>
      </c>
      <c r="B902" s="21" t="s">
        <v>5182</v>
      </c>
      <c r="C902" s="21"/>
      <c r="D902" s="16">
        <v>2551.0961214165263</v>
      </c>
      <c r="E902" s="15">
        <v>1633.8240000000001</v>
      </c>
    </row>
    <row r="903" spans="1:5" x14ac:dyDescent="0.25">
      <c r="A903" s="23">
        <v>605490</v>
      </c>
      <c r="B903" s="21" t="s">
        <v>5181</v>
      </c>
      <c r="C903" s="21"/>
      <c r="D903" s="16">
        <v>2951.0961214165263</v>
      </c>
      <c r="E903" s="15">
        <v>1890.0000000000002</v>
      </c>
    </row>
    <row r="904" spans="1:5" x14ac:dyDescent="0.25">
      <c r="A904" s="23">
        <v>605500</v>
      </c>
      <c r="B904" s="21" t="s">
        <v>5180</v>
      </c>
      <c r="C904" s="21"/>
      <c r="D904" s="16">
        <v>2601.0118043844859</v>
      </c>
      <c r="E904" s="15">
        <v>1665.7920000000001</v>
      </c>
    </row>
    <row r="905" spans="1:5" x14ac:dyDescent="0.25">
      <c r="A905" s="23"/>
      <c r="B905" s="22" t="s">
        <v>5179</v>
      </c>
      <c r="C905" s="21"/>
      <c r="D905" s="16"/>
      <c r="E905" s="15">
        <v>0</v>
      </c>
    </row>
    <row r="906" spans="1:5" x14ac:dyDescent="0.25">
      <c r="A906" s="23">
        <v>605510</v>
      </c>
      <c r="B906" s="21" t="s">
        <v>5178</v>
      </c>
      <c r="C906" s="21"/>
      <c r="D906" s="16">
        <v>2655.9865092748737</v>
      </c>
      <c r="E906" s="15">
        <v>1701</v>
      </c>
    </row>
    <row r="907" spans="1:5" x14ac:dyDescent="0.25">
      <c r="A907" s="23"/>
      <c r="B907" s="22" t="s">
        <v>5177</v>
      </c>
      <c r="C907" s="21"/>
      <c r="D907" s="16"/>
      <c r="E907" s="15">
        <v>0</v>
      </c>
    </row>
    <row r="908" spans="1:5" x14ac:dyDescent="0.25">
      <c r="A908" s="23">
        <v>605520</v>
      </c>
      <c r="B908" s="21" t="s">
        <v>5176</v>
      </c>
      <c r="C908" s="21" t="s">
        <v>5174</v>
      </c>
      <c r="D908" s="16">
        <v>1247.8920741989882</v>
      </c>
      <c r="E908" s="15">
        <v>799.2</v>
      </c>
    </row>
    <row r="909" spans="1:5" x14ac:dyDescent="0.25">
      <c r="A909" s="23">
        <v>605530</v>
      </c>
      <c r="B909" s="21" t="s">
        <v>5175</v>
      </c>
      <c r="C909" s="21" t="s">
        <v>5174</v>
      </c>
      <c r="D909" s="16">
        <v>1458.6846543001686</v>
      </c>
      <c r="E909" s="15">
        <v>934.2</v>
      </c>
    </row>
    <row r="910" spans="1:5" ht="24" x14ac:dyDescent="0.25">
      <c r="A910" s="23">
        <v>605540</v>
      </c>
      <c r="B910" s="21" t="s">
        <v>5173</v>
      </c>
      <c r="C910" s="21"/>
      <c r="D910" s="16">
        <v>1320.5733558178754</v>
      </c>
      <c r="E910" s="15">
        <v>845.74800000000005</v>
      </c>
    </row>
    <row r="911" spans="1:5" ht="24" x14ac:dyDescent="0.25">
      <c r="A911" s="23">
        <v>605550</v>
      </c>
      <c r="B911" s="21" t="s">
        <v>5172</v>
      </c>
      <c r="C911" s="21"/>
      <c r="D911" s="16">
        <v>1561.5514333895449</v>
      </c>
      <c r="E911" s="15">
        <v>1000.08</v>
      </c>
    </row>
    <row r="912" spans="1:5" ht="24" x14ac:dyDescent="0.25">
      <c r="A912" s="23">
        <v>605560</v>
      </c>
      <c r="B912" s="21" t="s">
        <v>5171</v>
      </c>
      <c r="C912" s="21"/>
      <c r="D912" s="16">
        <v>1500.6745362563238</v>
      </c>
      <c r="E912" s="15">
        <v>961.09199999999998</v>
      </c>
    </row>
    <row r="913" spans="1:5" x14ac:dyDescent="0.25">
      <c r="A913" s="23">
        <v>605570</v>
      </c>
      <c r="B913" s="21" t="s">
        <v>5170</v>
      </c>
      <c r="C913" s="21"/>
      <c r="D913" s="16">
        <v>1431.7032040472177</v>
      </c>
      <c r="E913" s="15">
        <v>916.92000000000007</v>
      </c>
    </row>
    <row r="914" spans="1:5" x14ac:dyDescent="0.25">
      <c r="A914" s="23">
        <v>605580</v>
      </c>
      <c r="B914" s="21" t="s">
        <v>5169</v>
      </c>
      <c r="C914" s="21"/>
      <c r="D914" s="16">
        <v>1716.6947723440135</v>
      </c>
      <c r="E914" s="15">
        <v>1099.44</v>
      </c>
    </row>
    <row r="915" spans="1:5" x14ac:dyDescent="0.25">
      <c r="A915" s="23">
        <v>605590</v>
      </c>
      <c r="B915" s="21" t="s">
        <v>5168</v>
      </c>
      <c r="C915" s="21"/>
      <c r="D915" s="16">
        <v>1716.6947723440135</v>
      </c>
      <c r="E915" s="15">
        <v>1099.44</v>
      </c>
    </row>
    <row r="916" spans="1:5" ht="24" x14ac:dyDescent="0.25">
      <c r="A916" s="23">
        <v>605600</v>
      </c>
      <c r="B916" s="21" t="s">
        <v>5167</v>
      </c>
      <c r="C916" s="21"/>
      <c r="D916" s="16">
        <v>1560.70826306914</v>
      </c>
      <c r="E916" s="15">
        <v>999.54000000000008</v>
      </c>
    </row>
    <row r="917" spans="1:5" ht="24" x14ac:dyDescent="0.25">
      <c r="A917" s="23">
        <v>605610</v>
      </c>
      <c r="B917" s="21" t="s">
        <v>5166</v>
      </c>
      <c r="C917" s="21"/>
      <c r="D917" s="16">
        <v>1120.5733558178752</v>
      </c>
      <c r="E917" s="15">
        <v>717.66</v>
      </c>
    </row>
    <row r="918" spans="1:5" x14ac:dyDescent="0.25">
      <c r="A918" s="23">
        <v>605620</v>
      </c>
      <c r="B918" s="21" t="s">
        <v>5165</v>
      </c>
      <c r="C918" s="21"/>
      <c r="D918" s="16">
        <v>2362.5632377740303</v>
      </c>
      <c r="E918" s="15">
        <v>1513.0800000000002</v>
      </c>
    </row>
    <row r="919" spans="1:5" ht="24" x14ac:dyDescent="0.25">
      <c r="A919" s="23">
        <v>605630</v>
      </c>
      <c r="B919" s="21" t="s">
        <v>5164</v>
      </c>
      <c r="C919" s="21"/>
      <c r="D919" s="16">
        <v>1947.7234401349074</v>
      </c>
      <c r="E919" s="15">
        <v>1247.4000000000001</v>
      </c>
    </row>
    <row r="920" spans="1:5" x14ac:dyDescent="0.25">
      <c r="A920" s="23">
        <v>605640</v>
      </c>
      <c r="B920" s="21" t="s">
        <v>5163</v>
      </c>
      <c r="C920" s="21"/>
      <c r="D920" s="16">
        <v>1198.9881956155143</v>
      </c>
      <c r="E920" s="15">
        <v>767.88</v>
      </c>
    </row>
    <row r="921" spans="1:5" x14ac:dyDescent="0.25">
      <c r="A921" s="23">
        <v>605650</v>
      </c>
      <c r="B921" s="21" t="s">
        <v>5162</v>
      </c>
      <c r="C921" s="21"/>
      <c r="D921" s="16">
        <v>1520.5733558178754</v>
      </c>
      <c r="E921" s="15">
        <v>973.83600000000013</v>
      </c>
    </row>
    <row r="922" spans="1:5" x14ac:dyDescent="0.25">
      <c r="A922" s="23">
        <v>605660</v>
      </c>
      <c r="B922" s="21" t="s">
        <v>5161</v>
      </c>
      <c r="C922" s="21"/>
      <c r="D922" s="16">
        <v>910.62394603709959</v>
      </c>
      <c r="E922" s="15">
        <v>583.20000000000005</v>
      </c>
    </row>
    <row r="923" spans="1:5" x14ac:dyDescent="0.25">
      <c r="A923" s="23">
        <v>605670</v>
      </c>
      <c r="B923" s="21" t="s">
        <v>5160</v>
      </c>
      <c r="C923" s="21" t="s">
        <v>5159</v>
      </c>
      <c r="D923" s="16">
        <v>800.33726812816201</v>
      </c>
      <c r="E923" s="15">
        <v>512.5680000000001</v>
      </c>
    </row>
    <row r="924" spans="1:5" x14ac:dyDescent="0.25">
      <c r="A924" s="23"/>
      <c r="B924" s="22" t="s">
        <v>5158</v>
      </c>
      <c r="C924" s="21"/>
      <c r="D924" s="16"/>
      <c r="E924" s="15">
        <v>0</v>
      </c>
    </row>
    <row r="925" spans="1:5" ht="24" x14ac:dyDescent="0.25">
      <c r="A925" s="23">
        <v>605680</v>
      </c>
      <c r="B925" s="21" t="s">
        <v>5157</v>
      </c>
      <c r="C925" s="21" t="s">
        <v>5156</v>
      </c>
      <c r="D925" s="16">
        <v>6435.58</v>
      </c>
      <c r="E925" s="15">
        <v>4121.6028551999998</v>
      </c>
    </row>
    <row r="926" spans="1:5" x14ac:dyDescent="0.25">
      <c r="A926" s="23">
        <v>605700</v>
      </c>
      <c r="B926" s="21" t="s">
        <v>5155</v>
      </c>
      <c r="C926" s="21" t="s">
        <v>5154</v>
      </c>
      <c r="D926" s="16">
        <v>2145.19</v>
      </c>
      <c r="E926" s="15">
        <v>1373.8654836000001</v>
      </c>
    </row>
    <row r="927" spans="1:5" x14ac:dyDescent="0.25">
      <c r="A927" s="23">
        <v>605701</v>
      </c>
      <c r="B927" s="21" t="s">
        <v>5153</v>
      </c>
      <c r="C927" s="21"/>
      <c r="D927" s="16">
        <v>2145.1939291736899</v>
      </c>
      <c r="E927" s="15">
        <v>1373.8679999999981</v>
      </c>
    </row>
    <row r="928" spans="1:5" ht="24" x14ac:dyDescent="0.25">
      <c r="A928" s="23">
        <v>605710</v>
      </c>
      <c r="B928" s="21" t="s">
        <v>5152</v>
      </c>
      <c r="C928" s="21" t="s">
        <v>5151</v>
      </c>
      <c r="D928" s="16">
        <v>2788.75</v>
      </c>
      <c r="E928" s="15">
        <v>1786.0270500000001</v>
      </c>
    </row>
    <row r="929" spans="1:5" ht="24" x14ac:dyDescent="0.25">
      <c r="A929" s="23">
        <v>605720</v>
      </c>
      <c r="B929" s="21" t="s">
        <v>5150</v>
      </c>
      <c r="C929" s="21" t="s">
        <v>5149</v>
      </c>
      <c r="D929" s="16">
        <v>3217.7908937605348</v>
      </c>
      <c r="E929" s="15">
        <v>2060.801999999997</v>
      </c>
    </row>
    <row r="930" spans="1:5" x14ac:dyDescent="0.2">
      <c r="A930" s="155">
        <v>605721</v>
      </c>
      <c r="B930" s="95" t="s">
        <v>5148</v>
      </c>
      <c r="C930" s="95" t="s">
        <v>5140</v>
      </c>
      <c r="D930" s="156">
        <v>3432.3102866779041</v>
      </c>
      <c r="E930" s="15">
        <v>2198.1887999999967</v>
      </c>
    </row>
    <row r="931" spans="1:5" x14ac:dyDescent="0.2">
      <c r="A931" s="155">
        <v>605722</v>
      </c>
      <c r="B931" s="95" t="s">
        <v>5147</v>
      </c>
      <c r="C931" s="154"/>
      <c r="D931" s="156">
        <v>3003.2715008431655</v>
      </c>
      <c r="E931" s="15">
        <v>1923.415199999997</v>
      </c>
    </row>
    <row r="932" spans="1:5" ht="24" x14ac:dyDescent="0.25">
      <c r="A932" s="23">
        <v>605730</v>
      </c>
      <c r="B932" s="21" t="s">
        <v>5146</v>
      </c>
      <c r="C932" s="21"/>
      <c r="D932" s="16">
        <v>4290.3878583473797</v>
      </c>
      <c r="E932" s="15">
        <v>2747.7359999999962</v>
      </c>
    </row>
    <row r="933" spans="1:5" ht="24" x14ac:dyDescent="0.25">
      <c r="A933" s="23">
        <v>605740</v>
      </c>
      <c r="B933" s="21" t="s">
        <v>5145</v>
      </c>
      <c r="C933" s="21" t="s">
        <v>5144</v>
      </c>
      <c r="D933" s="16">
        <v>4290.3878583473797</v>
      </c>
      <c r="E933" s="15">
        <v>2747.7359999999962</v>
      </c>
    </row>
    <row r="934" spans="1:5" x14ac:dyDescent="0.25">
      <c r="A934" s="23">
        <v>605750</v>
      </c>
      <c r="B934" s="21" t="s">
        <v>5143</v>
      </c>
      <c r="C934" s="21" t="s">
        <v>5142</v>
      </c>
      <c r="D934" s="16">
        <v>5362.9848229342242</v>
      </c>
      <c r="E934" s="15">
        <v>3434.6699999999946</v>
      </c>
    </row>
    <row r="935" spans="1:5" ht="24" x14ac:dyDescent="0.25">
      <c r="A935" s="23">
        <v>605760</v>
      </c>
      <c r="B935" s="21" t="s">
        <v>5141</v>
      </c>
      <c r="C935" s="21" t="s">
        <v>5140</v>
      </c>
      <c r="D935" s="16">
        <v>4290.3878583473797</v>
      </c>
      <c r="E935" s="15">
        <v>2747.7359999999962</v>
      </c>
    </row>
    <row r="936" spans="1:5" ht="24" x14ac:dyDescent="0.25">
      <c r="A936" s="23">
        <v>605780</v>
      </c>
      <c r="B936" s="21" t="s">
        <v>5139</v>
      </c>
      <c r="C936" s="21" t="s">
        <v>5138</v>
      </c>
      <c r="D936" s="16">
        <v>6435.5817875210696</v>
      </c>
      <c r="E936" s="15">
        <v>4121.6039999999939</v>
      </c>
    </row>
    <row r="937" spans="1:5" ht="24" x14ac:dyDescent="0.2">
      <c r="A937" s="157">
        <v>605781</v>
      </c>
      <c r="B937" s="98" t="s">
        <v>5137</v>
      </c>
      <c r="C937" s="154"/>
      <c r="D937" s="152">
        <v>2788.7521079257967</v>
      </c>
      <c r="E937" s="15">
        <v>1786.0283999999972</v>
      </c>
    </row>
    <row r="938" spans="1:5" ht="24" x14ac:dyDescent="0.25">
      <c r="A938" s="23">
        <v>605790</v>
      </c>
      <c r="B938" s="21" t="s">
        <v>5136</v>
      </c>
      <c r="C938" s="21" t="s">
        <v>5135</v>
      </c>
      <c r="D938" s="16">
        <v>6435.5817875210696</v>
      </c>
      <c r="E938" s="15">
        <v>4121.6039999999939</v>
      </c>
    </row>
    <row r="939" spans="1:5" ht="24" x14ac:dyDescent="0.25">
      <c r="A939" s="23">
        <v>605800</v>
      </c>
      <c r="B939" s="21" t="s">
        <v>5134</v>
      </c>
      <c r="C939" s="21" t="s">
        <v>5133</v>
      </c>
      <c r="D939" s="16">
        <v>4290.3878583473797</v>
      </c>
      <c r="E939" s="15">
        <v>2747.7359999999962</v>
      </c>
    </row>
    <row r="940" spans="1:5" x14ac:dyDescent="0.2">
      <c r="A940" s="155">
        <v>605801</v>
      </c>
      <c r="B940" s="95" t="s">
        <v>5132</v>
      </c>
      <c r="C940" s="95" t="s">
        <v>5131</v>
      </c>
      <c r="D940" s="16">
        <v>6864.6205733558081</v>
      </c>
      <c r="E940" s="15">
        <v>4396.3775999999934</v>
      </c>
    </row>
    <row r="941" spans="1:5" x14ac:dyDescent="0.2">
      <c r="A941" s="155">
        <v>605802</v>
      </c>
      <c r="B941" s="95" t="s">
        <v>5130</v>
      </c>
      <c r="C941" s="95" t="s">
        <v>5129</v>
      </c>
      <c r="D941" s="16">
        <v>4290.3878583473797</v>
      </c>
      <c r="E941" s="15">
        <v>2747.7359999999962</v>
      </c>
    </row>
    <row r="942" spans="1:5" ht="24" x14ac:dyDescent="0.2">
      <c r="A942" s="155">
        <v>605803</v>
      </c>
      <c r="B942" s="95" t="s">
        <v>5128</v>
      </c>
      <c r="C942" s="95" t="s">
        <v>5125</v>
      </c>
      <c r="D942" s="16">
        <v>5792.0236087689627</v>
      </c>
      <c r="E942" s="15">
        <v>3709.4435999999946</v>
      </c>
    </row>
    <row r="943" spans="1:5" ht="24" x14ac:dyDescent="0.2">
      <c r="A943" s="155">
        <v>605804</v>
      </c>
      <c r="B943" s="95" t="s">
        <v>5127</v>
      </c>
      <c r="C943" s="95" t="s">
        <v>5125</v>
      </c>
      <c r="D943" s="16">
        <v>6435.5817875210696</v>
      </c>
      <c r="E943" s="15">
        <v>4121.6039999999939</v>
      </c>
    </row>
    <row r="944" spans="1:5" ht="24" x14ac:dyDescent="0.2">
      <c r="A944" s="155">
        <v>605805</v>
      </c>
      <c r="B944" s="95" t="s">
        <v>5126</v>
      </c>
      <c r="C944" s="95" t="s">
        <v>5125</v>
      </c>
      <c r="D944" s="16">
        <v>6435.5817875210696</v>
      </c>
      <c r="E944" s="15">
        <v>4121.6039999999939</v>
      </c>
    </row>
    <row r="945" spans="1:5" ht="24" x14ac:dyDescent="0.25">
      <c r="A945" s="23">
        <v>605820</v>
      </c>
      <c r="B945" s="21" t="s">
        <v>5124</v>
      </c>
      <c r="C945" s="21"/>
      <c r="D945" s="16">
        <v>1930.6745362563208</v>
      </c>
      <c r="E945" s="15">
        <v>1236.4811999999981</v>
      </c>
    </row>
    <row r="946" spans="1:5" x14ac:dyDescent="0.25">
      <c r="A946" s="23">
        <v>605840</v>
      </c>
      <c r="B946" s="21" t="s">
        <v>5123</v>
      </c>
      <c r="C946" s="21"/>
      <c r="D946" s="16">
        <v>5362.9848229342242</v>
      </c>
      <c r="E946" s="15">
        <v>3434.6699999999946</v>
      </c>
    </row>
    <row r="947" spans="1:5" x14ac:dyDescent="0.25">
      <c r="A947" s="23"/>
      <c r="B947" s="22" t="s">
        <v>5122</v>
      </c>
      <c r="C947" s="21"/>
      <c r="D947" s="16"/>
      <c r="E947" s="15">
        <v>0</v>
      </c>
    </row>
    <row r="948" spans="1:5" ht="24" x14ac:dyDescent="0.25">
      <c r="A948" s="23">
        <v>605850</v>
      </c>
      <c r="B948" s="21" t="s">
        <v>5121</v>
      </c>
      <c r="C948" s="21" t="s">
        <v>5120</v>
      </c>
      <c r="D948" s="16">
        <v>1520.5733558178754</v>
      </c>
      <c r="E948" s="15">
        <v>973.83600000000013</v>
      </c>
    </row>
    <row r="949" spans="1:5" ht="24" x14ac:dyDescent="0.25">
      <c r="A949" s="23">
        <v>605860</v>
      </c>
      <c r="B949" s="21" t="s">
        <v>5119</v>
      </c>
      <c r="C949" s="21"/>
      <c r="D949" s="16">
        <v>1080.4384485666105</v>
      </c>
      <c r="E949" s="15">
        <v>691.95600000000013</v>
      </c>
    </row>
    <row r="950" spans="1:5" ht="24" x14ac:dyDescent="0.25">
      <c r="A950" s="23">
        <v>605870</v>
      </c>
      <c r="B950" s="21" t="s">
        <v>5118</v>
      </c>
      <c r="C950" s="21" t="s">
        <v>5117</v>
      </c>
      <c r="D950" s="16">
        <v>1720.7419898819562</v>
      </c>
      <c r="E950" s="15">
        <v>1102.0320000000002</v>
      </c>
    </row>
    <row r="951" spans="1:5" x14ac:dyDescent="0.25">
      <c r="A951" s="23"/>
      <c r="B951" s="22" t="s">
        <v>3987</v>
      </c>
      <c r="C951" s="21"/>
      <c r="D951" s="16"/>
      <c r="E951" s="15">
        <v>0</v>
      </c>
    </row>
    <row r="952" spans="1:5" ht="24" x14ac:dyDescent="0.25">
      <c r="A952" s="23">
        <v>605910</v>
      </c>
      <c r="B952" s="21" t="s">
        <v>5116</v>
      </c>
      <c r="C952" s="21"/>
      <c r="D952" s="16">
        <v>320.23608768971337</v>
      </c>
      <c r="E952" s="15">
        <v>205.09200000000004</v>
      </c>
    </row>
    <row r="953" spans="1:5" x14ac:dyDescent="0.25">
      <c r="A953" s="23">
        <v>605920</v>
      </c>
      <c r="B953" s="21" t="s">
        <v>5115</v>
      </c>
      <c r="C953" s="21" t="s">
        <v>5114</v>
      </c>
      <c r="D953" s="16">
        <v>400.168634064081</v>
      </c>
      <c r="E953" s="15">
        <v>256.28400000000005</v>
      </c>
    </row>
    <row r="954" spans="1:5" x14ac:dyDescent="0.25">
      <c r="A954" s="23">
        <v>605930</v>
      </c>
      <c r="B954" s="21" t="s">
        <v>5113</v>
      </c>
      <c r="C954" s="21" t="s">
        <v>5112</v>
      </c>
      <c r="D954" s="152">
        <v>4897.133220910624</v>
      </c>
      <c r="E954" s="15">
        <v>3136.32</v>
      </c>
    </row>
    <row r="955" spans="1:5" x14ac:dyDescent="0.25">
      <c r="A955" s="23">
        <v>605940</v>
      </c>
      <c r="B955" s="128" t="s">
        <v>5111</v>
      </c>
      <c r="C955" s="128" t="s">
        <v>5110</v>
      </c>
      <c r="D955" s="152">
        <v>6526.1382799325465</v>
      </c>
      <c r="E955" s="15">
        <v>4179.6000000000004</v>
      </c>
    </row>
    <row r="956" spans="1:5" ht="24" x14ac:dyDescent="0.25">
      <c r="A956" s="127">
        <v>605960</v>
      </c>
      <c r="B956" s="128" t="s">
        <v>5109</v>
      </c>
      <c r="C956" s="128" t="s">
        <v>5108</v>
      </c>
      <c r="D956" s="129">
        <v>993.25463743676232</v>
      </c>
      <c r="E956" s="15">
        <v>636.12</v>
      </c>
    </row>
    <row r="957" spans="1:5" ht="24" x14ac:dyDescent="0.25">
      <c r="A957" s="97">
        <v>605962</v>
      </c>
      <c r="B957" s="147" t="s">
        <v>9118</v>
      </c>
      <c r="C957" s="149"/>
      <c r="D957" s="86">
        <v>2951.1</v>
      </c>
      <c r="E957" s="15">
        <v>1890.0024840000001</v>
      </c>
    </row>
    <row r="958" spans="1:5" ht="24" x14ac:dyDescent="0.25">
      <c r="A958" s="97">
        <v>605963</v>
      </c>
      <c r="B958" s="147" t="s">
        <v>9119</v>
      </c>
      <c r="C958" s="149"/>
      <c r="D958" s="86">
        <v>1475.55</v>
      </c>
      <c r="E958" s="15">
        <v>945.00124200000005</v>
      </c>
    </row>
    <row r="959" spans="1:5" ht="24" x14ac:dyDescent="0.25">
      <c r="A959" s="97">
        <v>605966</v>
      </c>
      <c r="B959" s="147" t="s">
        <v>9120</v>
      </c>
      <c r="C959" s="149"/>
      <c r="D959" s="86">
        <v>4426.6400000000003</v>
      </c>
      <c r="E959" s="15">
        <v>2834.9973215999999</v>
      </c>
    </row>
    <row r="960" spans="1:5" ht="24" x14ac:dyDescent="0.25">
      <c r="A960" s="97">
        <v>605967</v>
      </c>
      <c r="B960" s="147" t="s">
        <v>9121</v>
      </c>
      <c r="C960" s="149"/>
      <c r="D960" s="86">
        <v>2213.3200000000002</v>
      </c>
      <c r="E960" s="15">
        <v>1417.4986607999999</v>
      </c>
    </row>
    <row r="961" spans="1:5" ht="24" x14ac:dyDescent="0.25">
      <c r="A961" s="97">
        <v>605968</v>
      </c>
      <c r="B961" s="147" t="s">
        <v>9122</v>
      </c>
      <c r="C961" s="149"/>
      <c r="D961" s="86">
        <v>4426.6400000000003</v>
      </c>
      <c r="E961" s="15">
        <v>2834.9973215999999</v>
      </c>
    </row>
    <row r="962" spans="1:5" ht="24" x14ac:dyDescent="0.25">
      <c r="A962" s="97">
        <v>605969</v>
      </c>
      <c r="B962" s="147" t="s">
        <v>9123</v>
      </c>
      <c r="C962" s="149"/>
      <c r="D962" s="86">
        <v>4426.6400000000003</v>
      </c>
      <c r="E962" s="15">
        <v>2834.9973215999999</v>
      </c>
    </row>
    <row r="963" spans="1:5" x14ac:dyDescent="0.25">
      <c r="A963" s="97">
        <v>605971</v>
      </c>
      <c r="B963" s="147" t="s">
        <v>9124</v>
      </c>
      <c r="C963" s="149"/>
      <c r="D963" s="86">
        <v>5902.19</v>
      </c>
      <c r="E963" s="15">
        <v>3779.9985635999997</v>
      </c>
    </row>
    <row r="964" spans="1:5" x14ac:dyDescent="0.25">
      <c r="A964" s="97">
        <v>605972</v>
      </c>
      <c r="B964" s="147" t="s">
        <v>9125</v>
      </c>
      <c r="C964" s="149"/>
      <c r="D964" s="86">
        <v>2213.3200000000002</v>
      </c>
      <c r="E964" s="15">
        <v>1417.4986607999999</v>
      </c>
    </row>
    <row r="965" spans="1:5" ht="24" x14ac:dyDescent="0.25">
      <c r="A965" s="97">
        <v>605973</v>
      </c>
      <c r="B965" s="147" t="s">
        <v>9126</v>
      </c>
      <c r="C965" s="149"/>
      <c r="D965" s="86">
        <v>2951.1</v>
      </c>
      <c r="E965" s="15">
        <v>1890.0024840000001</v>
      </c>
    </row>
    <row r="966" spans="1:5" ht="24" x14ac:dyDescent="0.25">
      <c r="A966" s="97">
        <v>605974</v>
      </c>
      <c r="B966" s="147" t="s">
        <v>9127</v>
      </c>
      <c r="C966" s="149"/>
      <c r="D966" s="86">
        <v>1475.55</v>
      </c>
      <c r="E966" s="15">
        <v>945.00124200000005</v>
      </c>
    </row>
    <row r="967" spans="1:5" x14ac:dyDescent="0.25">
      <c r="A967" s="97">
        <v>605975</v>
      </c>
      <c r="B967" s="147" t="s">
        <v>9128</v>
      </c>
      <c r="C967" s="149"/>
      <c r="D967" s="86">
        <v>1106.6600000000001</v>
      </c>
      <c r="E967" s="15">
        <v>708.74933039999996</v>
      </c>
    </row>
    <row r="968" spans="1:5" x14ac:dyDescent="0.25">
      <c r="A968" s="97">
        <v>605976</v>
      </c>
      <c r="B968" s="147" t="s">
        <v>9129</v>
      </c>
      <c r="C968" s="149"/>
      <c r="D968" s="83">
        <v>737.77</v>
      </c>
      <c r="E968" s="15">
        <v>472.49741879999999</v>
      </c>
    </row>
    <row r="969" spans="1:5" x14ac:dyDescent="0.25">
      <c r="A969" s="97">
        <v>605977</v>
      </c>
      <c r="B969" s="147" t="s">
        <v>9130</v>
      </c>
      <c r="C969" s="149"/>
      <c r="D969" s="83">
        <v>737.77</v>
      </c>
      <c r="E969" s="15">
        <v>472.49741879999999</v>
      </c>
    </row>
    <row r="970" spans="1:5" ht="24" x14ac:dyDescent="0.25">
      <c r="A970" s="97">
        <v>605978</v>
      </c>
      <c r="B970" s="147" t="s">
        <v>9131</v>
      </c>
      <c r="C970" s="149"/>
      <c r="D970" s="86">
        <v>1475.55</v>
      </c>
      <c r="E970" s="15">
        <v>945.00124200000005</v>
      </c>
    </row>
    <row r="971" spans="1:5" ht="24" x14ac:dyDescent="0.25">
      <c r="A971" s="97">
        <v>605979</v>
      </c>
      <c r="B971" s="147" t="s">
        <v>9132</v>
      </c>
      <c r="C971" s="149"/>
      <c r="D971" s="86">
        <v>1475.55</v>
      </c>
      <c r="E971" s="15">
        <v>945.00124200000005</v>
      </c>
    </row>
    <row r="972" spans="1:5" x14ac:dyDescent="0.25">
      <c r="A972" s="123"/>
      <c r="B972" s="124" t="s">
        <v>5107</v>
      </c>
      <c r="C972" s="125"/>
      <c r="D972" s="126"/>
      <c r="E972" s="15">
        <v>0</v>
      </c>
    </row>
    <row r="973" spans="1:5" ht="24" x14ac:dyDescent="0.25">
      <c r="A973" s="23">
        <v>605980</v>
      </c>
      <c r="B973" s="21" t="s">
        <v>5106</v>
      </c>
      <c r="C973" s="21"/>
      <c r="D973" s="16">
        <v>800.33726812816201</v>
      </c>
      <c r="E973" s="15">
        <v>512.5680000000001</v>
      </c>
    </row>
    <row r="974" spans="1:5" ht="24" x14ac:dyDescent="0.25">
      <c r="A974" s="23">
        <v>605990</v>
      </c>
      <c r="B974" s="21" t="s">
        <v>5105</v>
      </c>
      <c r="C974" s="21"/>
      <c r="D974" s="16">
        <v>800.33726812816201</v>
      </c>
      <c r="E974" s="15">
        <v>512.5680000000001</v>
      </c>
    </row>
    <row r="975" spans="1:5" ht="24" x14ac:dyDescent="0.25">
      <c r="A975" s="23">
        <v>606000</v>
      </c>
      <c r="B975" s="21" t="s">
        <v>5104</v>
      </c>
      <c r="C975" s="21"/>
      <c r="D975" s="16">
        <v>320.23608768971337</v>
      </c>
      <c r="E975" s="15">
        <v>205.09200000000004</v>
      </c>
    </row>
    <row r="976" spans="1:5" ht="24" x14ac:dyDescent="0.25">
      <c r="A976" s="23">
        <v>606010</v>
      </c>
      <c r="B976" s="21" t="s">
        <v>5103</v>
      </c>
      <c r="C976" s="21"/>
      <c r="D976" s="16">
        <v>320.23608768971337</v>
      </c>
      <c r="E976" s="15">
        <v>205.09200000000004</v>
      </c>
    </row>
    <row r="977" spans="1:5" ht="24" x14ac:dyDescent="0.25">
      <c r="A977" s="23">
        <v>606020</v>
      </c>
      <c r="B977" s="21" t="s">
        <v>5102</v>
      </c>
      <c r="C977" s="21"/>
      <c r="D977" s="16">
        <v>800.33726812816201</v>
      </c>
      <c r="E977" s="15">
        <v>512.5680000000001</v>
      </c>
    </row>
    <row r="978" spans="1:5" ht="24" x14ac:dyDescent="0.25">
      <c r="A978" s="23">
        <v>606030</v>
      </c>
      <c r="B978" s="21" t="s">
        <v>5101</v>
      </c>
      <c r="C978" s="21"/>
      <c r="D978" s="16">
        <v>475.54806070826311</v>
      </c>
      <c r="E978" s="15">
        <v>304.56</v>
      </c>
    </row>
    <row r="979" spans="1:5" ht="24" x14ac:dyDescent="0.25">
      <c r="A979" s="23">
        <v>606040</v>
      </c>
      <c r="B979" s="21" t="s">
        <v>5100</v>
      </c>
      <c r="C979" s="21"/>
      <c r="D979" s="16">
        <v>720.06745362563242</v>
      </c>
      <c r="E979" s="15">
        <v>461.16</v>
      </c>
    </row>
    <row r="980" spans="1:5" x14ac:dyDescent="0.25">
      <c r="A980" s="23"/>
      <c r="B980" s="22" t="s">
        <v>5099</v>
      </c>
      <c r="C980" s="21"/>
      <c r="D980" s="16"/>
      <c r="E980" s="15">
        <v>0</v>
      </c>
    </row>
    <row r="981" spans="1:5" x14ac:dyDescent="0.25">
      <c r="A981" s="23">
        <v>606050</v>
      </c>
      <c r="B981" s="21" t="s">
        <v>5098</v>
      </c>
      <c r="C981" s="24" t="s">
        <v>5097</v>
      </c>
      <c r="D981" s="16">
        <v>480.26981450252953</v>
      </c>
      <c r="E981" s="15">
        <v>307.58400000000006</v>
      </c>
    </row>
    <row r="982" spans="1:5" ht="24" x14ac:dyDescent="0.25">
      <c r="A982" s="23">
        <v>606060</v>
      </c>
      <c r="B982" s="21" t="s">
        <v>5096</v>
      </c>
      <c r="C982" s="24" t="s">
        <v>5095</v>
      </c>
      <c r="D982" s="16">
        <v>320.23608768971337</v>
      </c>
      <c r="E982" s="15">
        <v>205.09200000000004</v>
      </c>
    </row>
    <row r="983" spans="1:5" ht="24" x14ac:dyDescent="0.25">
      <c r="A983" s="23">
        <v>606070</v>
      </c>
      <c r="B983" s="21" t="s">
        <v>5094</v>
      </c>
      <c r="C983" s="21" t="s">
        <v>5093</v>
      </c>
      <c r="D983" s="16">
        <v>600.3372681281619</v>
      </c>
      <c r="E983" s="15">
        <v>384.48</v>
      </c>
    </row>
    <row r="984" spans="1:5" x14ac:dyDescent="0.25">
      <c r="A984" s="23">
        <v>606080</v>
      </c>
      <c r="B984" s="21" t="s">
        <v>5092</v>
      </c>
      <c r="C984" s="21"/>
      <c r="D984" s="16">
        <v>400.168634064081</v>
      </c>
      <c r="E984" s="15">
        <v>256.28400000000005</v>
      </c>
    </row>
    <row r="985" spans="1:5" x14ac:dyDescent="0.25">
      <c r="A985" s="23">
        <v>606090</v>
      </c>
      <c r="B985" s="21" t="s">
        <v>5091</v>
      </c>
      <c r="C985" s="21"/>
      <c r="D985" s="16">
        <v>280.26981450252953</v>
      </c>
      <c r="E985" s="15">
        <v>179.49600000000001</v>
      </c>
    </row>
    <row r="986" spans="1:5" x14ac:dyDescent="0.25">
      <c r="A986" s="23">
        <v>606091</v>
      </c>
      <c r="B986" s="21" t="s">
        <v>5090</v>
      </c>
      <c r="C986" s="21" t="s">
        <v>5089</v>
      </c>
      <c r="D986" s="16">
        <v>84.317032040472185</v>
      </c>
      <c r="E986" s="15">
        <v>54</v>
      </c>
    </row>
    <row r="987" spans="1:5" x14ac:dyDescent="0.25">
      <c r="A987" s="23"/>
      <c r="B987" s="22" t="s">
        <v>5088</v>
      </c>
      <c r="C987" s="21"/>
      <c r="D987" s="16"/>
      <c r="E987" s="15">
        <v>0</v>
      </c>
    </row>
    <row r="988" spans="1:5" x14ac:dyDescent="0.25">
      <c r="A988" s="23">
        <v>606100</v>
      </c>
      <c r="B988" s="21" t="s">
        <v>5087</v>
      </c>
      <c r="C988" s="21"/>
      <c r="D988" s="16">
        <v>480.26981450252953</v>
      </c>
      <c r="E988" s="15">
        <v>307.58400000000006</v>
      </c>
    </row>
    <row r="989" spans="1:5" x14ac:dyDescent="0.25">
      <c r="A989" s="23">
        <v>606110</v>
      </c>
      <c r="B989" s="21" t="s">
        <v>5086</v>
      </c>
      <c r="C989" s="21"/>
      <c r="D989" s="16">
        <v>600.3372681281619</v>
      </c>
      <c r="E989" s="15">
        <v>384.48</v>
      </c>
    </row>
    <row r="990" spans="1:5" x14ac:dyDescent="0.25">
      <c r="A990" s="23">
        <v>606120</v>
      </c>
      <c r="B990" s="21" t="s">
        <v>5085</v>
      </c>
      <c r="C990" s="21"/>
      <c r="D990" s="16">
        <v>1000.5059021922428</v>
      </c>
      <c r="E990" s="15">
        <v>640.76400000000001</v>
      </c>
    </row>
    <row r="991" spans="1:5" x14ac:dyDescent="0.25">
      <c r="A991" s="23">
        <v>606130</v>
      </c>
      <c r="B991" s="21" t="s">
        <v>5084</v>
      </c>
      <c r="C991" s="21"/>
      <c r="D991" s="16">
        <v>680.26981450252947</v>
      </c>
      <c r="E991" s="15">
        <v>435.67200000000003</v>
      </c>
    </row>
    <row r="992" spans="1:5" x14ac:dyDescent="0.25">
      <c r="A992" s="23">
        <v>606140</v>
      </c>
      <c r="B992" s="21" t="s">
        <v>5083</v>
      </c>
      <c r="C992" s="21"/>
      <c r="D992" s="16">
        <v>1000.5059021922428</v>
      </c>
      <c r="E992" s="15">
        <v>640.76400000000001</v>
      </c>
    </row>
    <row r="993" spans="1:5" x14ac:dyDescent="0.25">
      <c r="A993" s="23"/>
      <c r="B993" s="22" t="s">
        <v>5082</v>
      </c>
      <c r="C993" s="21"/>
      <c r="D993" s="16"/>
      <c r="E993" s="15">
        <v>0</v>
      </c>
    </row>
    <row r="994" spans="1:5" ht="24" x14ac:dyDescent="0.25">
      <c r="A994" s="23">
        <v>606150</v>
      </c>
      <c r="B994" s="21" t="s">
        <v>5081</v>
      </c>
      <c r="C994" s="21"/>
      <c r="D994" s="16">
        <v>1930.6745362563208</v>
      </c>
      <c r="E994" s="15">
        <v>1236.4811999999981</v>
      </c>
    </row>
    <row r="995" spans="1:5" x14ac:dyDescent="0.2">
      <c r="A995" s="23">
        <v>606151</v>
      </c>
      <c r="B995" s="95" t="s">
        <v>5080</v>
      </c>
      <c r="C995" s="154"/>
      <c r="D995" s="16">
        <v>2145.1939291736899</v>
      </c>
      <c r="E995" s="15">
        <v>1373.8679999999981</v>
      </c>
    </row>
    <row r="996" spans="1:5" ht="24" x14ac:dyDescent="0.2">
      <c r="A996" s="23">
        <v>606152</v>
      </c>
      <c r="B996" s="95" t="s">
        <v>5079</v>
      </c>
      <c r="C996" s="154"/>
      <c r="D996" s="16">
        <v>2359.7133220910591</v>
      </c>
      <c r="E996" s="15">
        <v>1511.2547999999979</v>
      </c>
    </row>
    <row r="997" spans="1:5" ht="24" x14ac:dyDescent="0.2">
      <c r="A997" s="23">
        <v>606153</v>
      </c>
      <c r="B997" s="95" t="s">
        <v>5078</v>
      </c>
      <c r="C997" s="154"/>
      <c r="D997" s="16">
        <v>2574.2327150084279</v>
      </c>
      <c r="E997" s="15">
        <v>1648.6415999999977</v>
      </c>
    </row>
    <row r="998" spans="1:5" ht="24" x14ac:dyDescent="0.2">
      <c r="A998" s="23">
        <v>606154</v>
      </c>
      <c r="B998" s="95" t="s">
        <v>5077</v>
      </c>
      <c r="C998" s="154"/>
      <c r="D998" s="16">
        <v>2574.2327150084279</v>
      </c>
      <c r="E998" s="15">
        <v>1648.6415999999977</v>
      </c>
    </row>
    <row r="999" spans="1:5" ht="24" x14ac:dyDescent="0.25">
      <c r="A999" s="23">
        <v>606160</v>
      </c>
      <c r="B999" s="21" t="s">
        <v>5076</v>
      </c>
      <c r="C999" s="21"/>
      <c r="D999" s="16">
        <v>800.33726812816201</v>
      </c>
      <c r="E999" s="15">
        <v>512.5680000000001</v>
      </c>
    </row>
    <row r="1000" spans="1:5" ht="24" x14ac:dyDescent="0.25">
      <c r="A1000" s="23">
        <v>606170</v>
      </c>
      <c r="B1000" s="21" t="s">
        <v>5075</v>
      </c>
      <c r="C1000" s="21"/>
      <c r="D1000" s="16">
        <v>720.40472175379432</v>
      </c>
      <c r="E1000" s="15">
        <v>461.37600000000003</v>
      </c>
    </row>
    <row r="1001" spans="1:5" ht="24" x14ac:dyDescent="0.25">
      <c r="A1001" s="23">
        <v>606180</v>
      </c>
      <c r="B1001" s="21" t="s">
        <v>5074</v>
      </c>
      <c r="C1001" s="21" t="s">
        <v>5047</v>
      </c>
      <c r="D1001" s="16">
        <v>1600.674536256324</v>
      </c>
      <c r="E1001" s="15">
        <v>1025.1360000000002</v>
      </c>
    </row>
    <row r="1002" spans="1:5" x14ac:dyDescent="0.25">
      <c r="A1002" s="23">
        <v>606190</v>
      </c>
      <c r="B1002" s="21" t="s">
        <v>5073</v>
      </c>
      <c r="C1002" s="21" t="s">
        <v>5072</v>
      </c>
      <c r="D1002" s="16">
        <v>720.40472175379432</v>
      </c>
      <c r="E1002" s="15">
        <v>461.37600000000003</v>
      </c>
    </row>
    <row r="1003" spans="1:5" ht="24" x14ac:dyDescent="0.25">
      <c r="A1003" s="23">
        <v>606200</v>
      </c>
      <c r="B1003" s="21" t="s">
        <v>5071</v>
      </c>
      <c r="C1003" s="21" t="s">
        <v>5053</v>
      </c>
      <c r="D1003" s="16">
        <v>1500.6745362563238</v>
      </c>
      <c r="E1003" s="15">
        <v>961.09199999999998</v>
      </c>
    </row>
    <row r="1004" spans="1:5" x14ac:dyDescent="0.25">
      <c r="A1004" s="23">
        <v>606210</v>
      </c>
      <c r="B1004" s="21" t="s">
        <v>5070</v>
      </c>
      <c r="C1004" s="21" t="s">
        <v>5053</v>
      </c>
      <c r="D1004" s="16">
        <v>1000.5059021922428</v>
      </c>
      <c r="E1004" s="15">
        <v>640.76400000000001</v>
      </c>
    </row>
    <row r="1005" spans="1:5" x14ac:dyDescent="0.25">
      <c r="A1005" s="23">
        <v>606220</v>
      </c>
      <c r="B1005" s="21" t="s">
        <v>5069</v>
      </c>
      <c r="C1005" s="21"/>
      <c r="D1005" s="16">
        <v>500.3372681281619</v>
      </c>
      <c r="E1005" s="15">
        <v>320.43600000000004</v>
      </c>
    </row>
    <row r="1006" spans="1:5" ht="24" x14ac:dyDescent="0.25">
      <c r="A1006" s="23">
        <v>606230</v>
      </c>
      <c r="B1006" s="21" t="s">
        <v>5068</v>
      </c>
      <c r="C1006" s="21"/>
      <c r="D1006" s="16">
        <v>720.40472175379432</v>
      </c>
      <c r="E1006" s="15">
        <v>461.37600000000003</v>
      </c>
    </row>
    <row r="1007" spans="1:5" x14ac:dyDescent="0.25">
      <c r="A1007" s="23">
        <v>606240</v>
      </c>
      <c r="B1007" s="21" t="s">
        <v>5067</v>
      </c>
      <c r="C1007" s="21"/>
      <c r="D1007" s="16">
        <v>2145.1939291736899</v>
      </c>
      <c r="E1007" s="15">
        <v>1373.8679999999981</v>
      </c>
    </row>
    <row r="1008" spans="1:5" x14ac:dyDescent="0.25">
      <c r="A1008" s="23">
        <v>606250</v>
      </c>
      <c r="B1008" s="21" t="s">
        <v>5066</v>
      </c>
      <c r="C1008" s="21"/>
      <c r="D1008" s="16">
        <v>720.40472175379432</v>
      </c>
      <c r="E1008" s="15">
        <v>461.37600000000003</v>
      </c>
    </row>
    <row r="1009" spans="1:5" ht="24" x14ac:dyDescent="0.25">
      <c r="A1009" s="23">
        <v>606260</v>
      </c>
      <c r="B1009" s="21" t="s">
        <v>5065</v>
      </c>
      <c r="C1009" s="21"/>
      <c r="D1009" s="16">
        <v>1200.505902192243</v>
      </c>
      <c r="E1009" s="15">
        <v>768.8520000000002</v>
      </c>
    </row>
    <row r="1010" spans="1:5" ht="24" x14ac:dyDescent="0.25">
      <c r="A1010" s="23">
        <v>606270</v>
      </c>
      <c r="B1010" s="21" t="s">
        <v>5064</v>
      </c>
      <c r="C1010" s="21"/>
      <c r="D1010" s="16">
        <v>800.33726812816201</v>
      </c>
      <c r="E1010" s="15">
        <v>512.5680000000001</v>
      </c>
    </row>
    <row r="1011" spans="1:5" ht="24" x14ac:dyDescent="0.25">
      <c r="A1011" s="23">
        <v>606280</v>
      </c>
      <c r="B1011" s="21" t="s">
        <v>5063</v>
      </c>
      <c r="C1011" s="21"/>
      <c r="D1011" s="16">
        <v>720.40472175379432</v>
      </c>
      <c r="E1011" s="15">
        <v>461.37600000000003</v>
      </c>
    </row>
    <row r="1012" spans="1:5" x14ac:dyDescent="0.25">
      <c r="A1012" s="23">
        <v>606290</v>
      </c>
      <c r="B1012" s="21" t="s">
        <v>5062</v>
      </c>
      <c r="C1012" s="21"/>
      <c r="D1012" s="16">
        <v>900.3372681281619</v>
      </c>
      <c r="E1012" s="15">
        <v>576.61199999999997</v>
      </c>
    </row>
    <row r="1013" spans="1:5" ht="48" x14ac:dyDescent="0.25">
      <c r="A1013" s="23">
        <v>606300</v>
      </c>
      <c r="B1013" s="21" t="s">
        <v>5061</v>
      </c>
      <c r="C1013" s="21"/>
      <c r="D1013" s="16">
        <v>800.33726812816201</v>
      </c>
      <c r="E1013" s="15">
        <v>512.5680000000001</v>
      </c>
    </row>
    <row r="1014" spans="1:5" x14ac:dyDescent="0.25">
      <c r="A1014" s="23">
        <v>606310</v>
      </c>
      <c r="B1014" s="21" t="s">
        <v>5060</v>
      </c>
      <c r="C1014" s="21"/>
      <c r="D1014" s="16">
        <v>880.43844856661053</v>
      </c>
      <c r="E1014" s="15">
        <v>563.86800000000005</v>
      </c>
    </row>
    <row r="1015" spans="1:5" x14ac:dyDescent="0.25">
      <c r="A1015" s="23">
        <v>606320</v>
      </c>
      <c r="B1015" s="21" t="s">
        <v>5059</v>
      </c>
      <c r="C1015" s="21"/>
      <c r="D1015" s="16">
        <v>2090.9299999999998</v>
      </c>
      <c r="E1015" s="15">
        <v>1339.1152092</v>
      </c>
    </row>
    <row r="1016" spans="1:5" x14ac:dyDescent="0.25">
      <c r="A1016" s="23">
        <v>606330</v>
      </c>
      <c r="B1016" s="21" t="s">
        <v>5058</v>
      </c>
      <c r="C1016" s="21"/>
      <c r="D1016" s="16">
        <v>920.40472175379421</v>
      </c>
      <c r="E1016" s="15">
        <v>589.46399999999994</v>
      </c>
    </row>
    <row r="1017" spans="1:5" x14ac:dyDescent="0.25">
      <c r="A1017" s="23">
        <v>606340</v>
      </c>
      <c r="B1017" s="21" t="s">
        <v>5057</v>
      </c>
      <c r="C1017" s="21"/>
      <c r="D1017" s="16">
        <v>720.40472175379432</v>
      </c>
      <c r="E1017" s="15">
        <v>461.37600000000003</v>
      </c>
    </row>
    <row r="1018" spans="1:5" x14ac:dyDescent="0.25">
      <c r="A1018" s="23">
        <v>606350</v>
      </c>
      <c r="B1018" s="21" t="s">
        <v>5056</v>
      </c>
      <c r="C1018" s="21"/>
      <c r="D1018" s="16">
        <v>1400.6745362563238</v>
      </c>
      <c r="E1018" s="15">
        <v>897.04800000000012</v>
      </c>
    </row>
    <row r="1019" spans="1:5" x14ac:dyDescent="0.25">
      <c r="A1019" s="23">
        <v>606360</v>
      </c>
      <c r="B1019" s="21" t="s">
        <v>5055</v>
      </c>
      <c r="C1019" s="21" t="s">
        <v>5053</v>
      </c>
      <c r="D1019" s="16">
        <v>1120.5733558178752</v>
      </c>
      <c r="E1019" s="15">
        <v>717.66</v>
      </c>
    </row>
    <row r="1020" spans="1:5" ht="24" x14ac:dyDescent="0.25">
      <c r="A1020" s="23">
        <v>606370</v>
      </c>
      <c r="B1020" s="21" t="s">
        <v>5054</v>
      </c>
      <c r="C1020" s="21" t="s">
        <v>5053</v>
      </c>
      <c r="D1020" s="16">
        <v>2200.9299999999998</v>
      </c>
      <c r="E1020" s="15">
        <v>1409.5636091999997</v>
      </c>
    </row>
    <row r="1021" spans="1:5" ht="24" x14ac:dyDescent="0.25">
      <c r="A1021" s="23">
        <v>606380</v>
      </c>
      <c r="B1021" s="21" t="s">
        <v>5052</v>
      </c>
      <c r="C1021" s="21"/>
      <c r="D1021" s="16">
        <v>920.40472175379421</v>
      </c>
      <c r="E1021" s="15">
        <v>589.46399999999994</v>
      </c>
    </row>
    <row r="1022" spans="1:5" x14ac:dyDescent="0.25">
      <c r="A1022" s="23">
        <v>606390</v>
      </c>
      <c r="B1022" s="21" t="s">
        <v>5051</v>
      </c>
      <c r="C1022" s="21"/>
      <c r="D1022" s="16">
        <v>1000.5059021922428</v>
      </c>
      <c r="E1022" s="15">
        <v>640.76400000000001</v>
      </c>
    </row>
    <row r="1023" spans="1:5" x14ac:dyDescent="0.25">
      <c r="A1023" s="23">
        <v>606400</v>
      </c>
      <c r="B1023" s="21" t="s">
        <v>5050</v>
      </c>
      <c r="C1023" s="21"/>
      <c r="D1023" s="16">
        <v>1000.5059021922428</v>
      </c>
      <c r="E1023" s="15">
        <v>640.76400000000001</v>
      </c>
    </row>
    <row r="1024" spans="1:5" x14ac:dyDescent="0.25">
      <c r="A1024" s="23">
        <v>606410</v>
      </c>
      <c r="B1024" s="21" t="s">
        <v>5049</v>
      </c>
      <c r="C1024" s="21"/>
      <c r="D1024" s="16">
        <v>1300.505902192243</v>
      </c>
      <c r="E1024" s="15">
        <v>832.89600000000007</v>
      </c>
    </row>
    <row r="1025" spans="1:5" ht="24" x14ac:dyDescent="0.25">
      <c r="A1025" s="23">
        <v>606420</v>
      </c>
      <c r="B1025" s="21" t="s">
        <v>5048</v>
      </c>
      <c r="C1025" s="21" t="s">
        <v>5047</v>
      </c>
      <c r="D1025" s="16">
        <v>2200.9299999999998</v>
      </c>
      <c r="E1025" s="15">
        <v>1409.5636091999997</v>
      </c>
    </row>
    <row r="1026" spans="1:5" x14ac:dyDescent="0.25">
      <c r="A1026" s="23"/>
      <c r="B1026" s="22" t="s">
        <v>5046</v>
      </c>
      <c r="C1026" s="21"/>
      <c r="D1026" s="16"/>
      <c r="E1026" s="15">
        <v>0</v>
      </c>
    </row>
    <row r="1027" spans="1:5" x14ac:dyDescent="0.25">
      <c r="A1027" s="23">
        <v>606430</v>
      </c>
      <c r="B1027" s="21" t="s">
        <v>5045</v>
      </c>
      <c r="C1027" s="21"/>
      <c r="D1027" s="16">
        <v>800.33726812816201</v>
      </c>
      <c r="E1027" s="15">
        <v>512.5680000000001</v>
      </c>
    </row>
    <row r="1028" spans="1:5" x14ac:dyDescent="0.25">
      <c r="A1028" s="23">
        <v>606440</v>
      </c>
      <c r="B1028" s="21" t="s">
        <v>5044</v>
      </c>
      <c r="C1028" s="21"/>
      <c r="D1028" s="16">
        <v>1040.4721753794267</v>
      </c>
      <c r="E1028" s="15">
        <v>666.36</v>
      </c>
    </row>
    <row r="1029" spans="1:5" x14ac:dyDescent="0.25">
      <c r="A1029" s="23">
        <v>606450</v>
      </c>
      <c r="B1029" s="21" t="s">
        <v>5043</v>
      </c>
      <c r="C1029" s="21"/>
      <c r="D1029" s="16">
        <v>800.33726812816201</v>
      </c>
      <c r="E1029" s="15">
        <v>512.5680000000001</v>
      </c>
    </row>
    <row r="1030" spans="1:5" ht="24" x14ac:dyDescent="0.25">
      <c r="A1030" s="23">
        <v>606460</v>
      </c>
      <c r="B1030" s="21" t="s">
        <v>5042</v>
      </c>
      <c r="C1030" s="21"/>
      <c r="D1030" s="16">
        <v>880.43844856661053</v>
      </c>
      <c r="E1030" s="15">
        <v>563.86800000000005</v>
      </c>
    </row>
    <row r="1031" spans="1:5" ht="24" x14ac:dyDescent="0.25">
      <c r="A1031" s="23">
        <v>606470</v>
      </c>
      <c r="B1031" s="21" t="s">
        <v>5041</v>
      </c>
      <c r="C1031" s="21"/>
      <c r="D1031" s="16">
        <v>1280.6070826306914</v>
      </c>
      <c r="E1031" s="15">
        <v>820.15200000000004</v>
      </c>
    </row>
    <row r="1032" spans="1:5" ht="24" x14ac:dyDescent="0.25">
      <c r="A1032" s="23">
        <v>606480</v>
      </c>
      <c r="B1032" s="21" t="s">
        <v>5040</v>
      </c>
      <c r="C1032" s="21"/>
      <c r="D1032" s="16">
        <v>880.43844856661053</v>
      </c>
      <c r="E1032" s="15">
        <v>563.86800000000005</v>
      </c>
    </row>
    <row r="1033" spans="1:5" x14ac:dyDescent="0.25">
      <c r="A1033" s="23">
        <v>606490</v>
      </c>
      <c r="B1033" s="21" t="s">
        <v>5039</v>
      </c>
      <c r="C1033" s="21"/>
      <c r="D1033" s="16">
        <v>800.33726812816201</v>
      </c>
      <c r="E1033" s="15">
        <v>512.5680000000001</v>
      </c>
    </row>
    <row r="1034" spans="1:5" x14ac:dyDescent="0.25">
      <c r="A1034" s="23"/>
      <c r="B1034" s="22" t="s">
        <v>5038</v>
      </c>
      <c r="C1034" s="21" t="s">
        <v>5037</v>
      </c>
      <c r="D1034" s="16"/>
      <c r="E1034" s="15">
        <v>0</v>
      </c>
    </row>
    <row r="1035" spans="1:5" x14ac:dyDescent="0.25">
      <c r="A1035" s="23">
        <v>606500</v>
      </c>
      <c r="B1035" s="21" t="s">
        <v>5036</v>
      </c>
      <c r="C1035" s="21"/>
      <c r="D1035" s="16">
        <v>840.47217537942663</v>
      </c>
      <c r="E1035" s="15">
        <v>538.27200000000005</v>
      </c>
    </row>
    <row r="1036" spans="1:5" x14ac:dyDescent="0.25">
      <c r="A1036" s="23">
        <v>606510</v>
      </c>
      <c r="B1036" s="21" t="s">
        <v>5035</v>
      </c>
      <c r="C1036" s="21"/>
      <c r="D1036" s="16">
        <v>758.85328836424958</v>
      </c>
      <c r="E1036" s="15">
        <v>486.00000000000006</v>
      </c>
    </row>
    <row r="1037" spans="1:5" x14ac:dyDescent="0.25">
      <c r="A1037" s="23">
        <v>606520</v>
      </c>
      <c r="B1037" s="21" t="s">
        <v>5034</v>
      </c>
      <c r="C1037" s="21"/>
      <c r="D1037" s="16">
        <v>991.56829679595285</v>
      </c>
      <c r="E1037" s="15">
        <v>635.04000000000008</v>
      </c>
    </row>
    <row r="1038" spans="1:5" x14ac:dyDescent="0.25">
      <c r="A1038" s="23">
        <v>606530</v>
      </c>
      <c r="B1038" s="21" t="s">
        <v>5033</v>
      </c>
      <c r="C1038" s="21"/>
      <c r="D1038" s="16">
        <v>1320.5733558178754</v>
      </c>
      <c r="E1038" s="15">
        <v>845.74800000000005</v>
      </c>
    </row>
    <row r="1039" spans="1:5" x14ac:dyDescent="0.25">
      <c r="A1039" s="23">
        <v>606540</v>
      </c>
      <c r="B1039" s="21" t="s">
        <v>5032</v>
      </c>
      <c r="C1039" s="21"/>
      <c r="D1039" s="16">
        <v>960.37099494097811</v>
      </c>
      <c r="E1039" s="15">
        <v>615.06000000000006</v>
      </c>
    </row>
    <row r="1040" spans="1:5" x14ac:dyDescent="0.25">
      <c r="A1040" s="23">
        <v>606550</v>
      </c>
      <c r="B1040" s="21" t="s">
        <v>5031</v>
      </c>
      <c r="C1040" s="21"/>
      <c r="D1040" s="16">
        <v>1274.8735244519394</v>
      </c>
      <c r="E1040" s="15">
        <v>816.48</v>
      </c>
    </row>
    <row r="1041" spans="1:5" x14ac:dyDescent="0.25">
      <c r="A1041" s="23">
        <v>606560</v>
      </c>
      <c r="B1041" s="21" t="s">
        <v>5030</v>
      </c>
      <c r="C1041" s="21"/>
      <c r="D1041" s="16">
        <v>640.30354131534568</v>
      </c>
      <c r="E1041" s="15">
        <v>410.07600000000002</v>
      </c>
    </row>
    <row r="1042" spans="1:5" x14ac:dyDescent="0.25">
      <c r="A1042" s="23">
        <v>606570</v>
      </c>
      <c r="B1042" s="21" t="s">
        <v>5029</v>
      </c>
      <c r="C1042" s="21"/>
      <c r="D1042" s="16">
        <v>1040.4721753794267</v>
      </c>
      <c r="E1042" s="15">
        <v>666.36</v>
      </c>
    </row>
    <row r="1043" spans="1:5" x14ac:dyDescent="0.25">
      <c r="A1043" s="23">
        <v>606580</v>
      </c>
      <c r="B1043" s="21" t="s">
        <v>5028</v>
      </c>
      <c r="C1043" s="21"/>
      <c r="D1043" s="16">
        <v>1040.4721753794267</v>
      </c>
      <c r="E1043" s="15">
        <v>666.36</v>
      </c>
    </row>
    <row r="1044" spans="1:5" x14ac:dyDescent="0.25">
      <c r="A1044" s="23">
        <v>606590</v>
      </c>
      <c r="B1044" s="21" t="s">
        <v>5027</v>
      </c>
      <c r="C1044" s="21"/>
      <c r="D1044" s="16">
        <v>1480.6070826306914</v>
      </c>
      <c r="E1044" s="15">
        <v>948.2399999999999</v>
      </c>
    </row>
    <row r="1045" spans="1:5" x14ac:dyDescent="0.25">
      <c r="A1045" s="23">
        <v>606600</v>
      </c>
      <c r="B1045" s="21" t="s">
        <v>5026</v>
      </c>
      <c r="C1045" s="21"/>
      <c r="D1045" s="16">
        <v>1000.5059021922428</v>
      </c>
      <c r="E1045" s="15">
        <v>640.76400000000001</v>
      </c>
    </row>
    <row r="1046" spans="1:5" x14ac:dyDescent="0.25">
      <c r="A1046" s="23">
        <v>606610</v>
      </c>
      <c r="B1046" s="21" t="s">
        <v>5025</v>
      </c>
      <c r="C1046" s="21"/>
      <c r="D1046" s="16">
        <v>1300.505902192243</v>
      </c>
      <c r="E1046" s="15">
        <v>832.89600000000007</v>
      </c>
    </row>
    <row r="1047" spans="1:5" x14ac:dyDescent="0.25">
      <c r="A1047" s="23">
        <v>606620</v>
      </c>
      <c r="B1047" s="21" t="s">
        <v>5024</v>
      </c>
      <c r="C1047" s="21"/>
      <c r="D1047" s="16">
        <v>900.3372681281619</v>
      </c>
      <c r="E1047" s="15">
        <v>576.61199999999997</v>
      </c>
    </row>
    <row r="1048" spans="1:5" x14ac:dyDescent="0.25">
      <c r="A1048" s="23">
        <v>606630</v>
      </c>
      <c r="B1048" s="21" t="s">
        <v>5023</v>
      </c>
      <c r="C1048" s="21"/>
      <c r="D1048" s="16">
        <v>640.30354131534568</v>
      </c>
      <c r="E1048" s="15">
        <v>410.07600000000002</v>
      </c>
    </row>
    <row r="1049" spans="1:5" x14ac:dyDescent="0.25">
      <c r="A1049" s="23">
        <v>606640</v>
      </c>
      <c r="B1049" s="21" t="s">
        <v>5022</v>
      </c>
      <c r="C1049" s="21"/>
      <c r="D1049" s="16">
        <v>640.30354131534568</v>
      </c>
      <c r="E1049" s="15">
        <v>410.07600000000002</v>
      </c>
    </row>
    <row r="1050" spans="1:5" ht="24" x14ac:dyDescent="0.25">
      <c r="A1050" s="23">
        <v>606650</v>
      </c>
      <c r="B1050" s="21" t="s">
        <v>5021</v>
      </c>
      <c r="C1050" s="21"/>
      <c r="D1050" s="16">
        <v>1280.6070826306914</v>
      </c>
      <c r="E1050" s="15">
        <v>820.15200000000004</v>
      </c>
    </row>
    <row r="1051" spans="1:5" ht="24" x14ac:dyDescent="0.25">
      <c r="A1051" s="23">
        <v>606660</v>
      </c>
      <c r="B1051" s="21" t="s">
        <v>5020</v>
      </c>
      <c r="C1051" s="21"/>
      <c r="D1051" s="16">
        <v>880.43844856661053</v>
      </c>
      <c r="E1051" s="15">
        <v>563.86800000000005</v>
      </c>
    </row>
    <row r="1052" spans="1:5" x14ac:dyDescent="0.25">
      <c r="A1052" s="23">
        <v>606670</v>
      </c>
      <c r="B1052" s="21" t="s">
        <v>5019</v>
      </c>
      <c r="C1052" s="21"/>
      <c r="D1052" s="16">
        <v>800.33726812816201</v>
      </c>
      <c r="E1052" s="15">
        <v>512.5680000000001</v>
      </c>
    </row>
    <row r="1053" spans="1:5" x14ac:dyDescent="0.25">
      <c r="A1053" s="23">
        <v>606680</v>
      </c>
      <c r="B1053" s="21" t="s">
        <v>5018</v>
      </c>
      <c r="C1053" s="21"/>
      <c r="D1053" s="16">
        <v>760.37099494097811</v>
      </c>
      <c r="E1053" s="15">
        <v>486.97199999999998</v>
      </c>
    </row>
    <row r="1054" spans="1:5" x14ac:dyDescent="0.25">
      <c r="A1054" s="23"/>
      <c r="B1054" s="22" t="s">
        <v>5017</v>
      </c>
      <c r="C1054" s="21"/>
      <c r="D1054" s="16"/>
      <c r="E1054" s="15">
        <v>0</v>
      </c>
    </row>
    <row r="1055" spans="1:5" ht="24" x14ac:dyDescent="0.25">
      <c r="A1055" s="23">
        <v>606690</v>
      </c>
      <c r="B1055" s="21" t="s">
        <v>5016</v>
      </c>
      <c r="C1055" s="21"/>
      <c r="D1055" s="16">
        <v>1180.4384485666105</v>
      </c>
      <c r="E1055" s="15">
        <v>756</v>
      </c>
    </row>
    <row r="1056" spans="1:5" ht="24" x14ac:dyDescent="0.25">
      <c r="A1056" s="23">
        <v>606700</v>
      </c>
      <c r="B1056" s="21" t="s">
        <v>5015</v>
      </c>
      <c r="C1056" s="21"/>
      <c r="D1056" s="16">
        <v>1000.5059021922428</v>
      </c>
      <c r="E1056" s="15">
        <v>640.76400000000001</v>
      </c>
    </row>
    <row r="1057" spans="1:5" x14ac:dyDescent="0.25">
      <c r="A1057" s="23">
        <v>606710</v>
      </c>
      <c r="B1057" s="21" t="s">
        <v>5014</v>
      </c>
      <c r="C1057" s="21"/>
      <c r="D1057" s="16">
        <v>720.40472175379432</v>
      </c>
      <c r="E1057" s="15">
        <v>461.37600000000003</v>
      </c>
    </row>
    <row r="1058" spans="1:5" x14ac:dyDescent="0.25">
      <c r="A1058" s="23">
        <v>606720</v>
      </c>
      <c r="B1058" s="21" t="s">
        <v>5013</v>
      </c>
      <c r="C1058" s="21"/>
      <c r="D1058" s="16">
        <v>960.37099494097811</v>
      </c>
      <c r="E1058" s="15">
        <v>615.06000000000006</v>
      </c>
    </row>
    <row r="1059" spans="1:5" x14ac:dyDescent="0.25">
      <c r="A1059" s="23">
        <v>606730</v>
      </c>
      <c r="B1059" s="21" t="s">
        <v>5012</v>
      </c>
      <c r="C1059" s="21"/>
      <c r="D1059" s="16">
        <v>880.43844856661053</v>
      </c>
      <c r="E1059" s="15">
        <v>563.86800000000005</v>
      </c>
    </row>
    <row r="1060" spans="1:5" x14ac:dyDescent="0.25">
      <c r="A1060" s="23">
        <v>606740</v>
      </c>
      <c r="B1060" s="21" t="s">
        <v>5011</v>
      </c>
      <c r="C1060" s="21"/>
      <c r="D1060" s="16">
        <v>880.43844856661053</v>
      </c>
      <c r="E1060" s="15">
        <v>563.86800000000005</v>
      </c>
    </row>
    <row r="1061" spans="1:5" x14ac:dyDescent="0.25">
      <c r="A1061" s="23">
        <v>606750</v>
      </c>
      <c r="B1061" s="21" t="s">
        <v>5010</v>
      </c>
      <c r="C1061" s="21"/>
      <c r="D1061" s="16">
        <v>920.40472175379421</v>
      </c>
      <c r="E1061" s="15">
        <v>589.46399999999994</v>
      </c>
    </row>
    <row r="1062" spans="1:5" x14ac:dyDescent="0.25">
      <c r="A1062" s="23">
        <v>606760</v>
      </c>
      <c r="B1062" s="21" t="s">
        <v>5009</v>
      </c>
      <c r="C1062" s="21"/>
      <c r="D1062" s="16">
        <v>960.37099494097811</v>
      </c>
      <c r="E1062" s="15">
        <v>615.06000000000006</v>
      </c>
    </row>
    <row r="1063" spans="1:5" x14ac:dyDescent="0.25">
      <c r="A1063" s="23">
        <v>606770</v>
      </c>
      <c r="B1063" s="21" t="s">
        <v>5008</v>
      </c>
      <c r="C1063" s="21"/>
      <c r="D1063" s="16">
        <v>1040.4721753794267</v>
      </c>
      <c r="E1063" s="15">
        <v>666.36</v>
      </c>
    </row>
    <row r="1064" spans="1:5" x14ac:dyDescent="0.25">
      <c r="A1064" s="23">
        <v>606780</v>
      </c>
      <c r="B1064" s="21" t="s">
        <v>5007</v>
      </c>
      <c r="C1064" s="21"/>
      <c r="D1064" s="16">
        <v>720.40472175379432</v>
      </c>
      <c r="E1064" s="15">
        <v>461.37600000000003</v>
      </c>
    </row>
    <row r="1065" spans="1:5" x14ac:dyDescent="0.25">
      <c r="A1065" s="23">
        <v>606790</v>
      </c>
      <c r="B1065" s="21" t="s">
        <v>5006</v>
      </c>
      <c r="C1065" s="21"/>
      <c r="D1065" s="16">
        <v>760.37099494097811</v>
      </c>
      <c r="E1065" s="15">
        <v>486.97199999999998</v>
      </c>
    </row>
    <row r="1066" spans="1:5" ht="24" x14ac:dyDescent="0.25">
      <c r="A1066" s="23">
        <v>606800</v>
      </c>
      <c r="B1066" s="21" t="s">
        <v>5005</v>
      </c>
      <c r="C1066" s="21"/>
      <c r="D1066" s="16">
        <v>800.33726812816201</v>
      </c>
      <c r="E1066" s="15">
        <v>512.5680000000001</v>
      </c>
    </row>
    <row r="1067" spans="1:5" x14ac:dyDescent="0.25">
      <c r="A1067" s="23">
        <v>606810</v>
      </c>
      <c r="B1067" s="21" t="s">
        <v>5004</v>
      </c>
      <c r="C1067" s="21"/>
      <c r="D1067" s="16">
        <v>720.40472175379432</v>
      </c>
      <c r="E1067" s="15">
        <v>461.37600000000003</v>
      </c>
    </row>
    <row r="1068" spans="1:5" x14ac:dyDescent="0.25">
      <c r="A1068" s="23"/>
      <c r="B1068" s="22" t="s">
        <v>5003</v>
      </c>
      <c r="C1068" s="21"/>
      <c r="D1068" s="16"/>
      <c r="E1068" s="15">
        <v>0</v>
      </c>
    </row>
    <row r="1069" spans="1:5" x14ac:dyDescent="0.25">
      <c r="A1069" s="23">
        <v>606820</v>
      </c>
      <c r="B1069" s="21" t="s">
        <v>5002</v>
      </c>
      <c r="C1069" s="21"/>
      <c r="D1069" s="16">
        <v>900.3372681281619</v>
      </c>
      <c r="E1069" s="15">
        <v>576.61199999999997</v>
      </c>
    </row>
    <row r="1070" spans="1:5" x14ac:dyDescent="0.25">
      <c r="A1070" s="23">
        <v>606830</v>
      </c>
      <c r="B1070" s="21" t="s">
        <v>5000</v>
      </c>
      <c r="C1070" s="21"/>
      <c r="D1070" s="16">
        <v>900.3372681281619</v>
      </c>
      <c r="E1070" s="15">
        <v>576.61199999999997</v>
      </c>
    </row>
    <row r="1071" spans="1:5" x14ac:dyDescent="0.25">
      <c r="A1071" s="23">
        <v>606840</v>
      </c>
      <c r="B1071" s="21" t="s">
        <v>5001</v>
      </c>
      <c r="C1071" s="21"/>
      <c r="D1071" s="16">
        <v>900.3372681281619</v>
      </c>
      <c r="E1071" s="15">
        <v>576.61199999999997</v>
      </c>
    </row>
    <row r="1072" spans="1:5" x14ac:dyDescent="0.25">
      <c r="A1072" s="23">
        <v>606850</v>
      </c>
      <c r="B1072" s="21" t="s">
        <v>5000</v>
      </c>
      <c r="C1072" s="21"/>
      <c r="D1072" s="16">
        <v>900.3372681281619</v>
      </c>
      <c r="E1072" s="15">
        <v>576.61199999999997</v>
      </c>
    </row>
    <row r="1073" spans="1:5" x14ac:dyDescent="0.25">
      <c r="A1073" s="23">
        <v>606860</v>
      </c>
      <c r="B1073" s="21" t="s">
        <v>4999</v>
      </c>
      <c r="C1073" s="21"/>
      <c r="D1073" s="16">
        <v>900.3372681281619</v>
      </c>
      <c r="E1073" s="15">
        <v>576.61199999999997</v>
      </c>
    </row>
    <row r="1074" spans="1:5" x14ac:dyDescent="0.25">
      <c r="A1074" s="23">
        <v>606870</v>
      </c>
      <c r="B1074" s="21" t="s">
        <v>4998</v>
      </c>
      <c r="C1074" s="21"/>
      <c r="D1074" s="16">
        <v>900.3372681281619</v>
      </c>
      <c r="E1074" s="15">
        <v>576.61199999999997</v>
      </c>
    </row>
    <row r="1075" spans="1:5" x14ac:dyDescent="0.25">
      <c r="A1075" s="23">
        <v>606880</v>
      </c>
      <c r="B1075" s="21" t="s">
        <v>4997</v>
      </c>
      <c r="C1075" s="21"/>
      <c r="D1075" s="16">
        <v>900.3372681281619</v>
      </c>
      <c r="E1075" s="15">
        <v>576.61199999999997</v>
      </c>
    </row>
    <row r="1076" spans="1:5" x14ac:dyDescent="0.25">
      <c r="A1076" s="23">
        <v>606890</v>
      </c>
      <c r="B1076" s="21" t="s">
        <v>4996</v>
      </c>
      <c r="C1076" s="21"/>
      <c r="D1076" s="16">
        <v>900.3372681281619</v>
      </c>
      <c r="E1076" s="15">
        <v>576.61199999999997</v>
      </c>
    </row>
    <row r="1077" spans="1:5" x14ac:dyDescent="0.25">
      <c r="A1077" s="23">
        <v>606900</v>
      </c>
      <c r="B1077" s="21" t="s">
        <v>4995</v>
      </c>
      <c r="C1077" s="21"/>
      <c r="D1077" s="16">
        <v>900.3372681281619</v>
      </c>
      <c r="E1077" s="15">
        <v>576.61199999999997</v>
      </c>
    </row>
    <row r="1078" spans="1:5" x14ac:dyDescent="0.25">
      <c r="A1078" s="23">
        <v>606910</v>
      </c>
      <c r="B1078" s="21" t="s">
        <v>4994</v>
      </c>
      <c r="C1078" s="21"/>
      <c r="D1078" s="16">
        <v>1000.5059021922428</v>
      </c>
      <c r="E1078" s="15">
        <v>640.76400000000001</v>
      </c>
    </row>
    <row r="1079" spans="1:5" x14ac:dyDescent="0.25">
      <c r="A1079" s="23">
        <v>606920</v>
      </c>
      <c r="B1079" s="21" t="s">
        <v>4993</v>
      </c>
      <c r="C1079" s="21"/>
      <c r="D1079" s="16">
        <v>1200.505902192243</v>
      </c>
      <c r="E1079" s="15">
        <v>768.8520000000002</v>
      </c>
    </row>
    <row r="1080" spans="1:5" x14ac:dyDescent="0.25">
      <c r="A1080" s="23">
        <v>606930</v>
      </c>
      <c r="B1080" s="21" t="s">
        <v>4992</v>
      </c>
      <c r="C1080" s="21"/>
      <c r="D1080" s="16">
        <v>1200.505902192243</v>
      </c>
      <c r="E1080" s="15">
        <v>768.8520000000002</v>
      </c>
    </row>
    <row r="1081" spans="1:5" x14ac:dyDescent="0.25">
      <c r="A1081" s="23">
        <v>606940</v>
      </c>
      <c r="B1081" s="21" t="s">
        <v>4991</v>
      </c>
      <c r="C1081" s="21"/>
      <c r="D1081" s="16">
        <v>1200.505902192243</v>
      </c>
      <c r="E1081" s="15">
        <v>768.8520000000002</v>
      </c>
    </row>
    <row r="1082" spans="1:5" x14ac:dyDescent="0.25">
      <c r="A1082" s="23">
        <v>606950</v>
      </c>
      <c r="B1082" s="21" t="s">
        <v>4990</v>
      </c>
      <c r="C1082" s="21"/>
      <c r="D1082" s="16">
        <v>1100.505902192243</v>
      </c>
      <c r="E1082" s="15">
        <v>704.80800000000011</v>
      </c>
    </row>
    <row r="1083" spans="1:5" x14ac:dyDescent="0.25">
      <c r="A1083" s="23">
        <v>606960</v>
      </c>
      <c r="B1083" s="21" t="s">
        <v>4989</v>
      </c>
      <c r="C1083" s="21"/>
      <c r="D1083" s="16">
        <v>1000.5059021922428</v>
      </c>
      <c r="E1083" s="15">
        <v>640.76400000000001</v>
      </c>
    </row>
    <row r="1084" spans="1:5" x14ac:dyDescent="0.25">
      <c r="A1084" s="23">
        <v>606970</v>
      </c>
      <c r="B1084" s="21" t="s">
        <v>4988</v>
      </c>
      <c r="C1084" s="21"/>
      <c r="D1084" s="16">
        <v>1000.5059021922428</v>
      </c>
      <c r="E1084" s="15">
        <v>640.76400000000001</v>
      </c>
    </row>
    <row r="1085" spans="1:5" x14ac:dyDescent="0.25">
      <c r="A1085" s="23">
        <v>606980</v>
      </c>
      <c r="B1085" s="21" t="s">
        <v>4987</v>
      </c>
      <c r="C1085" s="21"/>
      <c r="D1085" s="16">
        <v>1040.4721753794267</v>
      </c>
      <c r="E1085" s="15">
        <v>666.36</v>
      </c>
    </row>
    <row r="1086" spans="1:5" x14ac:dyDescent="0.25">
      <c r="A1086" s="23">
        <v>606990</v>
      </c>
      <c r="B1086" s="21" t="s">
        <v>4986</v>
      </c>
      <c r="C1086" s="21"/>
      <c r="D1086" s="16">
        <v>1120.5733558178752</v>
      </c>
      <c r="E1086" s="15">
        <v>717.66</v>
      </c>
    </row>
    <row r="1087" spans="1:5" x14ac:dyDescent="0.25">
      <c r="A1087" s="23">
        <v>607000</v>
      </c>
      <c r="B1087" s="21" t="s">
        <v>4985</v>
      </c>
      <c r="C1087" s="21"/>
      <c r="D1087" s="16">
        <v>1200.505902192243</v>
      </c>
      <c r="E1087" s="15">
        <v>768.8520000000002</v>
      </c>
    </row>
    <row r="1088" spans="1:5" x14ac:dyDescent="0.25">
      <c r="A1088" s="23">
        <v>607010</v>
      </c>
      <c r="B1088" s="21" t="s">
        <v>4984</v>
      </c>
      <c r="C1088" s="21"/>
      <c r="D1088" s="16">
        <v>1040.4721753794267</v>
      </c>
      <c r="E1088" s="15">
        <v>666.36</v>
      </c>
    </row>
    <row r="1089" spans="1:5" x14ac:dyDescent="0.25">
      <c r="A1089" s="23">
        <v>607020</v>
      </c>
      <c r="B1089" s="21" t="s">
        <v>4983</v>
      </c>
      <c r="C1089" s="21"/>
      <c r="D1089" s="16">
        <v>880.43844856661053</v>
      </c>
      <c r="E1089" s="15">
        <v>563.86800000000005</v>
      </c>
    </row>
    <row r="1090" spans="1:5" x14ac:dyDescent="0.25">
      <c r="A1090" s="23">
        <v>607030</v>
      </c>
      <c r="B1090" s="21" t="s">
        <v>4982</v>
      </c>
      <c r="C1090" s="21"/>
      <c r="D1090" s="16">
        <v>1100.505902192243</v>
      </c>
      <c r="E1090" s="15">
        <v>704.80800000000011</v>
      </c>
    </row>
    <row r="1091" spans="1:5" x14ac:dyDescent="0.25">
      <c r="A1091" s="23">
        <v>607040</v>
      </c>
      <c r="B1091" s="21" t="s">
        <v>4981</v>
      </c>
      <c r="C1091" s="21"/>
      <c r="D1091" s="16">
        <v>960.37099494097811</v>
      </c>
      <c r="E1091" s="15">
        <v>615.06000000000006</v>
      </c>
    </row>
    <row r="1092" spans="1:5" x14ac:dyDescent="0.25">
      <c r="A1092" s="23">
        <v>607050</v>
      </c>
      <c r="B1092" s="21" t="s">
        <v>4980</v>
      </c>
      <c r="C1092" s="21"/>
      <c r="D1092" s="16">
        <v>1100.505902192243</v>
      </c>
      <c r="E1092" s="15">
        <v>704.80800000000011</v>
      </c>
    </row>
    <row r="1093" spans="1:5" ht="24" x14ac:dyDescent="0.25">
      <c r="A1093" s="23">
        <v>607060</v>
      </c>
      <c r="B1093" s="21" t="s">
        <v>4979</v>
      </c>
      <c r="C1093" s="21"/>
      <c r="D1093" s="16">
        <v>1040.4721753794267</v>
      </c>
      <c r="E1093" s="15">
        <v>666.36</v>
      </c>
    </row>
    <row r="1094" spans="1:5" ht="24" x14ac:dyDescent="0.25">
      <c r="A1094" s="23">
        <v>607070</v>
      </c>
      <c r="B1094" s="21" t="s">
        <v>4978</v>
      </c>
      <c r="C1094" s="21"/>
      <c r="D1094" s="16">
        <v>1000.5059021922428</v>
      </c>
      <c r="E1094" s="15">
        <v>640.76400000000001</v>
      </c>
    </row>
    <row r="1095" spans="1:5" x14ac:dyDescent="0.25">
      <c r="A1095" s="23"/>
      <c r="B1095" s="22" t="s">
        <v>4977</v>
      </c>
      <c r="C1095" s="21"/>
      <c r="D1095" s="16"/>
      <c r="E1095" s="15">
        <v>0</v>
      </c>
    </row>
    <row r="1096" spans="1:5" x14ac:dyDescent="0.25">
      <c r="A1096" s="23">
        <v>607080</v>
      </c>
      <c r="B1096" s="21" t="s">
        <v>4976</v>
      </c>
      <c r="C1096" s="21" t="s">
        <v>4975</v>
      </c>
      <c r="D1096" s="16">
        <v>960.37099494097811</v>
      </c>
      <c r="E1096" s="15">
        <v>615.06000000000006</v>
      </c>
    </row>
    <row r="1097" spans="1:5" x14ac:dyDescent="0.25">
      <c r="A1097" s="23">
        <v>607090</v>
      </c>
      <c r="B1097" s="21" t="s">
        <v>4974</v>
      </c>
      <c r="C1097" s="21"/>
      <c r="D1097" s="16">
        <v>920.40472175379421</v>
      </c>
      <c r="E1097" s="15">
        <v>589.46399999999994</v>
      </c>
    </row>
    <row r="1098" spans="1:5" ht="24" x14ac:dyDescent="0.25">
      <c r="A1098" s="23">
        <v>607100</v>
      </c>
      <c r="B1098" s="21" t="s">
        <v>4973</v>
      </c>
      <c r="C1098" s="21"/>
      <c r="D1098" s="16">
        <v>960.37099494097811</v>
      </c>
      <c r="E1098" s="15">
        <v>615.06000000000006</v>
      </c>
    </row>
    <row r="1099" spans="1:5" x14ac:dyDescent="0.25">
      <c r="A1099" s="23">
        <v>607110</v>
      </c>
      <c r="B1099" s="21" t="s">
        <v>4972</v>
      </c>
      <c r="C1099" s="21"/>
      <c r="D1099" s="16">
        <v>960.37099494097811</v>
      </c>
      <c r="E1099" s="15">
        <v>615.06000000000006</v>
      </c>
    </row>
    <row r="1100" spans="1:5" x14ac:dyDescent="0.25">
      <c r="A1100" s="23"/>
      <c r="B1100" s="22" t="s">
        <v>4971</v>
      </c>
      <c r="C1100" s="21"/>
      <c r="D1100" s="16"/>
      <c r="E1100" s="15">
        <v>0</v>
      </c>
    </row>
    <row r="1101" spans="1:5" x14ac:dyDescent="0.25">
      <c r="A1101" s="23">
        <v>607120</v>
      </c>
      <c r="B1101" s="21" t="s">
        <v>4970</v>
      </c>
      <c r="C1101" s="21"/>
      <c r="D1101" s="16">
        <v>960.37099494097811</v>
      </c>
      <c r="E1101" s="15">
        <v>615.06000000000006</v>
      </c>
    </row>
    <row r="1102" spans="1:5" x14ac:dyDescent="0.25">
      <c r="A1102" s="23">
        <v>607130</v>
      </c>
      <c r="B1102" s="21" t="s">
        <v>4969</v>
      </c>
      <c r="C1102" s="21"/>
      <c r="D1102" s="16">
        <v>960.37099494097811</v>
      </c>
      <c r="E1102" s="15">
        <v>615.06000000000006</v>
      </c>
    </row>
    <row r="1103" spans="1:5" x14ac:dyDescent="0.25">
      <c r="A1103" s="23">
        <v>607140</v>
      </c>
      <c r="B1103" s="21" t="s">
        <v>4968</v>
      </c>
      <c r="C1103" s="21"/>
      <c r="D1103" s="16">
        <v>960.37099494097811</v>
      </c>
      <c r="E1103" s="15">
        <v>615.06000000000006</v>
      </c>
    </row>
    <row r="1104" spans="1:5" x14ac:dyDescent="0.25">
      <c r="A1104" s="23">
        <v>607150</v>
      </c>
      <c r="B1104" s="21" t="s">
        <v>4967</v>
      </c>
      <c r="C1104" s="21"/>
      <c r="D1104" s="16">
        <v>960.37099494097811</v>
      </c>
      <c r="E1104" s="15">
        <v>615.06000000000006</v>
      </c>
    </row>
    <row r="1105" spans="1:5" x14ac:dyDescent="0.25">
      <c r="A1105" s="23">
        <v>607160</v>
      </c>
      <c r="B1105" s="21" t="s">
        <v>4966</v>
      </c>
      <c r="C1105" s="21"/>
      <c r="D1105" s="16">
        <v>960.37099494097811</v>
      </c>
      <c r="E1105" s="15">
        <v>615.06000000000006</v>
      </c>
    </row>
    <row r="1106" spans="1:5" x14ac:dyDescent="0.25">
      <c r="A1106" s="23">
        <v>607170</v>
      </c>
      <c r="B1106" s="21" t="s">
        <v>4965</v>
      </c>
      <c r="C1106" s="21"/>
      <c r="D1106" s="16">
        <v>1120.5733558178752</v>
      </c>
      <c r="E1106" s="15">
        <v>717.66</v>
      </c>
    </row>
    <row r="1107" spans="1:5" ht="24" x14ac:dyDescent="0.25">
      <c r="A1107" s="23">
        <v>607180</v>
      </c>
      <c r="B1107" s="21" t="s">
        <v>4964</v>
      </c>
      <c r="C1107" s="21"/>
      <c r="D1107" s="16">
        <v>1120.5733558178752</v>
      </c>
      <c r="E1107" s="15">
        <v>717.66</v>
      </c>
    </row>
    <row r="1108" spans="1:5" x14ac:dyDescent="0.25">
      <c r="A1108" s="23">
        <v>607190</v>
      </c>
      <c r="B1108" s="21" t="s">
        <v>4963</v>
      </c>
      <c r="C1108" s="21"/>
      <c r="D1108" s="16">
        <v>1120.5733558178752</v>
      </c>
      <c r="E1108" s="15">
        <v>717.66</v>
      </c>
    </row>
    <row r="1109" spans="1:5" ht="24" x14ac:dyDescent="0.25">
      <c r="A1109" s="23">
        <v>607200</v>
      </c>
      <c r="B1109" s="21" t="s">
        <v>4962</v>
      </c>
      <c r="C1109" s="21"/>
      <c r="D1109" s="16">
        <v>960.37099494097811</v>
      </c>
      <c r="E1109" s="15">
        <v>615.06000000000006</v>
      </c>
    </row>
    <row r="1110" spans="1:5" ht="24" x14ac:dyDescent="0.25">
      <c r="A1110" s="23">
        <v>607210</v>
      </c>
      <c r="B1110" s="21" t="s">
        <v>4961</v>
      </c>
      <c r="C1110" s="21"/>
      <c r="D1110" s="16">
        <v>960.37099494097811</v>
      </c>
      <c r="E1110" s="15">
        <v>615.06000000000006</v>
      </c>
    </row>
    <row r="1111" spans="1:5" x14ac:dyDescent="0.25">
      <c r="A1111" s="23">
        <v>607220</v>
      </c>
      <c r="B1111" s="21" t="s">
        <v>4960</v>
      </c>
      <c r="C1111" s="21"/>
      <c r="D1111" s="16">
        <v>1280.6070826306914</v>
      </c>
      <c r="E1111" s="15">
        <v>820.15200000000004</v>
      </c>
    </row>
    <row r="1112" spans="1:5" x14ac:dyDescent="0.25">
      <c r="A1112" s="23">
        <v>607230</v>
      </c>
      <c r="B1112" s="21" t="s">
        <v>4959</v>
      </c>
      <c r="C1112" s="21"/>
      <c r="D1112" s="16">
        <v>1280.6070826306914</v>
      </c>
      <c r="E1112" s="15">
        <v>820.15200000000004</v>
      </c>
    </row>
    <row r="1113" spans="1:5" x14ac:dyDescent="0.25">
      <c r="A1113" s="23">
        <v>607240</v>
      </c>
      <c r="B1113" s="21" t="s">
        <v>4958</v>
      </c>
      <c r="C1113" s="21"/>
      <c r="D1113" s="16">
        <v>1280.6070826306914</v>
      </c>
      <c r="E1113" s="15">
        <v>820.15200000000004</v>
      </c>
    </row>
    <row r="1114" spans="1:5" x14ac:dyDescent="0.25">
      <c r="A1114" s="23">
        <v>607250</v>
      </c>
      <c r="B1114" s="21" t="s">
        <v>4957</v>
      </c>
      <c r="C1114" s="21"/>
      <c r="D1114" s="16">
        <v>1400.6745362563238</v>
      </c>
      <c r="E1114" s="15">
        <v>897.04800000000012</v>
      </c>
    </row>
    <row r="1115" spans="1:5" x14ac:dyDescent="0.25">
      <c r="A1115" s="23">
        <v>607260</v>
      </c>
      <c r="B1115" s="21" t="s">
        <v>4956</v>
      </c>
      <c r="C1115" s="21"/>
      <c r="D1115" s="16">
        <v>880.43844856661053</v>
      </c>
      <c r="E1115" s="15">
        <v>563.86800000000005</v>
      </c>
    </row>
    <row r="1116" spans="1:5" x14ac:dyDescent="0.25">
      <c r="A1116" s="23">
        <v>607270</v>
      </c>
      <c r="B1116" s="21" t="s">
        <v>4955</v>
      </c>
      <c r="C1116" s="21"/>
      <c r="D1116" s="16">
        <v>1300.505902192243</v>
      </c>
      <c r="E1116" s="15">
        <v>832.89600000000007</v>
      </c>
    </row>
    <row r="1117" spans="1:5" x14ac:dyDescent="0.25">
      <c r="A1117" s="23">
        <v>607280</v>
      </c>
      <c r="B1117" s="21" t="s">
        <v>4954</v>
      </c>
      <c r="C1117" s="21"/>
      <c r="D1117" s="16">
        <v>1120.5733558178752</v>
      </c>
      <c r="E1117" s="15">
        <v>717.66</v>
      </c>
    </row>
    <row r="1118" spans="1:5" x14ac:dyDescent="0.25">
      <c r="A1118" s="23">
        <v>607290</v>
      </c>
      <c r="B1118" s="21" t="s">
        <v>4953</v>
      </c>
      <c r="C1118" s="21"/>
      <c r="D1118" s="16">
        <v>1000.5059021922428</v>
      </c>
      <c r="E1118" s="15">
        <v>640.76400000000001</v>
      </c>
    </row>
    <row r="1119" spans="1:5" x14ac:dyDescent="0.25">
      <c r="A1119" s="23">
        <v>607300</v>
      </c>
      <c r="B1119" s="21" t="s">
        <v>4952</v>
      </c>
      <c r="C1119" s="21"/>
      <c r="D1119" s="16">
        <v>800.33726812816201</v>
      </c>
      <c r="E1119" s="15">
        <v>512.5680000000001</v>
      </c>
    </row>
    <row r="1120" spans="1:5" x14ac:dyDescent="0.25">
      <c r="A1120" s="23">
        <v>607310</v>
      </c>
      <c r="B1120" s="21" t="s">
        <v>4951</v>
      </c>
      <c r="C1120" s="21"/>
      <c r="D1120" s="16">
        <v>960.37099494097811</v>
      </c>
      <c r="E1120" s="15">
        <v>615.06000000000006</v>
      </c>
    </row>
    <row r="1121" spans="1:5" x14ac:dyDescent="0.25">
      <c r="A1121" s="23">
        <v>607320</v>
      </c>
      <c r="B1121" s="21" t="s">
        <v>4950</v>
      </c>
      <c r="C1121" s="21"/>
      <c r="D1121" s="16">
        <v>960.37099494097811</v>
      </c>
      <c r="E1121" s="15">
        <v>615.06000000000006</v>
      </c>
    </row>
    <row r="1122" spans="1:5" ht="24" x14ac:dyDescent="0.25">
      <c r="A1122" s="23">
        <v>607330</v>
      </c>
      <c r="B1122" s="21" t="s">
        <v>4949</v>
      </c>
      <c r="C1122" s="21"/>
      <c r="D1122" s="16">
        <v>1040.4721753794267</v>
      </c>
      <c r="E1122" s="15">
        <v>666.36</v>
      </c>
    </row>
    <row r="1123" spans="1:5" ht="24" x14ac:dyDescent="0.25">
      <c r="A1123" s="23">
        <v>607340</v>
      </c>
      <c r="B1123" s="21" t="s">
        <v>4948</v>
      </c>
      <c r="C1123" s="21"/>
      <c r="D1123" s="16">
        <v>960.37099494097811</v>
      </c>
      <c r="E1123" s="15">
        <v>615.06000000000006</v>
      </c>
    </row>
    <row r="1124" spans="1:5" x14ac:dyDescent="0.25">
      <c r="A1124" s="23">
        <v>607350</v>
      </c>
      <c r="B1124" s="21" t="s">
        <v>4947</v>
      </c>
      <c r="C1124" s="21"/>
      <c r="D1124" s="16">
        <v>960.37099494097811</v>
      </c>
      <c r="E1124" s="15">
        <v>615.06000000000006</v>
      </c>
    </row>
    <row r="1125" spans="1:5" x14ac:dyDescent="0.25">
      <c r="A1125" s="23"/>
      <c r="B1125" s="22" t="s">
        <v>4946</v>
      </c>
      <c r="C1125" s="21"/>
      <c r="D1125" s="16"/>
      <c r="E1125" s="15">
        <v>0</v>
      </c>
    </row>
    <row r="1126" spans="1:5" ht="24" x14ac:dyDescent="0.25">
      <c r="A1126" s="23">
        <v>607360</v>
      </c>
      <c r="B1126" s="21" t="s">
        <v>4945</v>
      </c>
      <c r="C1126" s="21"/>
      <c r="D1126" s="16">
        <v>260.20236087689716</v>
      </c>
      <c r="E1126" s="15">
        <v>166.64400000000003</v>
      </c>
    </row>
    <row r="1127" spans="1:5" x14ac:dyDescent="0.25">
      <c r="A1127" s="23">
        <v>607370</v>
      </c>
      <c r="B1127" s="21" t="s">
        <v>4944</v>
      </c>
      <c r="C1127" s="21"/>
      <c r="D1127" s="16">
        <v>180.10118043844858</v>
      </c>
      <c r="E1127" s="15">
        <v>115.34400000000001</v>
      </c>
    </row>
    <row r="1128" spans="1:5" x14ac:dyDescent="0.25">
      <c r="A1128" s="23">
        <v>607380</v>
      </c>
      <c r="B1128" s="21" t="s">
        <v>4943</v>
      </c>
      <c r="C1128" s="21"/>
      <c r="D1128" s="16">
        <v>180.10118043844858</v>
      </c>
      <c r="E1128" s="15">
        <v>115.34400000000001</v>
      </c>
    </row>
    <row r="1129" spans="1:5" x14ac:dyDescent="0.25">
      <c r="A1129" s="23">
        <v>607390</v>
      </c>
      <c r="B1129" s="21" t="s">
        <v>4942</v>
      </c>
      <c r="C1129" s="21"/>
      <c r="D1129" s="16">
        <v>180.10118043844858</v>
      </c>
      <c r="E1129" s="15">
        <v>115.34400000000001</v>
      </c>
    </row>
    <row r="1130" spans="1:5" x14ac:dyDescent="0.25">
      <c r="A1130" s="23">
        <v>607400</v>
      </c>
      <c r="B1130" s="21" t="s">
        <v>4941</v>
      </c>
      <c r="C1130" s="21"/>
      <c r="D1130" s="16">
        <v>220.23608768971332</v>
      </c>
      <c r="E1130" s="15">
        <v>141.048</v>
      </c>
    </row>
    <row r="1131" spans="1:5" x14ac:dyDescent="0.25">
      <c r="A1131" s="23"/>
      <c r="B1131" s="22" t="s">
        <v>4940</v>
      </c>
      <c r="C1131" s="21" t="s">
        <v>4939</v>
      </c>
      <c r="D1131" s="16"/>
      <c r="E1131" s="15">
        <v>0</v>
      </c>
    </row>
    <row r="1132" spans="1:5" x14ac:dyDescent="0.25">
      <c r="A1132" s="23">
        <v>607410</v>
      </c>
      <c r="B1132" s="21" t="s">
        <v>4938</v>
      </c>
      <c r="C1132" s="21"/>
      <c r="D1132" s="16">
        <v>520.23608768971337</v>
      </c>
      <c r="E1132" s="15">
        <v>333.18</v>
      </c>
    </row>
    <row r="1133" spans="1:5" x14ac:dyDescent="0.25">
      <c r="A1133" s="23">
        <v>607420</v>
      </c>
      <c r="B1133" s="21" t="s">
        <v>4937</v>
      </c>
      <c r="C1133" s="21"/>
      <c r="D1133" s="16">
        <v>600.3372681281619</v>
      </c>
      <c r="E1133" s="15">
        <v>384.48</v>
      </c>
    </row>
    <row r="1134" spans="1:5" x14ac:dyDescent="0.25">
      <c r="A1134" s="23">
        <v>607430</v>
      </c>
      <c r="B1134" s="21" t="s">
        <v>4936</v>
      </c>
      <c r="C1134" s="21"/>
      <c r="D1134" s="16">
        <v>320.23608768971337</v>
      </c>
      <c r="E1134" s="15">
        <v>205.09200000000004</v>
      </c>
    </row>
    <row r="1135" spans="1:5" x14ac:dyDescent="0.25">
      <c r="A1135" s="23">
        <v>607440</v>
      </c>
      <c r="B1135" s="21" t="s">
        <v>4935</v>
      </c>
      <c r="C1135" s="21"/>
      <c r="D1135" s="16">
        <v>1000.5059021922428</v>
      </c>
      <c r="E1135" s="15">
        <v>640.76400000000001</v>
      </c>
    </row>
    <row r="1136" spans="1:5" ht="24" x14ac:dyDescent="0.25">
      <c r="A1136" s="23">
        <v>607450</v>
      </c>
      <c r="B1136" s="21" t="s">
        <v>4934</v>
      </c>
      <c r="C1136" s="21"/>
      <c r="D1136" s="16">
        <v>1040.4721753794267</v>
      </c>
      <c r="E1136" s="15">
        <v>666.36</v>
      </c>
    </row>
    <row r="1137" spans="1:5" ht="24" x14ac:dyDescent="0.25">
      <c r="A1137" s="23">
        <v>607460</v>
      </c>
      <c r="B1137" s="21" t="s">
        <v>4933</v>
      </c>
      <c r="C1137" s="21"/>
      <c r="D1137" s="16">
        <v>960.37099494097811</v>
      </c>
      <c r="E1137" s="15">
        <v>615.06000000000006</v>
      </c>
    </row>
    <row r="1138" spans="1:5" x14ac:dyDescent="0.25">
      <c r="A1138" s="23">
        <v>607470</v>
      </c>
      <c r="B1138" s="21" t="s">
        <v>4932</v>
      </c>
      <c r="C1138" s="21"/>
      <c r="D1138" s="16">
        <v>1400.6745362563238</v>
      </c>
      <c r="E1138" s="15">
        <v>897.04800000000012</v>
      </c>
    </row>
    <row r="1139" spans="1:5" x14ac:dyDescent="0.25">
      <c r="A1139" s="23">
        <v>607480</v>
      </c>
      <c r="B1139" s="21" t="s">
        <v>4931</v>
      </c>
      <c r="C1139" s="21"/>
      <c r="D1139" s="16">
        <v>600.3372681281619</v>
      </c>
      <c r="E1139" s="15">
        <v>384.48</v>
      </c>
    </row>
    <row r="1140" spans="1:5" x14ac:dyDescent="0.25">
      <c r="A1140" s="23">
        <v>607490</v>
      </c>
      <c r="B1140" s="21" t="s">
        <v>4930</v>
      </c>
      <c r="C1140" s="21"/>
      <c r="D1140" s="16">
        <v>400.168634064081</v>
      </c>
      <c r="E1140" s="15">
        <v>256.28400000000005</v>
      </c>
    </row>
    <row r="1141" spans="1:5" x14ac:dyDescent="0.25">
      <c r="A1141" s="23">
        <v>607500</v>
      </c>
      <c r="B1141" s="21" t="s">
        <v>4929</v>
      </c>
      <c r="C1141" s="21"/>
      <c r="D1141" s="16">
        <v>360.20236087689716</v>
      </c>
      <c r="E1141" s="15">
        <v>230.68800000000002</v>
      </c>
    </row>
    <row r="1142" spans="1:5" x14ac:dyDescent="0.25">
      <c r="A1142" s="23">
        <v>607510</v>
      </c>
      <c r="B1142" s="21" t="s">
        <v>4928</v>
      </c>
      <c r="C1142" s="21"/>
      <c r="D1142" s="16">
        <v>800.33726812816201</v>
      </c>
      <c r="E1142" s="15">
        <v>512.5680000000001</v>
      </c>
    </row>
    <row r="1143" spans="1:5" ht="24" x14ac:dyDescent="0.25">
      <c r="A1143" s="23"/>
      <c r="B1143" s="22" t="s">
        <v>4927</v>
      </c>
      <c r="C1143" s="21"/>
      <c r="D1143" s="16"/>
      <c r="E1143" s="15">
        <v>0</v>
      </c>
    </row>
    <row r="1144" spans="1:5" x14ac:dyDescent="0.25">
      <c r="A1144" s="23">
        <v>607530</v>
      </c>
      <c r="B1144" s="21" t="s">
        <v>4926</v>
      </c>
      <c r="C1144" s="21"/>
      <c r="D1144" s="16">
        <v>840.47217537942663</v>
      </c>
      <c r="E1144" s="15">
        <v>538.27200000000005</v>
      </c>
    </row>
    <row r="1145" spans="1:5" ht="24" x14ac:dyDescent="0.25">
      <c r="A1145" s="23">
        <v>607560</v>
      </c>
      <c r="B1145" s="21" t="s">
        <v>4925</v>
      </c>
      <c r="C1145" s="21"/>
      <c r="D1145" s="16">
        <v>560.37099494097811</v>
      </c>
      <c r="E1145" s="15">
        <v>358.88400000000001</v>
      </c>
    </row>
    <row r="1146" spans="1:5" ht="24" x14ac:dyDescent="0.25">
      <c r="A1146" s="23">
        <v>607600</v>
      </c>
      <c r="B1146" s="21" t="s">
        <v>4924</v>
      </c>
      <c r="C1146" s="21"/>
      <c r="D1146" s="16">
        <v>350.25295109612142</v>
      </c>
      <c r="E1146" s="15">
        <v>224.316</v>
      </c>
    </row>
    <row r="1147" spans="1:5" ht="24" x14ac:dyDescent="0.25">
      <c r="A1147" s="23">
        <v>607680</v>
      </c>
      <c r="B1147" s="21" t="s">
        <v>9133</v>
      </c>
      <c r="C1147" s="21" t="s">
        <v>9134</v>
      </c>
      <c r="D1147" s="16">
        <v>600</v>
      </c>
      <c r="E1147" s="15">
        <v>384.26399999999995</v>
      </c>
    </row>
    <row r="1148" spans="1:5" x14ac:dyDescent="0.25">
      <c r="A1148" s="23"/>
      <c r="B1148" s="22" t="s">
        <v>4923</v>
      </c>
      <c r="C1148" s="21"/>
      <c r="D1148" s="16"/>
      <c r="E1148" s="15">
        <v>0</v>
      </c>
    </row>
    <row r="1149" spans="1:5" x14ac:dyDescent="0.25">
      <c r="A1149" s="23">
        <v>607690</v>
      </c>
      <c r="B1149" s="21" t="s">
        <v>4922</v>
      </c>
      <c r="C1149" s="21"/>
      <c r="D1149" s="16">
        <v>320.23608768971337</v>
      </c>
      <c r="E1149" s="15">
        <v>205.09200000000004</v>
      </c>
    </row>
    <row r="1150" spans="1:5" x14ac:dyDescent="0.25">
      <c r="A1150" s="23">
        <v>607700</v>
      </c>
      <c r="B1150" s="21" t="s">
        <v>4921</v>
      </c>
      <c r="C1150" s="21"/>
      <c r="D1150" s="16">
        <v>480.26981450252953</v>
      </c>
      <c r="E1150" s="15">
        <v>307.58400000000006</v>
      </c>
    </row>
    <row r="1151" spans="1:5" ht="24" x14ac:dyDescent="0.25">
      <c r="A1151" s="23">
        <v>607710</v>
      </c>
      <c r="B1151" s="21" t="s">
        <v>4920</v>
      </c>
      <c r="C1151" s="21" t="s">
        <v>4919</v>
      </c>
      <c r="D1151" s="16">
        <v>350.25295109612142</v>
      </c>
      <c r="E1151" s="15">
        <v>224.316</v>
      </c>
    </row>
    <row r="1152" spans="1:5" x14ac:dyDescent="0.25">
      <c r="A1152" s="23"/>
      <c r="B1152" s="22" t="s">
        <v>4918</v>
      </c>
      <c r="C1152" s="21"/>
      <c r="D1152" s="16"/>
      <c r="E1152" s="15">
        <v>0</v>
      </c>
    </row>
    <row r="1153" spans="1:5" ht="24" x14ac:dyDescent="0.25">
      <c r="A1153" s="23">
        <v>607720</v>
      </c>
      <c r="B1153" s="21" t="s">
        <v>4917</v>
      </c>
      <c r="C1153" s="21"/>
      <c r="D1153" s="16">
        <v>8.094435075885329</v>
      </c>
      <c r="E1153" s="15">
        <v>5.1840000000000002</v>
      </c>
    </row>
    <row r="1154" spans="1:5" x14ac:dyDescent="0.25">
      <c r="A1154" s="23">
        <v>607730</v>
      </c>
      <c r="B1154" s="21" t="s">
        <v>4916</v>
      </c>
      <c r="C1154" s="21"/>
      <c r="D1154" s="16">
        <v>400.168634064081</v>
      </c>
      <c r="E1154" s="15">
        <v>256.28400000000005</v>
      </c>
    </row>
    <row r="1155" spans="1:5" ht="36" x14ac:dyDescent="0.25">
      <c r="A1155" s="23">
        <v>607740</v>
      </c>
      <c r="B1155" s="21" t="s">
        <v>4915</v>
      </c>
      <c r="C1155" s="21"/>
      <c r="D1155" s="16">
        <v>600.3372681281619</v>
      </c>
      <c r="E1155" s="15">
        <v>384.48</v>
      </c>
    </row>
    <row r="1156" spans="1:5" ht="24" x14ac:dyDescent="0.25">
      <c r="A1156" s="23">
        <v>607750</v>
      </c>
      <c r="B1156" s="21" t="s">
        <v>4914</v>
      </c>
      <c r="C1156" s="21"/>
      <c r="D1156" s="16">
        <v>280.26981450252953</v>
      </c>
      <c r="E1156" s="15">
        <v>179.49600000000001</v>
      </c>
    </row>
    <row r="1157" spans="1:5" ht="24" x14ac:dyDescent="0.25">
      <c r="A1157" s="23">
        <v>607760</v>
      </c>
      <c r="B1157" s="21" t="s">
        <v>4913</v>
      </c>
      <c r="C1157" s="21"/>
      <c r="D1157" s="16">
        <v>400.168634064081</v>
      </c>
      <c r="E1157" s="15">
        <v>256.28400000000005</v>
      </c>
    </row>
    <row r="1158" spans="1:5" x14ac:dyDescent="0.25">
      <c r="A1158" s="23">
        <v>607770</v>
      </c>
      <c r="B1158" s="21" t="s">
        <v>4912</v>
      </c>
      <c r="C1158" s="21"/>
      <c r="D1158" s="16">
        <v>50.084317032040474</v>
      </c>
      <c r="E1158" s="15">
        <v>32.076000000000001</v>
      </c>
    </row>
    <row r="1159" spans="1:5" x14ac:dyDescent="0.25">
      <c r="A1159" s="23">
        <v>607780</v>
      </c>
      <c r="B1159" s="21" t="s">
        <v>4911</v>
      </c>
      <c r="C1159" s="21"/>
      <c r="D1159" s="16">
        <v>900.3372681281619</v>
      </c>
      <c r="E1159" s="15">
        <v>576.61199999999997</v>
      </c>
    </row>
    <row r="1160" spans="1:5" x14ac:dyDescent="0.25">
      <c r="A1160" s="23">
        <v>607790</v>
      </c>
      <c r="B1160" s="21" t="s">
        <v>4910</v>
      </c>
      <c r="C1160" s="21"/>
      <c r="D1160" s="16">
        <v>70.826306913996632</v>
      </c>
      <c r="E1160" s="15">
        <v>45.36</v>
      </c>
    </row>
    <row r="1161" spans="1:5" x14ac:dyDescent="0.25">
      <c r="A1161" s="23">
        <v>607800</v>
      </c>
      <c r="B1161" s="21" t="s">
        <v>4909</v>
      </c>
      <c r="C1161" s="21"/>
      <c r="D1161" s="16">
        <v>300.16863406408095</v>
      </c>
      <c r="E1161" s="15">
        <v>192.24</v>
      </c>
    </row>
    <row r="1162" spans="1:5" x14ac:dyDescent="0.25">
      <c r="A1162" s="23">
        <v>607810</v>
      </c>
      <c r="B1162" s="21" t="s">
        <v>4908</v>
      </c>
      <c r="C1162" s="21" t="s">
        <v>4907</v>
      </c>
      <c r="D1162" s="16">
        <v>400.168634064081</v>
      </c>
      <c r="E1162" s="15">
        <v>256.28400000000005</v>
      </c>
    </row>
    <row r="1163" spans="1:5" x14ac:dyDescent="0.25">
      <c r="A1163" s="23">
        <v>607820</v>
      </c>
      <c r="B1163" s="21" t="s">
        <v>4906</v>
      </c>
      <c r="C1163" s="21"/>
      <c r="D1163" s="16">
        <v>320.23608768971337</v>
      </c>
      <c r="E1163" s="15">
        <v>205.09200000000004</v>
      </c>
    </row>
    <row r="1164" spans="1:5" x14ac:dyDescent="0.25">
      <c r="A1164" s="23">
        <v>607830</v>
      </c>
      <c r="B1164" s="21" t="s">
        <v>4905</v>
      </c>
      <c r="C1164" s="21"/>
      <c r="D1164" s="16">
        <v>600.3372681281619</v>
      </c>
      <c r="E1164" s="15">
        <v>384.48</v>
      </c>
    </row>
    <row r="1165" spans="1:5" x14ac:dyDescent="0.25">
      <c r="A1165" s="23">
        <v>607840</v>
      </c>
      <c r="B1165" s="21" t="s">
        <v>4904</v>
      </c>
      <c r="C1165" s="21"/>
      <c r="D1165" s="16">
        <v>320.23608768971337</v>
      </c>
      <c r="E1165" s="15">
        <v>205.09200000000004</v>
      </c>
    </row>
    <row r="1166" spans="1:5" x14ac:dyDescent="0.25">
      <c r="A1166" s="23">
        <v>607850</v>
      </c>
      <c r="B1166" s="21" t="s">
        <v>4903</v>
      </c>
      <c r="C1166" s="21"/>
      <c r="D1166" s="16">
        <v>400.168634064081</v>
      </c>
      <c r="E1166" s="15">
        <v>256.28400000000005</v>
      </c>
    </row>
    <row r="1167" spans="1:5" x14ac:dyDescent="0.25">
      <c r="A1167" s="23">
        <v>607860</v>
      </c>
      <c r="B1167" s="21" t="s">
        <v>4902</v>
      </c>
      <c r="C1167" s="21"/>
      <c r="D1167" s="16">
        <v>400.168634064081</v>
      </c>
      <c r="E1167" s="15">
        <v>256.28400000000005</v>
      </c>
    </row>
    <row r="1168" spans="1:5" ht="24" x14ac:dyDescent="0.25">
      <c r="A1168" s="23">
        <v>607870</v>
      </c>
      <c r="B1168" s="21" t="s">
        <v>4901</v>
      </c>
      <c r="C1168" s="21"/>
      <c r="D1168" s="16">
        <v>800.33726812816201</v>
      </c>
      <c r="E1168" s="15">
        <v>512.5680000000001</v>
      </c>
    </row>
    <row r="1169" spans="1:5" x14ac:dyDescent="0.25">
      <c r="A1169" s="23">
        <v>607871</v>
      </c>
      <c r="B1169" s="21" t="s">
        <v>4900</v>
      </c>
      <c r="C1169" s="21" t="s">
        <v>4899</v>
      </c>
      <c r="D1169" s="16">
        <v>50</v>
      </c>
      <c r="E1169" s="15">
        <v>32.021999999999998</v>
      </c>
    </row>
    <row r="1170" spans="1:5" ht="24" x14ac:dyDescent="0.25">
      <c r="A1170" s="23">
        <v>607880</v>
      </c>
      <c r="B1170" s="21" t="s">
        <v>4898</v>
      </c>
      <c r="C1170" s="21"/>
      <c r="D1170" s="16">
        <v>50.084317032040474</v>
      </c>
      <c r="E1170" s="15">
        <v>32.076000000000001</v>
      </c>
    </row>
    <row r="1171" spans="1:5" ht="24" x14ac:dyDescent="0.25">
      <c r="A1171" s="23">
        <v>607890</v>
      </c>
      <c r="B1171" s="21" t="s">
        <v>4897</v>
      </c>
      <c r="C1171" s="21"/>
      <c r="D1171" s="16">
        <v>160.20236087689713</v>
      </c>
      <c r="E1171" s="15">
        <v>102.60000000000001</v>
      </c>
    </row>
    <row r="1172" spans="1:5" ht="24" x14ac:dyDescent="0.25">
      <c r="A1172" s="23">
        <v>607900</v>
      </c>
      <c r="B1172" s="21" t="s">
        <v>4896</v>
      </c>
      <c r="C1172" s="21"/>
      <c r="D1172" s="16">
        <v>400.168634064081</v>
      </c>
      <c r="E1172" s="15">
        <v>256.28400000000005</v>
      </c>
    </row>
    <row r="1173" spans="1:5" x14ac:dyDescent="0.25">
      <c r="A1173" s="97">
        <v>607910</v>
      </c>
      <c r="B1173" s="98" t="s">
        <v>33</v>
      </c>
      <c r="C1173" s="147" t="s">
        <v>4895</v>
      </c>
      <c r="D1173" s="83">
        <v>100.17</v>
      </c>
      <c r="E1173" s="15">
        <v>64.152874800000006</v>
      </c>
    </row>
    <row r="1174" spans="1:5" x14ac:dyDescent="0.25">
      <c r="A1174" s="23">
        <v>607920</v>
      </c>
      <c r="B1174" s="21" t="s">
        <v>4894</v>
      </c>
      <c r="C1174" s="21" t="s">
        <v>4893</v>
      </c>
      <c r="D1174" s="16">
        <v>40.134907251264757</v>
      </c>
      <c r="E1174" s="15">
        <v>25.704000000000004</v>
      </c>
    </row>
    <row r="1175" spans="1:5" ht="24" x14ac:dyDescent="0.25">
      <c r="A1175" s="23">
        <v>607930</v>
      </c>
      <c r="B1175" s="21" t="s">
        <v>4892</v>
      </c>
      <c r="C1175" s="21"/>
      <c r="D1175" s="16">
        <v>300.16863406408095</v>
      </c>
      <c r="E1175" s="15">
        <v>192.24</v>
      </c>
    </row>
    <row r="1176" spans="1:5" x14ac:dyDescent="0.25">
      <c r="A1176" s="23">
        <v>607932</v>
      </c>
      <c r="B1176" s="21" t="s">
        <v>9135</v>
      </c>
      <c r="C1176" s="21"/>
      <c r="D1176" s="16">
        <v>300</v>
      </c>
      <c r="E1176" s="15">
        <v>192.13199999999998</v>
      </c>
    </row>
    <row r="1177" spans="1:5" x14ac:dyDescent="0.25">
      <c r="A1177" s="23">
        <v>607933</v>
      </c>
      <c r="B1177" s="21" t="s">
        <v>9136</v>
      </c>
      <c r="C1177" s="21"/>
      <c r="D1177" s="16">
        <v>300</v>
      </c>
      <c r="E1177" s="15">
        <v>192.13199999999998</v>
      </c>
    </row>
    <row r="1178" spans="1:5" ht="24" x14ac:dyDescent="0.25">
      <c r="A1178" s="23">
        <v>607934</v>
      </c>
      <c r="B1178" s="21" t="s">
        <v>9137</v>
      </c>
      <c r="C1178" s="21"/>
      <c r="D1178" s="16">
        <v>300</v>
      </c>
      <c r="E1178" s="15">
        <v>192.13199999999998</v>
      </c>
    </row>
    <row r="1179" spans="1:5" ht="48" x14ac:dyDescent="0.25">
      <c r="A1179" s="23">
        <v>607940</v>
      </c>
      <c r="B1179" s="21" t="s">
        <v>4891</v>
      </c>
      <c r="C1179" s="21"/>
      <c r="D1179" s="16">
        <v>700.3372681281619</v>
      </c>
      <c r="E1179" s="15">
        <v>448.52400000000006</v>
      </c>
    </row>
    <row r="1180" spans="1:5" ht="24" x14ac:dyDescent="0.25">
      <c r="A1180" s="23">
        <v>607950</v>
      </c>
      <c r="B1180" s="21" t="s">
        <v>4890</v>
      </c>
      <c r="C1180" s="21" t="s">
        <v>4889</v>
      </c>
      <c r="D1180" s="16">
        <v>80.101180438448566</v>
      </c>
      <c r="E1180" s="15">
        <v>51.300000000000004</v>
      </c>
    </row>
    <row r="1181" spans="1:5" x14ac:dyDescent="0.25">
      <c r="A1181" s="23"/>
      <c r="B1181" s="22" t="s">
        <v>4888</v>
      </c>
      <c r="C1181" s="21"/>
      <c r="D1181" s="16"/>
      <c r="E1181" s="15">
        <v>0</v>
      </c>
    </row>
    <row r="1182" spans="1:5" x14ac:dyDescent="0.25">
      <c r="A1182" s="23"/>
      <c r="B1182" s="22" t="s">
        <v>4887</v>
      </c>
      <c r="C1182" s="21"/>
      <c r="D1182" s="16"/>
      <c r="E1182" s="15">
        <v>0</v>
      </c>
    </row>
    <row r="1183" spans="1:5" x14ac:dyDescent="0.25">
      <c r="A1183" s="23">
        <v>607960</v>
      </c>
      <c r="B1183" s="21" t="s">
        <v>4886</v>
      </c>
      <c r="C1183" s="21" t="s">
        <v>4885</v>
      </c>
      <c r="D1183" s="16">
        <v>858.34738617200674</v>
      </c>
      <c r="E1183" s="15">
        <v>549.72</v>
      </c>
    </row>
    <row r="1184" spans="1:5" x14ac:dyDescent="0.25">
      <c r="A1184" s="23">
        <v>607970</v>
      </c>
      <c r="B1184" s="21" t="s">
        <v>4884</v>
      </c>
      <c r="C1184" s="21" t="s">
        <v>4883</v>
      </c>
      <c r="D1184" s="16">
        <v>937.60539629005063</v>
      </c>
      <c r="E1184" s="15">
        <v>600.48</v>
      </c>
    </row>
    <row r="1185" spans="1:5" x14ac:dyDescent="0.25">
      <c r="A1185" s="23">
        <v>607971</v>
      </c>
      <c r="B1185" s="21" t="s">
        <v>4882</v>
      </c>
      <c r="C1185" s="21"/>
      <c r="D1185" s="16">
        <v>937.60539629005063</v>
      </c>
      <c r="E1185" s="15">
        <v>600.48</v>
      </c>
    </row>
    <row r="1186" spans="1:5" x14ac:dyDescent="0.25">
      <c r="A1186" s="23">
        <v>607980</v>
      </c>
      <c r="B1186" s="21" t="s">
        <v>4881</v>
      </c>
      <c r="C1186" s="21" t="s">
        <v>4880</v>
      </c>
      <c r="D1186" s="16">
        <v>600.3372681281619</v>
      </c>
      <c r="E1186" s="15">
        <v>384.48</v>
      </c>
    </row>
    <row r="1187" spans="1:5" x14ac:dyDescent="0.25">
      <c r="A1187" s="23">
        <v>607981</v>
      </c>
      <c r="B1187" s="21" t="s">
        <v>4879</v>
      </c>
      <c r="C1187" s="21"/>
      <c r="D1187" s="16">
        <v>600.3372681281619</v>
      </c>
      <c r="E1187" s="15">
        <v>384.48</v>
      </c>
    </row>
    <row r="1188" spans="1:5" x14ac:dyDescent="0.25">
      <c r="A1188" s="23"/>
      <c r="B1188" s="22" t="s">
        <v>4878</v>
      </c>
      <c r="C1188" s="21"/>
      <c r="D1188" s="16"/>
      <c r="E1188" s="15">
        <v>0</v>
      </c>
    </row>
    <row r="1189" spans="1:5" x14ac:dyDescent="0.25">
      <c r="A1189" s="23"/>
      <c r="B1189" s="22" t="s">
        <v>4877</v>
      </c>
      <c r="C1189" s="21"/>
      <c r="D1189" s="16"/>
      <c r="E1189" s="15">
        <v>0</v>
      </c>
    </row>
    <row r="1190" spans="1:5" x14ac:dyDescent="0.25">
      <c r="A1190" s="23">
        <v>607990</v>
      </c>
      <c r="B1190" s="21" t="s">
        <v>4876</v>
      </c>
      <c r="C1190" s="21"/>
      <c r="D1190" s="16">
        <v>826.30691399662737</v>
      </c>
      <c r="E1190" s="15">
        <v>529.20000000000005</v>
      </c>
    </row>
    <row r="1191" spans="1:5" x14ac:dyDescent="0.25">
      <c r="A1191" s="23">
        <v>608000</v>
      </c>
      <c r="B1191" s="21" t="s">
        <v>4875</v>
      </c>
      <c r="C1191" s="21"/>
      <c r="D1191" s="16">
        <v>500.3372681281619</v>
      </c>
      <c r="E1191" s="15">
        <v>320.43600000000004</v>
      </c>
    </row>
    <row r="1192" spans="1:5" x14ac:dyDescent="0.25">
      <c r="A1192" s="23">
        <v>608010</v>
      </c>
      <c r="B1192" s="21" t="s">
        <v>4874</v>
      </c>
      <c r="C1192" s="21"/>
      <c r="D1192" s="16">
        <v>354.13153456998316</v>
      </c>
      <c r="E1192" s="15">
        <v>226.8</v>
      </c>
    </row>
    <row r="1193" spans="1:5" x14ac:dyDescent="0.25">
      <c r="A1193" s="23">
        <v>608020</v>
      </c>
      <c r="B1193" s="21" t="s">
        <v>4873</v>
      </c>
      <c r="C1193" s="21"/>
      <c r="D1193" s="16">
        <v>40.134907251264757</v>
      </c>
      <c r="E1193" s="15">
        <v>25.704000000000004</v>
      </c>
    </row>
    <row r="1194" spans="1:5" x14ac:dyDescent="0.25">
      <c r="A1194" s="23">
        <v>608030</v>
      </c>
      <c r="B1194" s="21" t="s">
        <v>4872</v>
      </c>
      <c r="C1194" s="21"/>
      <c r="D1194" s="16">
        <v>80.101180438448566</v>
      </c>
      <c r="E1194" s="15">
        <v>51.300000000000004</v>
      </c>
    </row>
    <row r="1195" spans="1:5" x14ac:dyDescent="0.25">
      <c r="A1195" s="23">
        <v>608040</v>
      </c>
      <c r="B1195" s="21" t="s">
        <v>4871</v>
      </c>
      <c r="C1195" s="21"/>
      <c r="D1195" s="16">
        <v>200.16863406408095</v>
      </c>
      <c r="E1195" s="15">
        <v>128.196</v>
      </c>
    </row>
    <row r="1196" spans="1:5" x14ac:dyDescent="0.25">
      <c r="A1196" s="23">
        <v>608050</v>
      </c>
      <c r="B1196" s="21" t="s">
        <v>4870</v>
      </c>
      <c r="C1196" s="21"/>
      <c r="D1196" s="16">
        <v>1200.505902192243</v>
      </c>
      <c r="E1196" s="15">
        <v>768.8520000000002</v>
      </c>
    </row>
    <row r="1197" spans="1:5" x14ac:dyDescent="0.25">
      <c r="A1197" s="23">
        <v>608060</v>
      </c>
      <c r="B1197" s="21" t="s">
        <v>4869</v>
      </c>
      <c r="C1197" s="21"/>
      <c r="D1197" s="16">
        <v>236.08768971332211</v>
      </c>
      <c r="E1197" s="15">
        <v>151.20000000000002</v>
      </c>
    </row>
    <row r="1198" spans="1:5" ht="24" x14ac:dyDescent="0.25">
      <c r="A1198" s="23">
        <v>608070</v>
      </c>
      <c r="B1198" s="21" t="s">
        <v>4868</v>
      </c>
      <c r="C1198" s="21"/>
      <c r="D1198" s="16">
        <v>560.37099494097811</v>
      </c>
      <c r="E1198" s="15">
        <v>358.88400000000001</v>
      </c>
    </row>
    <row r="1199" spans="1:5" x14ac:dyDescent="0.25">
      <c r="A1199" s="23">
        <v>608080</v>
      </c>
      <c r="B1199" s="21" t="s">
        <v>4867</v>
      </c>
      <c r="C1199" s="21"/>
      <c r="D1199" s="16">
        <v>200.16863406408095</v>
      </c>
      <c r="E1199" s="15">
        <v>128.196</v>
      </c>
    </row>
    <row r="1200" spans="1:5" x14ac:dyDescent="0.25">
      <c r="A1200" s="23">
        <v>608090</v>
      </c>
      <c r="B1200" s="21" t="s">
        <v>4866</v>
      </c>
      <c r="C1200" s="21"/>
      <c r="D1200" s="16">
        <v>560.37099494097811</v>
      </c>
      <c r="E1200" s="15">
        <v>358.88400000000001</v>
      </c>
    </row>
    <row r="1201" spans="1:5" x14ac:dyDescent="0.25">
      <c r="A1201" s="23"/>
      <c r="B1201" s="22" t="s">
        <v>4865</v>
      </c>
      <c r="C1201" s="21"/>
      <c r="D1201" s="16"/>
      <c r="E1201" s="15">
        <v>0</v>
      </c>
    </row>
    <row r="1202" spans="1:5" x14ac:dyDescent="0.25">
      <c r="A1202" s="23">
        <v>608100</v>
      </c>
      <c r="B1202" s="21" t="s">
        <v>4864</v>
      </c>
      <c r="C1202" s="21"/>
      <c r="D1202" s="16">
        <v>283.30522765598653</v>
      </c>
      <c r="E1202" s="15">
        <v>181.44</v>
      </c>
    </row>
    <row r="1203" spans="1:5" ht="24" x14ac:dyDescent="0.25">
      <c r="A1203" s="23">
        <v>608110</v>
      </c>
      <c r="B1203" s="21" t="s">
        <v>4863</v>
      </c>
      <c r="C1203" s="21"/>
      <c r="D1203" s="16">
        <v>400.168634064081</v>
      </c>
      <c r="E1203" s="15">
        <v>256.28400000000005</v>
      </c>
    </row>
    <row r="1204" spans="1:5" x14ac:dyDescent="0.25">
      <c r="A1204" s="23">
        <v>608120</v>
      </c>
      <c r="B1204" s="21" t="s">
        <v>4862</v>
      </c>
      <c r="C1204" s="21" t="s">
        <v>4861</v>
      </c>
      <c r="D1204" s="16">
        <v>323.77740303541316</v>
      </c>
      <c r="E1204" s="15">
        <v>207.36</v>
      </c>
    </row>
    <row r="1205" spans="1:5" x14ac:dyDescent="0.25">
      <c r="A1205" s="23">
        <v>608130</v>
      </c>
      <c r="B1205" s="21" t="s">
        <v>4860</v>
      </c>
      <c r="C1205" s="21"/>
      <c r="D1205" s="16">
        <v>519.39291736930863</v>
      </c>
      <c r="E1205" s="15">
        <v>332.64000000000004</v>
      </c>
    </row>
    <row r="1206" spans="1:5" x14ac:dyDescent="0.25">
      <c r="A1206" s="23">
        <v>608140</v>
      </c>
      <c r="B1206" s="21" t="s">
        <v>4859</v>
      </c>
      <c r="C1206" s="21"/>
      <c r="D1206" s="16">
        <v>177.06576728499158</v>
      </c>
      <c r="E1206" s="15">
        <v>113.4</v>
      </c>
    </row>
    <row r="1207" spans="1:5" ht="24" x14ac:dyDescent="0.25">
      <c r="A1207" s="23">
        <v>608150</v>
      </c>
      <c r="B1207" s="21" t="s">
        <v>4858</v>
      </c>
      <c r="C1207" s="24" t="s">
        <v>4857</v>
      </c>
      <c r="D1207" s="16">
        <v>275.21079258010116</v>
      </c>
      <c r="E1207" s="15">
        <v>176.256</v>
      </c>
    </row>
    <row r="1208" spans="1:5" ht="24" x14ac:dyDescent="0.25">
      <c r="A1208" s="23">
        <v>608160</v>
      </c>
      <c r="B1208" s="21" t="s">
        <v>4856</v>
      </c>
      <c r="C1208" s="21"/>
      <c r="D1208" s="16">
        <v>259.69645868465432</v>
      </c>
      <c r="E1208" s="15">
        <v>166.32000000000002</v>
      </c>
    </row>
    <row r="1209" spans="1:5" x14ac:dyDescent="0.25">
      <c r="A1209" s="23">
        <v>608161</v>
      </c>
      <c r="B1209" s="21" t="s">
        <v>4855</v>
      </c>
      <c r="C1209" s="21"/>
      <c r="D1209" s="16">
        <v>96.12141652613829</v>
      </c>
      <c r="E1209" s="15">
        <v>61.56</v>
      </c>
    </row>
    <row r="1210" spans="1:5" x14ac:dyDescent="0.25">
      <c r="A1210" s="23"/>
      <c r="B1210" s="22" t="s">
        <v>4854</v>
      </c>
      <c r="C1210" s="21"/>
      <c r="D1210" s="16"/>
      <c r="E1210" s="15">
        <v>0</v>
      </c>
    </row>
    <row r="1211" spans="1:5" x14ac:dyDescent="0.25">
      <c r="A1211" s="23">
        <v>608170</v>
      </c>
      <c r="B1211" s="21" t="s">
        <v>4853</v>
      </c>
      <c r="C1211" s="21"/>
      <c r="D1211" s="16">
        <v>590.21922428330527</v>
      </c>
      <c r="E1211" s="15">
        <v>378</v>
      </c>
    </row>
    <row r="1212" spans="1:5" ht="24" x14ac:dyDescent="0.25">
      <c r="A1212" s="23">
        <v>608180</v>
      </c>
      <c r="B1212" s="21" t="s">
        <v>4852</v>
      </c>
      <c r="C1212" s="21"/>
      <c r="D1212" s="16">
        <v>708.26306913996632</v>
      </c>
      <c r="E1212" s="15">
        <v>453.6</v>
      </c>
    </row>
    <row r="1213" spans="1:5" x14ac:dyDescent="0.25">
      <c r="A1213" s="23">
        <v>608190</v>
      </c>
      <c r="B1213" s="21" t="s">
        <v>4851</v>
      </c>
      <c r="C1213" s="21"/>
      <c r="D1213" s="16">
        <v>1416.5261382799326</v>
      </c>
      <c r="E1213" s="15">
        <v>907.2</v>
      </c>
    </row>
    <row r="1214" spans="1:5" x14ac:dyDescent="0.25">
      <c r="A1214" s="23">
        <v>608200</v>
      </c>
      <c r="B1214" s="21" t="s">
        <v>4850</v>
      </c>
      <c r="C1214" s="21"/>
      <c r="D1214" s="16">
        <v>472.17537942664421</v>
      </c>
      <c r="E1214" s="15">
        <v>302.40000000000003</v>
      </c>
    </row>
    <row r="1215" spans="1:5" x14ac:dyDescent="0.25">
      <c r="A1215" s="23">
        <v>608210</v>
      </c>
      <c r="B1215" s="21" t="s">
        <v>4849</v>
      </c>
      <c r="C1215" s="21"/>
      <c r="D1215" s="16">
        <v>600.3372681281619</v>
      </c>
      <c r="E1215" s="15">
        <v>384.48</v>
      </c>
    </row>
    <row r="1216" spans="1:5" x14ac:dyDescent="0.25">
      <c r="A1216" s="23">
        <v>608220</v>
      </c>
      <c r="B1216" s="21" t="s">
        <v>4848</v>
      </c>
      <c r="C1216" s="21"/>
      <c r="D1216" s="16">
        <v>600.3372681281619</v>
      </c>
      <c r="E1216" s="15">
        <v>384.48</v>
      </c>
    </row>
    <row r="1217" spans="1:5" x14ac:dyDescent="0.25">
      <c r="A1217" s="23">
        <v>608230</v>
      </c>
      <c r="B1217" s="21" t="s">
        <v>4847</v>
      </c>
      <c r="C1217" s="21"/>
      <c r="D1217" s="16">
        <v>900.3372681281619</v>
      </c>
      <c r="E1217" s="15">
        <v>576.61199999999997</v>
      </c>
    </row>
    <row r="1218" spans="1:5" x14ac:dyDescent="0.25">
      <c r="A1218" s="23">
        <v>608240</v>
      </c>
      <c r="B1218" s="21" t="s">
        <v>4846</v>
      </c>
      <c r="C1218" s="21"/>
      <c r="D1218" s="16">
        <v>750.42158516020243</v>
      </c>
      <c r="E1218" s="15">
        <v>480.6</v>
      </c>
    </row>
    <row r="1219" spans="1:5" x14ac:dyDescent="0.25">
      <c r="A1219" s="23"/>
      <c r="B1219" s="22" t="s">
        <v>4845</v>
      </c>
      <c r="C1219" s="21"/>
      <c r="D1219" s="16"/>
      <c r="E1219" s="15">
        <v>0</v>
      </c>
    </row>
    <row r="1220" spans="1:5" x14ac:dyDescent="0.25">
      <c r="A1220" s="23">
        <v>608250</v>
      </c>
      <c r="B1220" s="21" t="s">
        <v>4844</v>
      </c>
      <c r="C1220" s="21"/>
      <c r="D1220" s="16">
        <v>758.85328836424958</v>
      </c>
      <c r="E1220" s="15">
        <v>486.00000000000006</v>
      </c>
    </row>
    <row r="1221" spans="1:5" x14ac:dyDescent="0.25">
      <c r="A1221" s="23">
        <v>608260</v>
      </c>
      <c r="B1221" s="21" t="s">
        <v>4843</v>
      </c>
      <c r="C1221" s="21"/>
      <c r="D1221" s="16">
        <v>1318.7183811129848</v>
      </c>
      <c r="E1221" s="15">
        <v>844.56000000000006</v>
      </c>
    </row>
    <row r="1222" spans="1:5" x14ac:dyDescent="0.25">
      <c r="A1222" s="23"/>
      <c r="B1222" s="22" t="s">
        <v>4842</v>
      </c>
      <c r="C1222" s="21"/>
      <c r="D1222" s="16"/>
      <c r="E1222" s="15">
        <v>0</v>
      </c>
    </row>
    <row r="1223" spans="1:5" x14ac:dyDescent="0.25">
      <c r="A1223" s="23"/>
      <c r="B1223" s="22" t="s">
        <v>4841</v>
      </c>
      <c r="C1223" s="21"/>
      <c r="D1223" s="16"/>
      <c r="E1223" s="15">
        <v>0</v>
      </c>
    </row>
    <row r="1224" spans="1:5" x14ac:dyDescent="0.25">
      <c r="A1224" s="23">
        <v>608270</v>
      </c>
      <c r="B1224" s="21" t="s">
        <v>4840</v>
      </c>
      <c r="C1224" s="21"/>
      <c r="D1224" s="16">
        <v>1500.6745362563238</v>
      </c>
      <c r="E1224" s="15">
        <v>961.09199999999998</v>
      </c>
    </row>
    <row r="1225" spans="1:5" ht="24" x14ac:dyDescent="0.25">
      <c r="A1225" s="23">
        <v>608280</v>
      </c>
      <c r="B1225" s="21" t="s">
        <v>4839</v>
      </c>
      <c r="C1225" s="21"/>
      <c r="D1225" s="16">
        <v>1416.5261382799326</v>
      </c>
      <c r="E1225" s="15">
        <v>907.2</v>
      </c>
    </row>
    <row r="1226" spans="1:5" x14ac:dyDescent="0.25">
      <c r="A1226" s="23">
        <v>608290</v>
      </c>
      <c r="B1226" s="21" t="s">
        <v>4838</v>
      </c>
      <c r="C1226" s="21"/>
      <c r="D1226" s="16">
        <v>1180.4384485666105</v>
      </c>
      <c r="E1226" s="15">
        <v>756</v>
      </c>
    </row>
    <row r="1227" spans="1:5" x14ac:dyDescent="0.25">
      <c r="A1227" s="23">
        <v>608300</v>
      </c>
      <c r="B1227" s="21" t="s">
        <v>4837</v>
      </c>
      <c r="C1227" s="21" t="s">
        <v>4836</v>
      </c>
      <c r="D1227" s="16">
        <v>354.13153456998316</v>
      </c>
      <c r="E1227" s="15">
        <v>226.8</v>
      </c>
    </row>
    <row r="1228" spans="1:5" ht="24" x14ac:dyDescent="0.25">
      <c r="A1228" s="23">
        <v>608310</v>
      </c>
      <c r="B1228" s="21" t="s">
        <v>4835</v>
      </c>
      <c r="C1228" s="21" t="s">
        <v>4834</v>
      </c>
      <c r="D1228" s="16">
        <v>177.06576728499158</v>
      </c>
      <c r="E1228" s="15">
        <v>113.4</v>
      </c>
    </row>
    <row r="1229" spans="1:5" x14ac:dyDescent="0.25">
      <c r="A1229" s="23">
        <v>608320</v>
      </c>
      <c r="B1229" s="21" t="s">
        <v>4833</v>
      </c>
      <c r="C1229" s="21" t="s">
        <v>4826</v>
      </c>
      <c r="D1229" s="16">
        <v>295.10961214165263</v>
      </c>
      <c r="E1229" s="15">
        <v>189</v>
      </c>
    </row>
    <row r="1230" spans="1:5" ht="24" x14ac:dyDescent="0.25">
      <c r="A1230" s="23">
        <v>608330</v>
      </c>
      <c r="B1230" s="21" t="s">
        <v>4832</v>
      </c>
      <c r="C1230" s="21" t="s">
        <v>4831</v>
      </c>
      <c r="D1230" s="16">
        <v>590.21922428330527</v>
      </c>
      <c r="E1230" s="15">
        <v>378</v>
      </c>
    </row>
    <row r="1231" spans="1:5" ht="24" x14ac:dyDescent="0.25">
      <c r="A1231" s="23">
        <v>608340</v>
      </c>
      <c r="B1231" s="21" t="s">
        <v>4830</v>
      </c>
      <c r="C1231" s="21" t="s">
        <v>4826</v>
      </c>
      <c r="D1231" s="16">
        <v>708.26306913996632</v>
      </c>
      <c r="E1231" s="15">
        <v>453.6</v>
      </c>
    </row>
    <row r="1232" spans="1:5" ht="24" x14ac:dyDescent="0.25">
      <c r="A1232" s="23">
        <v>608350</v>
      </c>
      <c r="B1232" s="21" t="s">
        <v>4829</v>
      </c>
      <c r="C1232" s="21" t="s">
        <v>4826</v>
      </c>
      <c r="D1232" s="16">
        <v>472.17537942664421</v>
      </c>
      <c r="E1232" s="15">
        <v>302.40000000000003</v>
      </c>
    </row>
    <row r="1233" spans="1:5" x14ac:dyDescent="0.25">
      <c r="A1233" s="23">
        <v>608360</v>
      </c>
      <c r="B1233" s="21" t="s">
        <v>4828</v>
      </c>
      <c r="C1233" s="21" t="s">
        <v>4826</v>
      </c>
      <c r="D1233" s="16">
        <v>295.10961214165263</v>
      </c>
      <c r="E1233" s="15">
        <v>189</v>
      </c>
    </row>
    <row r="1234" spans="1:5" ht="24" x14ac:dyDescent="0.25">
      <c r="A1234" s="23">
        <v>608370</v>
      </c>
      <c r="B1234" s="21" t="s">
        <v>4827</v>
      </c>
      <c r="C1234" s="21" t="s">
        <v>4826</v>
      </c>
      <c r="D1234" s="16">
        <v>150.08431703204047</v>
      </c>
      <c r="E1234" s="15">
        <v>96.12</v>
      </c>
    </row>
    <row r="1235" spans="1:5" x14ac:dyDescent="0.25">
      <c r="A1235" s="23">
        <v>608371</v>
      </c>
      <c r="B1235" s="21" t="s">
        <v>4825</v>
      </c>
      <c r="C1235" s="21" t="s">
        <v>4750</v>
      </c>
      <c r="D1235" s="16">
        <v>500</v>
      </c>
      <c r="E1235" s="15">
        <v>320.22000000000003</v>
      </c>
    </row>
    <row r="1236" spans="1:5" x14ac:dyDescent="0.25">
      <c r="A1236" s="23">
        <v>608372</v>
      </c>
      <c r="B1236" s="21" t="s">
        <v>4824</v>
      </c>
      <c r="C1236" s="21" t="s">
        <v>4750</v>
      </c>
      <c r="D1236" s="16">
        <v>295</v>
      </c>
      <c r="E1236" s="15">
        <v>188.92980000000003</v>
      </c>
    </row>
    <row r="1237" spans="1:5" x14ac:dyDescent="0.25">
      <c r="A1237" s="23">
        <v>608373</v>
      </c>
      <c r="B1237" s="21" t="s">
        <v>4823</v>
      </c>
      <c r="C1237" s="21" t="s">
        <v>4750</v>
      </c>
      <c r="D1237" s="16">
        <v>295</v>
      </c>
      <c r="E1237" s="15">
        <v>188.92980000000003</v>
      </c>
    </row>
    <row r="1238" spans="1:5" ht="24" x14ac:dyDescent="0.25">
      <c r="A1238" s="23">
        <v>608380</v>
      </c>
      <c r="B1238" s="21" t="s">
        <v>4822</v>
      </c>
      <c r="C1238" s="21"/>
      <c r="D1238" s="16">
        <v>236.08768971332211</v>
      </c>
      <c r="E1238" s="15">
        <v>151.20000000000002</v>
      </c>
    </row>
    <row r="1239" spans="1:5" ht="24" x14ac:dyDescent="0.25">
      <c r="A1239" s="23">
        <v>608390</v>
      </c>
      <c r="B1239" s="21" t="s">
        <v>4821</v>
      </c>
      <c r="C1239" s="21"/>
      <c r="D1239" s="16">
        <v>141.65261382799326</v>
      </c>
      <c r="E1239" s="15">
        <v>90.72</v>
      </c>
    </row>
    <row r="1240" spans="1:5" x14ac:dyDescent="0.25">
      <c r="A1240" s="23">
        <v>608400</v>
      </c>
      <c r="B1240" s="21" t="s">
        <v>4820</v>
      </c>
      <c r="C1240" s="21"/>
      <c r="D1240" s="16">
        <v>1298.4822934232716</v>
      </c>
      <c r="E1240" s="15">
        <v>831.6</v>
      </c>
    </row>
    <row r="1241" spans="1:5" x14ac:dyDescent="0.25">
      <c r="A1241" s="23">
        <v>608410</v>
      </c>
      <c r="B1241" s="21" t="s">
        <v>4819</v>
      </c>
      <c r="C1241" s="21"/>
      <c r="D1241" s="16">
        <v>2360.8768971332211</v>
      </c>
      <c r="E1241" s="15">
        <v>1512</v>
      </c>
    </row>
    <row r="1242" spans="1:5" x14ac:dyDescent="0.25">
      <c r="A1242" s="23">
        <v>608420</v>
      </c>
      <c r="B1242" s="21" t="s">
        <v>4818</v>
      </c>
      <c r="C1242" s="21" t="s">
        <v>4817</v>
      </c>
      <c r="D1242" s="16">
        <v>118.04384485666105</v>
      </c>
      <c r="E1242" s="15">
        <v>75.600000000000009</v>
      </c>
    </row>
    <row r="1243" spans="1:5" ht="24" x14ac:dyDescent="0.25">
      <c r="A1243" s="23">
        <v>608430</v>
      </c>
      <c r="B1243" s="21" t="s">
        <v>4816</v>
      </c>
      <c r="C1243" s="21"/>
      <c r="D1243" s="16">
        <v>1416.5261382799326</v>
      </c>
      <c r="E1243" s="15">
        <v>907.2</v>
      </c>
    </row>
    <row r="1244" spans="1:5" ht="24" x14ac:dyDescent="0.25">
      <c r="A1244" s="23">
        <v>608440</v>
      </c>
      <c r="B1244" s="21" t="s">
        <v>4815</v>
      </c>
      <c r="C1244" s="21"/>
      <c r="D1244" s="16">
        <v>1400.6745362563238</v>
      </c>
      <c r="E1244" s="15">
        <v>897.04800000000012</v>
      </c>
    </row>
    <row r="1245" spans="1:5" ht="24" x14ac:dyDescent="0.25">
      <c r="A1245" s="97">
        <v>608450</v>
      </c>
      <c r="B1245" s="98" t="s">
        <v>4814</v>
      </c>
      <c r="C1245" s="98"/>
      <c r="D1245" s="86">
        <v>1416.53</v>
      </c>
      <c r="E1245" s="15">
        <v>907.20247319999999</v>
      </c>
    </row>
    <row r="1246" spans="1:5" ht="24" x14ac:dyDescent="0.25">
      <c r="A1246" s="123">
        <v>608460</v>
      </c>
      <c r="B1246" s="125" t="s">
        <v>4813</v>
      </c>
      <c r="C1246" s="125"/>
      <c r="D1246" s="126">
        <v>1652.6138279932547</v>
      </c>
      <c r="E1246" s="15">
        <v>1058.4000000000001</v>
      </c>
    </row>
    <row r="1247" spans="1:5" x14ac:dyDescent="0.25">
      <c r="A1247" s="23">
        <v>608470</v>
      </c>
      <c r="B1247" s="21" t="s">
        <v>4812</v>
      </c>
      <c r="C1247" s="60"/>
      <c r="D1247" s="16">
        <v>1416.5261382799326</v>
      </c>
      <c r="E1247" s="15">
        <v>907.2</v>
      </c>
    </row>
    <row r="1248" spans="1:5" x14ac:dyDescent="0.25">
      <c r="A1248" s="23">
        <v>608480</v>
      </c>
      <c r="B1248" s="21" t="s">
        <v>4811</v>
      </c>
      <c r="C1248" s="60"/>
      <c r="D1248" s="16">
        <v>1416.5261382799326</v>
      </c>
      <c r="E1248" s="15">
        <v>907.2</v>
      </c>
    </row>
    <row r="1249" spans="1:5" x14ac:dyDescent="0.25">
      <c r="A1249" s="23">
        <v>608490</v>
      </c>
      <c r="B1249" s="21" t="s">
        <v>4810</v>
      </c>
      <c r="C1249" s="21"/>
      <c r="D1249" s="16">
        <v>236.08768971332211</v>
      </c>
      <c r="E1249" s="15">
        <v>151.20000000000002</v>
      </c>
    </row>
    <row r="1250" spans="1:5" x14ac:dyDescent="0.25">
      <c r="A1250" s="23">
        <v>608500</v>
      </c>
      <c r="B1250" s="21" t="s">
        <v>4809</v>
      </c>
      <c r="C1250" s="21"/>
      <c r="D1250" s="16">
        <v>295.10961214165263</v>
      </c>
      <c r="E1250" s="15">
        <v>189</v>
      </c>
    </row>
    <row r="1251" spans="1:5" x14ac:dyDescent="0.25">
      <c r="A1251" s="23">
        <v>608510</v>
      </c>
      <c r="B1251" s="21" t="s">
        <v>4808</v>
      </c>
      <c r="C1251" s="21"/>
      <c r="D1251" s="16">
        <v>236.08768971332211</v>
      </c>
      <c r="E1251" s="15">
        <v>151.20000000000002</v>
      </c>
    </row>
    <row r="1252" spans="1:5" x14ac:dyDescent="0.25">
      <c r="A1252" s="23"/>
      <c r="B1252" s="22" t="s">
        <v>4807</v>
      </c>
      <c r="C1252" s="21"/>
      <c r="D1252" s="16"/>
      <c r="E1252" s="15">
        <v>0</v>
      </c>
    </row>
    <row r="1253" spans="1:5" ht="24" x14ac:dyDescent="0.25">
      <c r="A1253" s="23">
        <v>608520</v>
      </c>
      <c r="B1253" s="21" t="s">
        <v>4806</v>
      </c>
      <c r="C1253" s="21"/>
      <c r="D1253" s="16">
        <v>1500.6745362563238</v>
      </c>
      <c r="E1253" s="15">
        <v>961.09199999999998</v>
      </c>
    </row>
    <row r="1254" spans="1:5" x14ac:dyDescent="0.25">
      <c r="A1254" s="23">
        <v>608530</v>
      </c>
      <c r="B1254" s="21" t="s">
        <v>4805</v>
      </c>
      <c r="C1254" s="21"/>
      <c r="D1254" s="152">
        <v>2208.8532883642497</v>
      </c>
      <c r="E1254" s="15">
        <v>1414.6379999999999</v>
      </c>
    </row>
    <row r="1255" spans="1:5" ht="24" x14ac:dyDescent="0.25">
      <c r="A1255" s="23">
        <v>608540</v>
      </c>
      <c r="B1255" s="21" t="s">
        <v>4804</v>
      </c>
      <c r="C1255" s="21"/>
      <c r="D1255" s="16">
        <v>1920.7419898819562</v>
      </c>
      <c r="E1255" s="15">
        <v>1230.1200000000001</v>
      </c>
    </row>
    <row r="1256" spans="1:5" x14ac:dyDescent="0.25">
      <c r="A1256" s="23">
        <v>608550</v>
      </c>
      <c r="B1256" s="128" t="s">
        <v>4803</v>
      </c>
      <c r="C1256" s="21"/>
      <c r="D1256" s="152">
        <v>13200</v>
      </c>
      <c r="E1256" s="15">
        <v>8453.8079999999991</v>
      </c>
    </row>
    <row r="1257" spans="1:5" x14ac:dyDescent="0.25">
      <c r="A1257" s="23">
        <v>608560</v>
      </c>
      <c r="B1257" s="21" t="s">
        <v>4802</v>
      </c>
      <c r="C1257" s="24"/>
      <c r="D1257" s="16">
        <v>1000.5059021922428</v>
      </c>
      <c r="E1257" s="15">
        <v>640.76400000000001</v>
      </c>
    </row>
    <row r="1258" spans="1:5" x14ac:dyDescent="0.25">
      <c r="A1258" s="23">
        <v>608570</v>
      </c>
      <c r="B1258" s="21" t="s">
        <v>4801</v>
      </c>
      <c r="C1258" s="24" t="s">
        <v>4800</v>
      </c>
      <c r="D1258" s="16">
        <v>1600.674536256324</v>
      </c>
      <c r="E1258" s="15">
        <v>1025.1360000000002</v>
      </c>
    </row>
    <row r="1259" spans="1:5" x14ac:dyDescent="0.25">
      <c r="A1259" s="23">
        <v>608580</v>
      </c>
      <c r="B1259" s="21" t="s">
        <v>4799</v>
      </c>
      <c r="C1259" s="24" t="s">
        <v>4778</v>
      </c>
      <c r="D1259" s="16">
        <v>2000.8431703204049</v>
      </c>
      <c r="E1259" s="15">
        <v>1281.42</v>
      </c>
    </row>
    <row r="1260" spans="1:5" x14ac:dyDescent="0.25">
      <c r="A1260" s="23">
        <v>608590</v>
      </c>
      <c r="B1260" s="21" t="s">
        <v>4798</v>
      </c>
      <c r="C1260" s="21"/>
      <c r="D1260" s="16">
        <v>839.79763912310295</v>
      </c>
      <c r="E1260" s="15">
        <v>537.84</v>
      </c>
    </row>
    <row r="1261" spans="1:5" x14ac:dyDescent="0.25">
      <c r="A1261" s="23">
        <v>608600</v>
      </c>
      <c r="B1261" s="21" t="s">
        <v>4797</v>
      </c>
      <c r="C1261" s="21"/>
      <c r="D1261" s="16">
        <v>1198.9881956155143</v>
      </c>
      <c r="E1261" s="15">
        <v>767.88</v>
      </c>
    </row>
    <row r="1262" spans="1:5" x14ac:dyDescent="0.25">
      <c r="A1262" s="23">
        <v>608620</v>
      </c>
      <c r="B1262" s="21" t="s">
        <v>4796</v>
      </c>
      <c r="C1262" s="21" t="s">
        <v>4795</v>
      </c>
      <c r="D1262" s="16">
        <v>2160.2023608768973</v>
      </c>
      <c r="E1262" s="15">
        <v>1383.48</v>
      </c>
    </row>
    <row r="1263" spans="1:5" x14ac:dyDescent="0.25">
      <c r="A1263" s="23">
        <v>608630</v>
      </c>
      <c r="B1263" s="21" t="s">
        <v>4794</v>
      </c>
      <c r="C1263" s="21"/>
      <c r="D1263" s="16">
        <v>300.16863406408095</v>
      </c>
      <c r="E1263" s="15">
        <v>192.24</v>
      </c>
    </row>
    <row r="1264" spans="1:5" x14ac:dyDescent="0.25">
      <c r="A1264" s="23">
        <v>608640</v>
      </c>
      <c r="B1264" s="21" t="s">
        <v>4793</v>
      </c>
      <c r="C1264" s="21"/>
      <c r="D1264" s="16">
        <v>178.75210792580103</v>
      </c>
      <c r="E1264" s="15">
        <v>114.48</v>
      </c>
    </row>
    <row r="1265" spans="1:5" ht="24" x14ac:dyDescent="0.25">
      <c r="A1265" s="23">
        <v>608650</v>
      </c>
      <c r="B1265" s="21" t="s">
        <v>4792</v>
      </c>
      <c r="C1265" s="21"/>
      <c r="D1265" s="16">
        <v>100.16863406408095</v>
      </c>
      <c r="E1265" s="15">
        <v>64.152000000000001</v>
      </c>
    </row>
    <row r="1266" spans="1:5" x14ac:dyDescent="0.25">
      <c r="A1266" s="23">
        <v>608660</v>
      </c>
      <c r="B1266" s="21" t="s">
        <v>4791</v>
      </c>
      <c r="C1266" s="21"/>
      <c r="D1266" s="16">
        <v>887.04890387858347</v>
      </c>
      <c r="E1266" s="15">
        <v>568.10159999999996</v>
      </c>
    </row>
    <row r="1267" spans="1:5" ht="24" x14ac:dyDescent="0.25">
      <c r="A1267" s="23">
        <v>608670</v>
      </c>
      <c r="B1267" s="21" t="s">
        <v>4790</v>
      </c>
      <c r="C1267" s="21"/>
      <c r="D1267" s="16">
        <v>1799.3254637436762</v>
      </c>
      <c r="E1267" s="15">
        <v>1152.3600000000001</v>
      </c>
    </row>
    <row r="1268" spans="1:5" x14ac:dyDescent="0.25">
      <c r="A1268" s="23">
        <v>608680</v>
      </c>
      <c r="B1268" s="21" t="s">
        <v>4789</v>
      </c>
      <c r="C1268" s="21"/>
      <c r="D1268" s="16">
        <v>1290.0505902192244</v>
      </c>
      <c r="E1268" s="15">
        <v>826.2</v>
      </c>
    </row>
    <row r="1269" spans="1:5" x14ac:dyDescent="0.25">
      <c r="A1269" s="23">
        <v>608690</v>
      </c>
      <c r="B1269" s="21" t="s">
        <v>4788</v>
      </c>
      <c r="C1269" s="21"/>
      <c r="D1269" s="16">
        <v>1639.1231028667792</v>
      </c>
      <c r="E1269" s="15">
        <v>1049.76</v>
      </c>
    </row>
    <row r="1270" spans="1:5" x14ac:dyDescent="0.25">
      <c r="A1270" s="23">
        <v>608700</v>
      </c>
      <c r="B1270" s="21" t="s">
        <v>4787</v>
      </c>
      <c r="C1270" s="21"/>
      <c r="D1270" s="16">
        <v>1500</v>
      </c>
      <c r="E1270" s="15">
        <v>960.66000000000008</v>
      </c>
    </row>
    <row r="1271" spans="1:5" x14ac:dyDescent="0.25">
      <c r="A1271" s="23">
        <v>608710</v>
      </c>
      <c r="B1271" s="21" t="s">
        <v>4786</v>
      </c>
      <c r="C1271" s="21"/>
      <c r="D1271" s="16">
        <v>1200.505902192243</v>
      </c>
      <c r="E1271" s="15">
        <v>768.8520000000002</v>
      </c>
    </row>
    <row r="1272" spans="1:5" x14ac:dyDescent="0.25">
      <c r="A1272" s="23">
        <v>608720</v>
      </c>
      <c r="B1272" s="21" t="s">
        <v>4785</v>
      </c>
      <c r="C1272" s="21"/>
      <c r="D1272" s="16">
        <v>2160.2023608768973</v>
      </c>
      <c r="E1272" s="15">
        <v>1383.48</v>
      </c>
    </row>
    <row r="1273" spans="1:5" x14ac:dyDescent="0.25">
      <c r="A1273" s="23">
        <v>608730</v>
      </c>
      <c r="B1273" s="21" t="s">
        <v>4784</v>
      </c>
      <c r="C1273" s="21"/>
      <c r="D1273" s="16">
        <v>1654.3001686340642</v>
      </c>
      <c r="E1273" s="15">
        <v>1059.48</v>
      </c>
    </row>
    <row r="1274" spans="1:5" x14ac:dyDescent="0.25">
      <c r="A1274" s="23">
        <v>608740</v>
      </c>
      <c r="B1274" s="21" t="s">
        <v>4783</v>
      </c>
      <c r="C1274" s="21"/>
      <c r="D1274" s="16">
        <v>2040.4721753794267</v>
      </c>
      <c r="E1274" s="15">
        <v>1306.8000000000002</v>
      </c>
    </row>
    <row r="1275" spans="1:5" x14ac:dyDescent="0.25">
      <c r="A1275" s="23">
        <v>608750</v>
      </c>
      <c r="B1275" s="21" t="s">
        <v>4782</v>
      </c>
      <c r="C1275" s="21" t="s">
        <v>4781</v>
      </c>
      <c r="D1275" s="16">
        <v>3541.3153456998316</v>
      </c>
      <c r="E1275" s="15">
        <v>2268</v>
      </c>
    </row>
    <row r="1276" spans="1:5" x14ac:dyDescent="0.25">
      <c r="A1276" s="23">
        <v>608760</v>
      </c>
      <c r="B1276" s="21" t="s">
        <v>4780</v>
      </c>
      <c r="C1276" s="21"/>
      <c r="D1276" s="16">
        <v>700.3372681281619</v>
      </c>
      <c r="E1276" s="15">
        <v>448.52400000000006</v>
      </c>
    </row>
    <row r="1277" spans="1:5" x14ac:dyDescent="0.25">
      <c r="A1277" s="23">
        <v>608770</v>
      </c>
      <c r="B1277" s="21" t="s">
        <v>4779</v>
      </c>
      <c r="C1277" s="24" t="s">
        <v>4778</v>
      </c>
      <c r="D1277" s="16">
        <v>3000</v>
      </c>
      <c r="E1277" s="15">
        <v>1921.3200000000002</v>
      </c>
    </row>
    <row r="1278" spans="1:5" x14ac:dyDescent="0.25">
      <c r="A1278" s="23">
        <v>608780</v>
      </c>
      <c r="B1278" s="21" t="s">
        <v>4777</v>
      </c>
      <c r="C1278" s="21"/>
      <c r="D1278" s="16">
        <v>300.16863406408095</v>
      </c>
      <c r="E1278" s="15">
        <v>192.24</v>
      </c>
    </row>
    <row r="1279" spans="1:5" x14ac:dyDescent="0.25">
      <c r="A1279" s="23">
        <v>608790</v>
      </c>
      <c r="B1279" s="21" t="s">
        <v>4776</v>
      </c>
      <c r="C1279" s="21" t="s">
        <v>4775</v>
      </c>
      <c r="D1279" s="16">
        <v>959.52782462057337</v>
      </c>
      <c r="E1279" s="15">
        <v>614.5200000000001</v>
      </c>
    </row>
    <row r="1280" spans="1:5" x14ac:dyDescent="0.25">
      <c r="A1280" s="23">
        <v>608800</v>
      </c>
      <c r="B1280" s="21" t="s">
        <v>4774</v>
      </c>
      <c r="C1280" s="21"/>
      <c r="D1280" s="16">
        <v>839.79763912310295</v>
      </c>
      <c r="E1280" s="15">
        <v>537.84</v>
      </c>
    </row>
    <row r="1281" spans="1:5" x14ac:dyDescent="0.25">
      <c r="A1281" s="23">
        <v>608810</v>
      </c>
      <c r="B1281" s="21" t="s">
        <v>4773</v>
      </c>
      <c r="C1281" s="21"/>
      <c r="D1281" s="16">
        <v>944.35075885328843</v>
      </c>
      <c r="E1281" s="15">
        <v>604.80000000000007</v>
      </c>
    </row>
    <row r="1282" spans="1:5" x14ac:dyDescent="0.25">
      <c r="A1282" s="23">
        <v>608820</v>
      </c>
      <c r="B1282" s="21" t="s">
        <v>4772</v>
      </c>
      <c r="C1282" s="21"/>
      <c r="D1282" s="16">
        <v>832.73187183811137</v>
      </c>
      <c r="E1282" s="15">
        <v>533.31479999999999</v>
      </c>
    </row>
    <row r="1283" spans="1:5" x14ac:dyDescent="0.25">
      <c r="A1283" s="23">
        <v>608830</v>
      </c>
      <c r="B1283" s="21" t="s">
        <v>4771</v>
      </c>
      <c r="C1283" s="21"/>
      <c r="D1283" s="16">
        <v>944.35075885328843</v>
      </c>
      <c r="E1283" s="15">
        <v>604.80000000000007</v>
      </c>
    </row>
    <row r="1284" spans="1:5" x14ac:dyDescent="0.25">
      <c r="A1284" s="23">
        <v>608840</v>
      </c>
      <c r="B1284" s="21" t="s">
        <v>4770</v>
      </c>
      <c r="C1284" s="21"/>
      <c r="D1284" s="16">
        <v>720.06745362563242</v>
      </c>
      <c r="E1284" s="15">
        <v>461.16</v>
      </c>
    </row>
    <row r="1285" spans="1:5" x14ac:dyDescent="0.25">
      <c r="A1285" s="23">
        <v>608850</v>
      </c>
      <c r="B1285" s="21" t="s">
        <v>4769</v>
      </c>
      <c r="C1285" s="21"/>
      <c r="D1285" s="16">
        <v>720.06745362563242</v>
      </c>
      <c r="E1285" s="15">
        <v>461.16</v>
      </c>
    </row>
    <row r="1286" spans="1:5" x14ac:dyDescent="0.25">
      <c r="A1286" s="23">
        <v>608860</v>
      </c>
      <c r="B1286" s="21" t="s">
        <v>4768</v>
      </c>
      <c r="C1286" s="21" t="s">
        <v>4767</v>
      </c>
      <c r="D1286" s="16">
        <v>600.3372681281619</v>
      </c>
      <c r="E1286" s="15">
        <v>384.48</v>
      </c>
    </row>
    <row r="1287" spans="1:5" x14ac:dyDescent="0.25">
      <c r="A1287" s="23">
        <v>608870</v>
      </c>
      <c r="B1287" s="21" t="s">
        <v>4766</v>
      </c>
      <c r="C1287" s="21"/>
      <c r="D1287" s="16">
        <v>1440.1349072512648</v>
      </c>
      <c r="E1287" s="15">
        <v>922.32</v>
      </c>
    </row>
    <row r="1288" spans="1:5" x14ac:dyDescent="0.25">
      <c r="A1288" s="23">
        <v>608880</v>
      </c>
      <c r="B1288" s="21" t="s">
        <v>4765</v>
      </c>
      <c r="C1288" s="21" t="s">
        <v>4764</v>
      </c>
      <c r="D1288" s="16">
        <v>300.16863406408095</v>
      </c>
      <c r="E1288" s="15">
        <v>192.24</v>
      </c>
    </row>
    <row r="1289" spans="1:5" x14ac:dyDescent="0.25">
      <c r="A1289" s="23">
        <v>608890</v>
      </c>
      <c r="B1289" s="21" t="s">
        <v>4763</v>
      </c>
      <c r="C1289" s="21" t="s">
        <v>4762</v>
      </c>
      <c r="D1289" s="16">
        <v>25.126475548060711</v>
      </c>
      <c r="E1289" s="15">
        <v>16.092000000000002</v>
      </c>
    </row>
    <row r="1290" spans="1:5" x14ac:dyDescent="0.25">
      <c r="A1290" s="23">
        <v>608900</v>
      </c>
      <c r="B1290" s="21" t="s">
        <v>4761</v>
      </c>
      <c r="C1290" s="21"/>
      <c r="D1290" s="16">
        <v>839.79763912310295</v>
      </c>
      <c r="E1290" s="15">
        <v>537.84</v>
      </c>
    </row>
    <row r="1291" spans="1:5" ht="24" x14ac:dyDescent="0.25">
      <c r="A1291" s="23">
        <v>608910</v>
      </c>
      <c r="B1291" s="21" t="s">
        <v>4760</v>
      </c>
      <c r="C1291" s="21" t="s">
        <v>4759</v>
      </c>
      <c r="D1291" s="16">
        <v>750</v>
      </c>
      <c r="E1291" s="15">
        <v>480.33000000000004</v>
      </c>
    </row>
    <row r="1292" spans="1:5" x14ac:dyDescent="0.25">
      <c r="A1292" s="23">
        <v>608920</v>
      </c>
      <c r="B1292" s="21" t="s">
        <v>4758</v>
      </c>
      <c r="C1292" s="21"/>
      <c r="D1292" s="16">
        <v>1400.6745362563238</v>
      </c>
      <c r="E1292" s="15">
        <v>897.04800000000012</v>
      </c>
    </row>
    <row r="1293" spans="1:5" x14ac:dyDescent="0.25">
      <c r="A1293" s="23">
        <v>608930</v>
      </c>
      <c r="B1293" s="21" t="s">
        <v>4757</v>
      </c>
      <c r="C1293" s="21"/>
      <c r="D1293" s="16">
        <v>1600.674536256324</v>
      </c>
      <c r="E1293" s="15">
        <v>1025.1360000000002</v>
      </c>
    </row>
    <row r="1294" spans="1:5" ht="24" x14ac:dyDescent="0.25">
      <c r="A1294" s="23">
        <v>608940</v>
      </c>
      <c r="B1294" s="21" t="s">
        <v>4756</v>
      </c>
      <c r="C1294" s="21" t="s">
        <v>9138</v>
      </c>
      <c r="D1294" s="16">
        <v>832.73</v>
      </c>
      <c r="E1294" s="15">
        <v>533.31360119999999</v>
      </c>
    </row>
    <row r="1295" spans="1:5" x14ac:dyDescent="0.25">
      <c r="A1295" s="23">
        <v>608950</v>
      </c>
      <c r="B1295" s="21" t="s">
        <v>4755</v>
      </c>
      <c r="C1295" s="21"/>
      <c r="D1295" s="16">
        <v>1079.2580101180438</v>
      </c>
      <c r="E1295" s="15">
        <v>691.19999999999993</v>
      </c>
    </row>
    <row r="1296" spans="1:5" ht="24" x14ac:dyDescent="0.25">
      <c r="A1296" s="23">
        <v>608960</v>
      </c>
      <c r="B1296" s="21" t="s">
        <v>4754</v>
      </c>
      <c r="C1296" s="21" t="s">
        <v>4753</v>
      </c>
      <c r="D1296" s="16">
        <v>900.50590219224284</v>
      </c>
      <c r="E1296" s="15">
        <v>576.72</v>
      </c>
    </row>
    <row r="1297" spans="1:5" x14ac:dyDescent="0.25">
      <c r="A1297" s="23">
        <v>608961</v>
      </c>
      <c r="B1297" s="21" t="s">
        <v>4752</v>
      </c>
      <c r="C1297" s="21"/>
      <c r="D1297" s="16">
        <v>210</v>
      </c>
      <c r="E1297" s="15">
        <v>134.4924</v>
      </c>
    </row>
    <row r="1298" spans="1:5" x14ac:dyDescent="0.25">
      <c r="A1298" s="23">
        <v>608962</v>
      </c>
      <c r="B1298" s="21" t="s">
        <v>4751</v>
      </c>
      <c r="C1298" s="21" t="s">
        <v>4750</v>
      </c>
      <c r="D1298" s="16">
        <v>379</v>
      </c>
      <c r="E1298" s="15">
        <v>242.72676000000001</v>
      </c>
    </row>
    <row r="1299" spans="1:5" x14ac:dyDescent="0.25">
      <c r="A1299" s="23"/>
      <c r="B1299" s="22" t="s">
        <v>4749</v>
      </c>
      <c r="C1299" s="21"/>
      <c r="D1299" s="16"/>
      <c r="E1299" s="15">
        <v>0</v>
      </c>
    </row>
    <row r="1300" spans="1:5" x14ac:dyDescent="0.25">
      <c r="A1300" s="23"/>
      <c r="B1300" s="22" t="s">
        <v>4748</v>
      </c>
      <c r="C1300" s="21"/>
      <c r="D1300" s="16"/>
      <c r="E1300" s="15">
        <v>0</v>
      </c>
    </row>
    <row r="1301" spans="1:5" x14ac:dyDescent="0.25">
      <c r="A1301" s="23">
        <v>608980</v>
      </c>
      <c r="B1301" s="21" t="s">
        <v>4747</v>
      </c>
      <c r="C1301" s="21"/>
      <c r="D1301" s="16">
        <v>300.16863406408095</v>
      </c>
      <c r="E1301" s="15">
        <v>192.24</v>
      </c>
    </row>
    <row r="1302" spans="1:5" x14ac:dyDescent="0.25">
      <c r="A1302" s="23">
        <v>608990</v>
      </c>
      <c r="B1302" s="21" t="s">
        <v>4746</v>
      </c>
      <c r="C1302" s="21"/>
      <c r="D1302" s="16">
        <v>1004.7048903878583</v>
      </c>
      <c r="E1302" s="15">
        <v>643.45320000000004</v>
      </c>
    </row>
    <row r="1303" spans="1:5" x14ac:dyDescent="0.25">
      <c r="A1303" s="23">
        <v>609000</v>
      </c>
      <c r="B1303" s="21" t="s">
        <v>4745</v>
      </c>
      <c r="C1303" s="21"/>
      <c r="D1303" s="16">
        <v>1250.5902192242834</v>
      </c>
      <c r="E1303" s="15">
        <v>800.92800000000011</v>
      </c>
    </row>
    <row r="1304" spans="1:5" ht="24" x14ac:dyDescent="0.25">
      <c r="A1304" s="23">
        <v>609010</v>
      </c>
      <c r="B1304" s="21" t="s">
        <v>4744</v>
      </c>
      <c r="C1304" s="21"/>
      <c r="D1304" s="16">
        <v>800.33726812816201</v>
      </c>
      <c r="E1304" s="15">
        <v>512.5680000000001</v>
      </c>
    </row>
    <row r="1305" spans="1:5" x14ac:dyDescent="0.25">
      <c r="A1305" s="23">
        <v>609020</v>
      </c>
      <c r="B1305" s="21" t="s">
        <v>4743</v>
      </c>
      <c r="C1305" s="21"/>
      <c r="D1305" s="16">
        <v>400.168634064081</v>
      </c>
      <c r="E1305" s="15">
        <v>256.28400000000005</v>
      </c>
    </row>
    <row r="1306" spans="1:5" x14ac:dyDescent="0.25">
      <c r="A1306" s="23">
        <v>609030</v>
      </c>
      <c r="B1306" s="21" t="s">
        <v>4742</v>
      </c>
      <c r="C1306" s="21"/>
      <c r="D1306" s="16">
        <v>450.25295109612142</v>
      </c>
      <c r="E1306" s="15">
        <v>288.36</v>
      </c>
    </row>
    <row r="1307" spans="1:5" x14ac:dyDescent="0.25">
      <c r="A1307" s="23">
        <v>609040</v>
      </c>
      <c r="B1307" s="21" t="s">
        <v>4741</v>
      </c>
      <c r="C1307" s="21"/>
      <c r="D1307" s="16">
        <v>500.3372681281619</v>
      </c>
      <c r="E1307" s="15">
        <v>320.43600000000004</v>
      </c>
    </row>
    <row r="1308" spans="1:5" ht="24" x14ac:dyDescent="0.25">
      <c r="A1308" s="23">
        <v>609050</v>
      </c>
      <c r="B1308" s="21" t="s">
        <v>4740</v>
      </c>
      <c r="C1308" s="21" t="s">
        <v>4739</v>
      </c>
      <c r="D1308" s="16">
        <v>600.3372681281619</v>
      </c>
      <c r="E1308" s="15">
        <v>384.48</v>
      </c>
    </row>
    <row r="1309" spans="1:5" x14ac:dyDescent="0.25">
      <c r="A1309" s="23">
        <v>609051</v>
      </c>
      <c r="B1309" s="21" t="s">
        <v>4738</v>
      </c>
      <c r="C1309" s="21"/>
      <c r="D1309" s="16">
        <v>600</v>
      </c>
      <c r="E1309" s="15">
        <v>384.26399999999995</v>
      </c>
    </row>
    <row r="1310" spans="1:5" x14ac:dyDescent="0.25">
      <c r="A1310" s="23">
        <v>609052</v>
      </c>
      <c r="B1310" s="21" t="s">
        <v>4737</v>
      </c>
      <c r="C1310" s="21"/>
      <c r="D1310" s="16">
        <v>600</v>
      </c>
      <c r="E1310" s="15">
        <v>384.26399999999995</v>
      </c>
    </row>
    <row r="1311" spans="1:5" ht="24" x14ac:dyDescent="0.25">
      <c r="A1311" s="23">
        <v>609060</v>
      </c>
      <c r="B1311" s="21" t="s">
        <v>4736</v>
      </c>
      <c r="C1311" s="21"/>
      <c r="D1311" s="16">
        <v>750.42158516020243</v>
      </c>
      <c r="E1311" s="15">
        <v>480.6</v>
      </c>
    </row>
    <row r="1312" spans="1:5" ht="24" x14ac:dyDescent="0.25">
      <c r="A1312" s="23">
        <v>609070</v>
      </c>
      <c r="B1312" s="21" t="s">
        <v>4735</v>
      </c>
      <c r="C1312" s="21" t="s">
        <v>4734</v>
      </c>
      <c r="D1312" s="152">
        <v>1363.5935919055648</v>
      </c>
      <c r="E1312" s="15">
        <v>873.29987999999992</v>
      </c>
    </row>
    <row r="1313" spans="1:5" ht="24" x14ac:dyDescent="0.25">
      <c r="A1313" s="23">
        <v>609071</v>
      </c>
      <c r="B1313" s="21" t="s">
        <v>4733</v>
      </c>
      <c r="C1313" s="21" t="s">
        <v>4732</v>
      </c>
      <c r="D1313" s="16">
        <v>1185.7335581787522</v>
      </c>
      <c r="E1313" s="15">
        <v>759.39120000000003</v>
      </c>
    </row>
    <row r="1314" spans="1:5" x14ac:dyDescent="0.25">
      <c r="A1314" s="23">
        <v>609080</v>
      </c>
      <c r="B1314" s="21" t="s">
        <v>4731</v>
      </c>
      <c r="C1314" s="21" t="s">
        <v>4730</v>
      </c>
      <c r="D1314" s="16">
        <v>4080.9443507588535</v>
      </c>
      <c r="E1314" s="15">
        <v>2613.6000000000004</v>
      </c>
    </row>
    <row r="1315" spans="1:5" x14ac:dyDescent="0.25">
      <c r="A1315" s="23">
        <v>609090</v>
      </c>
      <c r="B1315" s="21" t="s">
        <v>4729</v>
      </c>
      <c r="C1315" s="21"/>
      <c r="D1315" s="16">
        <v>350.25295109612142</v>
      </c>
      <c r="E1315" s="15">
        <v>224.316</v>
      </c>
    </row>
    <row r="1316" spans="1:5" ht="24" x14ac:dyDescent="0.25">
      <c r="A1316" s="23">
        <v>609100</v>
      </c>
      <c r="B1316" s="21" t="s">
        <v>4728</v>
      </c>
      <c r="C1316" s="21"/>
      <c r="D1316" s="16">
        <v>750.42158516020243</v>
      </c>
      <c r="E1316" s="15">
        <v>480.6</v>
      </c>
    </row>
    <row r="1317" spans="1:5" ht="24" x14ac:dyDescent="0.25">
      <c r="A1317" s="23">
        <v>609101</v>
      </c>
      <c r="B1317" s="21" t="s">
        <v>4727</v>
      </c>
      <c r="C1317" s="21"/>
      <c r="D1317" s="16">
        <v>845.39629005059021</v>
      </c>
      <c r="E1317" s="15">
        <v>541.42560000000003</v>
      </c>
    </row>
    <row r="1318" spans="1:5" x14ac:dyDescent="0.25">
      <c r="A1318" s="23">
        <v>609110</v>
      </c>
      <c r="B1318" s="21" t="s">
        <v>4726</v>
      </c>
      <c r="C1318" s="21"/>
      <c r="D1318" s="16">
        <v>2000.8431703204049</v>
      </c>
      <c r="E1318" s="15">
        <v>1281.42</v>
      </c>
    </row>
    <row r="1319" spans="1:5" x14ac:dyDescent="0.25">
      <c r="A1319" s="23">
        <v>609111</v>
      </c>
      <c r="B1319" s="21" t="s">
        <v>4725</v>
      </c>
      <c r="C1319" s="21"/>
      <c r="D1319" s="16">
        <v>2000.8431703204049</v>
      </c>
      <c r="E1319" s="15">
        <v>1281.42</v>
      </c>
    </row>
    <row r="1320" spans="1:5" x14ac:dyDescent="0.25">
      <c r="A1320" s="23">
        <v>609120</v>
      </c>
      <c r="B1320" s="21" t="s">
        <v>4724</v>
      </c>
      <c r="C1320" s="21" t="s">
        <v>4722</v>
      </c>
      <c r="D1320" s="152">
        <v>460.19392917369311</v>
      </c>
      <c r="E1320" s="15">
        <v>294.72660000000002</v>
      </c>
    </row>
    <row r="1321" spans="1:5" x14ac:dyDescent="0.25">
      <c r="A1321" s="23">
        <v>609121</v>
      </c>
      <c r="B1321" s="21" t="s">
        <v>4723</v>
      </c>
      <c r="C1321" s="21" t="s">
        <v>4722</v>
      </c>
      <c r="D1321" s="16">
        <v>520</v>
      </c>
      <c r="E1321" s="15">
        <v>333.02880000000005</v>
      </c>
    </row>
    <row r="1322" spans="1:5" x14ac:dyDescent="0.25">
      <c r="A1322" s="23">
        <v>609122</v>
      </c>
      <c r="B1322" s="21" t="s">
        <v>4721</v>
      </c>
      <c r="C1322" s="21"/>
      <c r="D1322" s="16">
        <v>280</v>
      </c>
      <c r="E1322" s="15">
        <v>179.32320000000001</v>
      </c>
    </row>
    <row r="1323" spans="1:5" x14ac:dyDescent="0.25">
      <c r="A1323" s="23">
        <v>609130</v>
      </c>
      <c r="B1323" s="21" t="s">
        <v>4720</v>
      </c>
      <c r="C1323" s="21"/>
      <c r="D1323" s="16">
        <v>1500.6745362563238</v>
      </c>
      <c r="E1323" s="15">
        <v>961.09199999999998</v>
      </c>
    </row>
    <row r="1324" spans="1:5" x14ac:dyDescent="0.25">
      <c r="A1324" s="23"/>
      <c r="B1324" s="22" t="s">
        <v>4719</v>
      </c>
      <c r="C1324" s="21"/>
      <c r="D1324" s="16"/>
      <c r="E1324" s="15">
        <v>0</v>
      </c>
    </row>
    <row r="1325" spans="1:5" x14ac:dyDescent="0.25">
      <c r="A1325" s="23">
        <v>609140</v>
      </c>
      <c r="B1325" s="21" t="s">
        <v>4718</v>
      </c>
      <c r="C1325" s="21"/>
      <c r="D1325" s="16">
        <v>50.084317032040474</v>
      </c>
      <c r="E1325" s="15">
        <v>32.076000000000001</v>
      </c>
    </row>
    <row r="1326" spans="1:5" x14ac:dyDescent="0.25">
      <c r="A1326" s="23">
        <v>609150</v>
      </c>
      <c r="B1326" s="21" t="s">
        <v>4717</v>
      </c>
      <c r="C1326" s="21"/>
      <c r="D1326" s="16">
        <v>150.08431703204047</v>
      </c>
      <c r="E1326" s="15">
        <v>96.12</v>
      </c>
    </row>
    <row r="1327" spans="1:5" x14ac:dyDescent="0.25">
      <c r="A1327" s="23">
        <v>609160</v>
      </c>
      <c r="B1327" s="21" t="s">
        <v>4716</v>
      </c>
      <c r="C1327" s="21"/>
      <c r="D1327" s="16">
        <v>70.151770657672856</v>
      </c>
      <c r="E1327" s="15">
        <v>44.928000000000004</v>
      </c>
    </row>
    <row r="1328" spans="1:5" x14ac:dyDescent="0.25">
      <c r="A1328" s="23">
        <v>609170</v>
      </c>
      <c r="B1328" s="21" t="s">
        <v>4715</v>
      </c>
      <c r="C1328" s="21"/>
      <c r="D1328" s="16">
        <v>70.151770657672856</v>
      </c>
      <c r="E1328" s="15">
        <v>44.928000000000004</v>
      </c>
    </row>
    <row r="1329" spans="1:5" x14ac:dyDescent="0.25">
      <c r="A1329" s="23">
        <v>609180</v>
      </c>
      <c r="B1329" s="21" t="s">
        <v>4714</v>
      </c>
      <c r="C1329" s="21"/>
      <c r="D1329" s="16">
        <v>750.42158516020243</v>
      </c>
      <c r="E1329" s="15">
        <v>480.6</v>
      </c>
    </row>
    <row r="1330" spans="1:5" x14ac:dyDescent="0.25">
      <c r="A1330" s="23">
        <v>609190</v>
      </c>
      <c r="B1330" s="21" t="s">
        <v>4713</v>
      </c>
      <c r="C1330" s="21"/>
      <c r="D1330" s="16">
        <v>1500.6745362563238</v>
      </c>
      <c r="E1330" s="15">
        <v>961.09199999999998</v>
      </c>
    </row>
    <row r="1331" spans="1:5" ht="24" x14ac:dyDescent="0.25">
      <c r="A1331" s="23">
        <v>609191</v>
      </c>
      <c r="B1331" s="21" t="s">
        <v>4712</v>
      </c>
      <c r="C1331" s="21"/>
      <c r="D1331" s="16">
        <v>1500</v>
      </c>
      <c r="E1331" s="15">
        <v>960.66000000000008</v>
      </c>
    </row>
    <row r="1332" spans="1:5" x14ac:dyDescent="0.25">
      <c r="A1332" s="23">
        <v>609200</v>
      </c>
      <c r="B1332" s="21" t="s">
        <v>4711</v>
      </c>
      <c r="C1332" s="21"/>
      <c r="D1332" s="16">
        <v>800.33726812816201</v>
      </c>
      <c r="E1332" s="15">
        <v>512.5680000000001</v>
      </c>
    </row>
    <row r="1333" spans="1:5" x14ac:dyDescent="0.25">
      <c r="A1333" s="23">
        <v>609210</v>
      </c>
      <c r="B1333" s="21" t="s">
        <v>4710</v>
      </c>
      <c r="C1333" s="21"/>
      <c r="D1333" s="16">
        <v>800.33726812816201</v>
      </c>
      <c r="E1333" s="15">
        <v>512.5680000000001</v>
      </c>
    </row>
    <row r="1334" spans="1:5" x14ac:dyDescent="0.25">
      <c r="A1334" s="23">
        <v>609220</v>
      </c>
      <c r="B1334" s="21" t="s">
        <v>4709</v>
      </c>
      <c r="C1334" s="21"/>
      <c r="D1334" s="16">
        <v>600.3372681281619</v>
      </c>
      <c r="E1334" s="15">
        <v>384.48</v>
      </c>
    </row>
    <row r="1335" spans="1:5" x14ac:dyDescent="0.25">
      <c r="A1335" s="23">
        <v>609230</v>
      </c>
      <c r="B1335" s="21" t="s">
        <v>4708</v>
      </c>
      <c r="C1335" s="21"/>
      <c r="D1335" s="16">
        <v>500.3372681281619</v>
      </c>
      <c r="E1335" s="15">
        <v>320.43600000000004</v>
      </c>
    </row>
    <row r="1336" spans="1:5" x14ac:dyDescent="0.25">
      <c r="A1336" s="23">
        <v>609235</v>
      </c>
      <c r="B1336" s="21" t="s">
        <v>4707</v>
      </c>
      <c r="C1336" s="21"/>
      <c r="D1336" s="16">
        <v>750</v>
      </c>
      <c r="E1336" s="15">
        <v>480.33000000000004</v>
      </c>
    </row>
    <row r="1337" spans="1:5" x14ac:dyDescent="0.25">
      <c r="A1337" s="23">
        <v>609240</v>
      </c>
      <c r="B1337" s="21" t="s">
        <v>4706</v>
      </c>
      <c r="C1337" s="21"/>
      <c r="D1337" s="16">
        <v>400.168634064081</v>
      </c>
      <c r="E1337" s="15">
        <v>256.28400000000005</v>
      </c>
    </row>
    <row r="1338" spans="1:5" x14ac:dyDescent="0.25">
      <c r="A1338" s="23">
        <v>609250</v>
      </c>
      <c r="B1338" s="21" t="s">
        <v>4705</v>
      </c>
      <c r="C1338" s="21"/>
      <c r="D1338" s="16">
        <v>350.25295109612142</v>
      </c>
      <c r="E1338" s="15">
        <v>224.316</v>
      </c>
    </row>
    <row r="1339" spans="1:5" x14ac:dyDescent="0.25">
      <c r="A1339" s="23">
        <v>609260</v>
      </c>
      <c r="B1339" s="21" t="s">
        <v>4704</v>
      </c>
      <c r="C1339" s="21"/>
      <c r="D1339" s="16">
        <v>750.42158516020243</v>
      </c>
      <c r="E1339" s="15">
        <v>480.6</v>
      </c>
    </row>
    <row r="1340" spans="1:5" x14ac:dyDescent="0.25">
      <c r="A1340" s="23">
        <v>609270</v>
      </c>
      <c r="B1340" s="21" t="s">
        <v>4703</v>
      </c>
      <c r="C1340" s="21"/>
      <c r="D1340" s="16">
        <v>1000.5059021922428</v>
      </c>
      <c r="E1340" s="15">
        <v>640.76400000000001</v>
      </c>
    </row>
    <row r="1341" spans="1:5" x14ac:dyDescent="0.25">
      <c r="A1341" s="23">
        <v>609280</v>
      </c>
      <c r="B1341" s="21" t="s">
        <v>4702</v>
      </c>
      <c r="C1341" s="21"/>
      <c r="D1341" s="16">
        <v>750.42158516020243</v>
      </c>
      <c r="E1341" s="15">
        <v>480.6</v>
      </c>
    </row>
    <row r="1342" spans="1:5" x14ac:dyDescent="0.25">
      <c r="A1342" s="23"/>
      <c r="B1342" s="22" t="s">
        <v>4701</v>
      </c>
      <c r="C1342" s="21"/>
      <c r="D1342" s="16"/>
      <c r="E1342" s="15">
        <v>0</v>
      </c>
    </row>
    <row r="1343" spans="1:5" x14ac:dyDescent="0.25">
      <c r="A1343" s="23">
        <v>609290</v>
      </c>
      <c r="B1343" s="21" t="s">
        <v>4700</v>
      </c>
      <c r="C1343" s="21"/>
      <c r="D1343" s="16">
        <v>800.33726812816201</v>
      </c>
      <c r="E1343" s="15">
        <v>512.5680000000001</v>
      </c>
    </row>
    <row r="1344" spans="1:5" x14ac:dyDescent="0.25">
      <c r="A1344" s="23">
        <v>609300</v>
      </c>
      <c r="B1344" s="21" t="s">
        <v>4699</v>
      </c>
      <c r="C1344" s="21"/>
      <c r="D1344" s="16">
        <v>1359.1905564924116</v>
      </c>
      <c r="E1344" s="15">
        <v>870.48</v>
      </c>
    </row>
    <row r="1345" spans="1:5" x14ac:dyDescent="0.25">
      <c r="A1345" s="23">
        <v>609310</v>
      </c>
      <c r="B1345" s="21" t="s">
        <v>4698</v>
      </c>
      <c r="C1345" s="21"/>
      <c r="D1345" s="16">
        <v>600.3372681281619</v>
      </c>
      <c r="E1345" s="15">
        <v>384.48</v>
      </c>
    </row>
    <row r="1346" spans="1:5" x14ac:dyDescent="0.25">
      <c r="A1346" s="23">
        <v>609320</v>
      </c>
      <c r="B1346" s="21" t="s">
        <v>4697</v>
      </c>
      <c r="C1346" s="24"/>
      <c r="D1346" s="16">
        <v>887.01517706576738</v>
      </c>
      <c r="E1346" s="15">
        <v>568.08000000000004</v>
      </c>
    </row>
    <row r="1347" spans="1:5" x14ac:dyDescent="0.25">
      <c r="A1347" s="23">
        <v>609330</v>
      </c>
      <c r="B1347" s="21" t="s">
        <v>4696</v>
      </c>
      <c r="C1347" s="21"/>
      <c r="D1347" s="16">
        <v>900.50590219224284</v>
      </c>
      <c r="E1347" s="15">
        <v>576.72</v>
      </c>
    </row>
    <row r="1348" spans="1:5" x14ac:dyDescent="0.25">
      <c r="A1348" s="23">
        <v>609340</v>
      </c>
      <c r="B1348" s="21" t="s">
        <v>4695</v>
      </c>
      <c r="C1348" s="21"/>
      <c r="D1348" s="16">
        <v>1079.2580101180438</v>
      </c>
      <c r="E1348" s="15">
        <v>691.19999999999993</v>
      </c>
    </row>
    <row r="1349" spans="1:5" x14ac:dyDescent="0.25">
      <c r="A1349" s="23">
        <v>609341</v>
      </c>
      <c r="B1349" s="21" t="s">
        <v>4694</v>
      </c>
      <c r="C1349" s="21"/>
      <c r="D1349" s="16">
        <v>1079</v>
      </c>
      <c r="E1349" s="15">
        <v>691.03476000000001</v>
      </c>
    </row>
    <row r="1350" spans="1:5" x14ac:dyDescent="0.25">
      <c r="A1350" s="23">
        <v>609350</v>
      </c>
      <c r="B1350" s="21" t="s">
        <v>4693</v>
      </c>
      <c r="C1350" s="21"/>
      <c r="D1350" s="16">
        <v>1000.5059021922428</v>
      </c>
      <c r="E1350" s="15">
        <v>640.76400000000001</v>
      </c>
    </row>
    <row r="1351" spans="1:5" x14ac:dyDescent="0.25">
      <c r="A1351" s="23">
        <v>609360</v>
      </c>
      <c r="B1351" s="21" t="s">
        <v>4692</v>
      </c>
      <c r="C1351" s="21"/>
      <c r="D1351" s="16">
        <v>450.25295109612142</v>
      </c>
      <c r="E1351" s="15">
        <v>288.36</v>
      </c>
    </row>
    <row r="1352" spans="1:5" x14ac:dyDescent="0.25">
      <c r="A1352" s="23">
        <v>609370</v>
      </c>
      <c r="B1352" s="21" t="s">
        <v>4691</v>
      </c>
      <c r="C1352" s="21"/>
      <c r="D1352" s="16">
        <v>600.3372681281619</v>
      </c>
      <c r="E1352" s="15">
        <v>384.48</v>
      </c>
    </row>
    <row r="1353" spans="1:5" x14ac:dyDescent="0.25">
      <c r="A1353" s="23">
        <v>609380</v>
      </c>
      <c r="B1353" s="21" t="s">
        <v>4690</v>
      </c>
      <c r="C1353" s="21"/>
      <c r="D1353" s="16">
        <v>750.42158516020243</v>
      </c>
      <c r="E1353" s="15">
        <v>480.6</v>
      </c>
    </row>
    <row r="1354" spans="1:5" x14ac:dyDescent="0.25">
      <c r="A1354" s="23">
        <v>609390</v>
      </c>
      <c r="B1354" s="21" t="s">
        <v>4689</v>
      </c>
      <c r="C1354" s="21" t="s">
        <v>4680</v>
      </c>
      <c r="D1354" s="16">
        <v>3399.6627318718383</v>
      </c>
      <c r="E1354" s="15">
        <v>2177.2800000000002</v>
      </c>
    </row>
    <row r="1355" spans="1:5" x14ac:dyDescent="0.25">
      <c r="A1355" s="23">
        <v>609400</v>
      </c>
      <c r="B1355" s="21" t="s">
        <v>4688</v>
      </c>
      <c r="C1355" s="21"/>
      <c r="D1355" s="16">
        <v>600.3372681281619</v>
      </c>
      <c r="E1355" s="15">
        <v>384.48</v>
      </c>
    </row>
    <row r="1356" spans="1:5" x14ac:dyDescent="0.25">
      <c r="A1356" s="23">
        <v>609410</v>
      </c>
      <c r="B1356" s="21" t="s">
        <v>4687</v>
      </c>
      <c r="C1356" s="21"/>
      <c r="D1356" s="16">
        <v>1180.4384485666105</v>
      </c>
      <c r="E1356" s="15">
        <v>756</v>
      </c>
    </row>
    <row r="1357" spans="1:5" x14ac:dyDescent="0.25">
      <c r="A1357" s="23">
        <v>609420</v>
      </c>
      <c r="B1357" s="21" t="s">
        <v>4686</v>
      </c>
      <c r="C1357" s="21"/>
      <c r="D1357" s="16">
        <v>1250.5902192242834</v>
      </c>
      <c r="E1357" s="15">
        <v>800.92800000000011</v>
      </c>
    </row>
    <row r="1358" spans="1:5" x14ac:dyDescent="0.25">
      <c r="A1358" s="23">
        <v>609430</v>
      </c>
      <c r="B1358" s="21" t="s">
        <v>4685</v>
      </c>
      <c r="C1358" s="21"/>
      <c r="D1358" s="16">
        <v>1000.5059021922428</v>
      </c>
      <c r="E1358" s="15">
        <v>640.76400000000001</v>
      </c>
    </row>
    <row r="1359" spans="1:5" x14ac:dyDescent="0.25">
      <c r="A1359" s="23">
        <v>609440</v>
      </c>
      <c r="B1359" s="21" t="s">
        <v>4684</v>
      </c>
      <c r="C1359" s="21"/>
      <c r="D1359" s="16">
        <v>1947.72</v>
      </c>
      <c r="E1359" s="15">
        <v>1247.3977967999999</v>
      </c>
    </row>
    <row r="1360" spans="1:5" x14ac:dyDescent="0.25">
      <c r="A1360" s="23">
        <v>609450</v>
      </c>
      <c r="B1360" s="21" t="s">
        <v>4683</v>
      </c>
      <c r="C1360" s="21"/>
      <c r="D1360" s="16">
        <v>2272.34</v>
      </c>
      <c r="E1360" s="15">
        <v>1455.2974296000002</v>
      </c>
    </row>
    <row r="1361" spans="1:5" x14ac:dyDescent="0.25">
      <c r="A1361" s="23">
        <v>609451</v>
      </c>
      <c r="B1361" s="21" t="s">
        <v>4682</v>
      </c>
      <c r="C1361" s="21"/>
      <c r="D1361" s="16">
        <v>2065.7672849915684</v>
      </c>
      <c r="E1361" s="15">
        <v>1323</v>
      </c>
    </row>
    <row r="1362" spans="1:5" x14ac:dyDescent="0.25">
      <c r="A1362" s="23">
        <v>609460</v>
      </c>
      <c r="B1362" s="21" t="s">
        <v>4681</v>
      </c>
      <c r="C1362" s="21" t="s">
        <v>4680</v>
      </c>
      <c r="D1362" s="152">
        <v>2988.4704999999999</v>
      </c>
      <c r="E1362" s="15">
        <v>1913.9360470200002</v>
      </c>
    </row>
    <row r="1363" spans="1:5" x14ac:dyDescent="0.25">
      <c r="A1363" s="23"/>
      <c r="B1363" s="22" t="s">
        <v>4679</v>
      </c>
      <c r="C1363" s="21"/>
      <c r="D1363" s="16"/>
      <c r="E1363" s="15">
        <v>0</v>
      </c>
    </row>
    <row r="1364" spans="1:5" x14ac:dyDescent="0.25">
      <c r="A1364" s="23">
        <v>609470</v>
      </c>
      <c r="B1364" s="21" t="s">
        <v>4678</v>
      </c>
      <c r="C1364" s="21"/>
      <c r="D1364" s="16">
        <v>600.3372681281619</v>
      </c>
      <c r="E1364" s="15">
        <v>384.48</v>
      </c>
    </row>
    <row r="1365" spans="1:5" ht="24" x14ac:dyDescent="0.25">
      <c r="A1365" s="23">
        <v>609480</v>
      </c>
      <c r="B1365" s="21" t="s">
        <v>4677</v>
      </c>
      <c r="C1365" s="21"/>
      <c r="D1365" s="152">
        <v>2348.6794999999997</v>
      </c>
      <c r="E1365" s="15">
        <v>1504.1882989799999</v>
      </c>
    </row>
    <row r="1366" spans="1:5" x14ac:dyDescent="0.25">
      <c r="A1366" s="23">
        <v>609490</v>
      </c>
      <c r="B1366" s="21" t="s">
        <v>4676</v>
      </c>
      <c r="C1366" s="21"/>
      <c r="D1366" s="16">
        <v>1899.49</v>
      </c>
      <c r="E1366" s="15">
        <v>1216.5093755999999</v>
      </c>
    </row>
    <row r="1367" spans="1:5" x14ac:dyDescent="0.25">
      <c r="A1367" s="23">
        <v>609491</v>
      </c>
      <c r="B1367" s="21" t="s">
        <v>4675</v>
      </c>
      <c r="C1367" s="21"/>
      <c r="D1367" s="16">
        <v>1726.8128161888703</v>
      </c>
      <c r="E1367" s="15">
        <v>1105.92</v>
      </c>
    </row>
    <row r="1368" spans="1:5" ht="24" x14ac:dyDescent="0.25">
      <c r="A1368" s="23">
        <v>609500</v>
      </c>
      <c r="B1368" s="21" t="s">
        <v>4674</v>
      </c>
      <c r="C1368" s="21"/>
      <c r="D1368" s="16">
        <v>190.55649241146713</v>
      </c>
      <c r="E1368" s="15">
        <v>122.04</v>
      </c>
    </row>
    <row r="1369" spans="1:5" x14ac:dyDescent="0.25">
      <c r="A1369" s="23">
        <v>609510</v>
      </c>
      <c r="B1369" s="21" t="s">
        <v>4673</v>
      </c>
      <c r="C1369" s="21"/>
      <c r="D1369" s="16">
        <v>1198.9881956155143</v>
      </c>
      <c r="E1369" s="15">
        <v>767.88</v>
      </c>
    </row>
    <row r="1370" spans="1:5" ht="24" x14ac:dyDescent="0.25">
      <c r="A1370" s="23">
        <v>609520</v>
      </c>
      <c r="B1370" s="21" t="s">
        <v>4672</v>
      </c>
      <c r="C1370" s="21" t="s">
        <v>4670</v>
      </c>
      <c r="D1370" s="16">
        <v>905.56492411467116</v>
      </c>
      <c r="E1370" s="15">
        <v>579.96</v>
      </c>
    </row>
    <row r="1371" spans="1:5" ht="24" x14ac:dyDescent="0.25">
      <c r="A1371" s="23">
        <v>609521</v>
      </c>
      <c r="B1371" s="21" t="s">
        <v>4671</v>
      </c>
      <c r="C1371" s="21" t="s">
        <v>4670</v>
      </c>
      <c r="D1371" s="16">
        <v>905</v>
      </c>
      <c r="E1371" s="15">
        <v>579.59820000000002</v>
      </c>
    </row>
    <row r="1372" spans="1:5" x14ac:dyDescent="0.25">
      <c r="A1372" s="23">
        <v>609530</v>
      </c>
      <c r="B1372" s="21" t="s">
        <v>4669</v>
      </c>
      <c r="C1372" s="21"/>
      <c r="D1372" s="16">
        <v>1198.9881956155143</v>
      </c>
      <c r="E1372" s="15">
        <v>767.88</v>
      </c>
    </row>
    <row r="1373" spans="1:5" x14ac:dyDescent="0.25">
      <c r="A1373" s="23">
        <v>609540</v>
      </c>
      <c r="B1373" s="21" t="s">
        <v>4668</v>
      </c>
      <c r="C1373" s="21"/>
      <c r="D1373" s="16">
        <v>1421.0792580101181</v>
      </c>
      <c r="E1373" s="15">
        <v>910.1160000000001</v>
      </c>
    </row>
    <row r="1374" spans="1:5" x14ac:dyDescent="0.25">
      <c r="A1374" s="23">
        <v>609550</v>
      </c>
      <c r="B1374" s="21" t="s">
        <v>4667</v>
      </c>
      <c r="C1374" s="21"/>
      <c r="D1374" s="16">
        <v>1679.5952782462059</v>
      </c>
      <c r="E1374" s="15">
        <v>1075.68</v>
      </c>
    </row>
    <row r="1375" spans="1:5" x14ac:dyDescent="0.25">
      <c r="A1375" s="23">
        <v>609551</v>
      </c>
      <c r="B1375" s="21" t="s">
        <v>4666</v>
      </c>
      <c r="C1375" s="21"/>
      <c r="D1375" s="16">
        <v>700</v>
      </c>
      <c r="E1375" s="15">
        <v>448.30799999999999</v>
      </c>
    </row>
    <row r="1376" spans="1:5" x14ac:dyDescent="0.25">
      <c r="A1376" s="23">
        <v>609560</v>
      </c>
      <c r="B1376" s="21" t="s">
        <v>4665</v>
      </c>
      <c r="C1376" s="21"/>
      <c r="D1376" s="16">
        <v>1200.505902192243</v>
      </c>
      <c r="E1376" s="15">
        <v>768.8520000000002</v>
      </c>
    </row>
    <row r="1377" spans="1:5" x14ac:dyDescent="0.25">
      <c r="A1377" s="23">
        <v>609570</v>
      </c>
      <c r="B1377" s="21" t="s">
        <v>4664</v>
      </c>
      <c r="C1377" s="21"/>
      <c r="D1377" s="16">
        <v>700.3372681281619</v>
      </c>
      <c r="E1377" s="15">
        <v>448.52400000000006</v>
      </c>
    </row>
    <row r="1378" spans="1:5" x14ac:dyDescent="0.25">
      <c r="A1378" s="23">
        <v>609580</v>
      </c>
      <c r="B1378" s="21" t="s">
        <v>4663</v>
      </c>
      <c r="C1378" s="21"/>
      <c r="D1378" s="16">
        <v>900.3372681281619</v>
      </c>
      <c r="E1378" s="15">
        <v>576.61199999999997</v>
      </c>
    </row>
    <row r="1379" spans="1:5" x14ac:dyDescent="0.25">
      <c r="A1379" s="23">
        <v>609590</v>
      </c>
      <c r="B1379" s="21" t="s">
        <v>4662</v>
      </c>
      <c r="C1379" s="21"/>
      <c r="D1379" s="16">
        <v>1200.505902192243</v>
      </c>
      <c r="E1379" s="15">
        <v>768.8520000000002</v>
      </c>
    </row>
    <row r="1380" spans="1:5" x14ac:dyDescent="0.25">
      <c r="A1380" s="23">
        <v>609600</v>
      </c>
      <c r="B1380" s="21" t="s">
        <v>4661</v>
      </c>
      <c r="C1380" s="21"/>
      <c r="D1380" s="16">
        <v>1419.8988195615516</v>
      </c>
      <c r="E1380" s="15">
        <v>909.36</v>
      </c>
    </row>
    <row r="1381" spans="1:5" x14ac:dyDescent="0.25">
      <c r="A1381" s="23">
        <v>609610</v>
      </c>
      <c r="B1381" s="21" t="s">
        <v>4660</v>
      </c>
      <c r="C1381" s="21"/>
      <c r="D1381" s="16">
        <v>3245.85</v>
      </c>
      <c r="E1381" s="15">
        <v>2078.7721740000002</v>
      </c>
    </row>
    <row r="1382" spans="1:5" x14ac:dyDescent="0.25">
      <c r="A1382" s="23">
        <v>609620</v>
      </c>
      <c r="B1382" s="21" t="s">
        <v>4659</v>
      </c>
      <c r="C1382" s="24" t="s">
        <v>4632</v>
      </c>
      <c r="D1382" s="16">
        <v>720.06745362563242</v>
      </c>
      <c r="E1382" s="15">
        <v>461.16</v>
      </c>
    </row>
    <row r="1383" spans="1:5" x14ac:dyDescent="0.25">
      <c r="A1383" s="23">
        <v>609630</v>
      </c>
      <c r="B1383" s="21" t="s">
        <v>4658</v>
      </c>
      <c r="C1383" s="21"/>
      <c r="D1383" s="16">
        <v>1000.5059021922428</v>
      </c>
      <c r="E1383" s="15">
        <v>640.76400000000001</v>
      </c>
    </row>
    <row r="1384" spans="1:5" x14ac:dyDescent="0.25">
      <c r="A1384" s="23">
        <v>609640</v>
      </c>
      <c r="B1384" s="21" t="s">
        <v>4657</v>
      </c>
      <c r="C1384" s="21"/>
      <c r="D1384" s="16">
        <v>1951.49</v>
      </c>
      <c r="E1384" s="15">
        <v>1249.8122555999998</v>
      </c>
    </row>
    <row r="1385" spans="1:5" x14ac:dyDescent="0.25">
      <c r="A1385" s="23">
        <v>609650</v>
      </c>
      <c r="B1385" s="21" t="s">
        <v>4656</v>
      </c>
      <c r="C1385" s="21" t="s">
        <v>4655</v>
      </c>
      <c r="D1385" s="16">
        <v>2259.36</v>
      </c>
      <c r="E1385" s="15">
        <v>1446.9845184000003</v>
      </c>
    </row>
    <row r="1386" spans="1:5" x14ac:dyDescent="0.25">
      <c r="A1386" s="23">
        <v>609660</v>
      </c>
      <c r="B1386" s="21" t="s">
        <v>4654</v>
      </c>
      <c r="C1386" s="21"/>
      <c r="D1386" s="16">
        <v>2200.9299999999998</v>
      </c>
      <c r="E1386" s="15">
        <v>1409.5636091999997</v>
      </c>
    </row>
    <row r="1387" spans="1:5" ht="24" x14ac:dyDescent="0.25">
      <c r="A1387" s="23">
        <v>609670</v>
      </c>
      <c r="B1387" s="21" t="s">
        <v>4653</v>
      </c>
      <c r="C1387" s="21" t="s">
        <v>4652</v>
      </c>
      <c r="D1387" s="16">
        <v>3218.38</v>
      </c>
      <c r="E1387" s="15">
        <v>2061.1792872000001</v>
      </c>
    </row>
    <row r="1388" spans="1:5" x14ac:dyDescent="0.25">
      <c r="A1388" s="23">
        <v>609680</v>
      </c>
      <c r="B1388" s="21" t="s">
        <v>4651</v>
      </c>
      <c r="C1388" s="21" t="s">
        <v>4650</v>
      </c>
      <c r="D1388" s="16">
        <v>2509.7800000000002</v>
      </c>
      <c r="E1388" s="15">
        <v>1607.3635032000002</v>
      </c>
    </row>
    <row r="1389" spans="1:5" x14ac:dyDescent="0.25">
      <c r="A1389" s="23">
        <v>609690</v>
      </c>
      <c r="B1389" s="21" t="s">
        <v>4649</v>
      </c>
      <c r="C1389" s="21"/>
      <c r="D1389" s="16">
        <v>539.62900505902189</v>
      </c>
      <c r="E1389" s="15">
        <v>345.59999999999997</v>
      </c>
    </row>
    <row r="1390" spans="1:5" x14ac:dyDescent="0.25">
      <c r="A1390" s="23"/>
      <c r="B1390" s="22" t="s">
        <v>4648</v>
      </c>
      <c r="C1390" s="21"/>
      <c r="D1390" s="16"/>
      <c r="E1390" s="15">
        <v>0</v>
      </c>
    </row>
    <row r="1391" spans="1:5" x14ac:dyDescent="0.25">
      <c r="A1391" s="23">
        <v>609700</v>
      </c>
      <c r="B1391" s="21" t="s">
        <v>4647</v>
      </c>
      <c r="C1391" s="21"/>
      <c r="D1391" s="16">
        <v>550.25295109612148</v>
      </c>
      <c r="E1391" s="15">
        <v>352.40400000000005</v>
      </c>
    </row>
    <row r="1392" spans="1:5" x14ac:dyDescent="0.25">
      <c r="A1392" s="23">
        <v>609710</v>
      </c>
      <c r="B1392" s="21" t="s">
        <v>4646</v>
      </c>
      <c r="C1392" s="21"/>
      <c r="D1392" s="16">
        <v>659.35919055649242</v>
      </c>
      <c r="E1392" s="15">
        <v>422.28000000000003</v>
      </c>
    </row>
    <row r="1393" spans="1:5" ht="24" x14ac:dyDescent="0.25">
      <c r="A1393" s="23">
        <v>609711</v>
      </c>
      <c r="B1393" s="21" t="s">
        <v>4645</v>
      </c>
      <c r="C1393" s="21"/>
      <c r="D1393" s="16">
        <v>505.90219224283305</v>
      </c>
      <c r="E1393" s="15">
        <v>324</v>
      </c>
    </row>
    <row r="1394" spans="1:5" x14ac:dyDescent="0.25">
      <c r="A1394" s="23">
        <v>609720</v>
      </c>
      <c r="B1394" s="21" t="s">
        <v>4644</v>
      </c>
      <c r="C1394" s="21"/>
      <c r="D1394" s="16">
        <v>659.35919055649242</v>
      </c>
      <c r="E1394" s="15">
        <v>422.28000000000003</v>
      </c>
    </row>
    <row r="1395" spans="1:5" x14ac:dyDescent="0.25">
      <c r="A1395" s="23">
        <v>609730</v>
      </c>
      <c r="B1395" s="21" t="s">
        <v>4643</v>
      </c>
      <c r="C1395" s="21"/>
      <c r="D1395" s="16">
        <v>1000.5059021922428</v>
      </c>
      <c r="E1395" s="15">
        <v>640.76400000000001</v>
      </c>
    </row>
    <row r="1396" spans="1:5" x14ac:dyDescent="0.25">
      <c r="A1396" s="23">
        <v>609740</v>
      </c>
      <c r="B1396" s="21" t="s">
        <v>4642</v>
      </c>
      <c r="C1396" s="21"/>
      <c r="D1396" s="16">
        <v>959.52782462057337</v>
      </c>
      <c r="E1396" s="15">
        <v>614.5200000000001</v>
      </c>
    </row>
    <row r="1397" spans="1:5" x14ac:dyDescent="0.25">
      <c r="A1397" s="23">
        <v>609750</v>
      </c>
      <c r="B1397" s="21" t="s">
        <v>4641</v>
      </c>
      <c r="C1397" s="21"/>
      <c r="D1397" s="16">
        <v>959.52782462057337</v>
      </c>
      <c r="E1397" s="15">
        <v>614.5200000000001</v>
      </c>
    </row>
    <row r="1398" spans="1:5" x14ac:dyDescent="0.25">
      <c r="A1398" s="23">
        <v>609760</v>
      </c>
      <c r="B1398" s="21" t="s">
        <v>4640</v>
      </c>
      <c r="C1398" s="21"/>
      <c r="D1398" s="16">
        <v>900.50590219224284</v>
      </c>
      <c r="E1398" s="15">
        <v>576.72</v>
      </c>
    </row>
    <row r="1399" spans="1:5" x14ac:dyDescent="0.25">
      <c r="A1399" s="23">
        <v>609770</v>
      </c>
      <c r="B1399" s="21" t="s">
        <v>4639</v>
      </c>
      <c r="C1399" s="21"/>
      <c r="D1399" s="16">
        <v>959.52782462057337</v>
      </c>
      <c r="E1399" s="15">
        <v>614.5200000000001</v>
      </c>
    </row>
    <row r="1400" spans="1:5" x14ac:dyDescent="0.25">
      <c r="A1400" s="23">
        <v>609780</v>
      </c>
      <c r="B1400" s="21" t="s">
        <v>4638</v>
      </c>
      <c r="C1400" s="21"/>
      <c r="D1400" s="16">
        <v>1000.5059021922428</v>
      </c>
      <c r="E1400" s="15">
        <v>640.76400000000001</v>
      </c>
    </row>
    <row r="1401" spans="1:5" x14ac:dyDescent="0.25">
      <c r="A1401" s="23">
        <v>609781</v>
      </c>
      <c r="B1401" s="21" t="s">
        <v>4637</v>
      </c>
      <c r="C1401" s="21" t="s">
        <v>4636</v>
      </c>
      <c r="D1401" s="16">
        <v>1000.5059021922428</v>
      </c>
      <c r="E1401" s="15">
        <v>640.76400000000001</v>
      </c>
    </row>
    <row r="1402" spans="1:5" x14ac:dyDescent="0.25">
      <c r="A1402" s="23">
        <v>609782</v>
      </c>
      <c r="B1402" s="21" t="s">
        <v>4635</v>
      </c>
      <c r="C1402" s="21" t="s">
        <v>4634</v>
      </c>
      <c r="D1402" s="16">
        <v>1534.5699831365937</v>
      </c>
      <c r="E1402" s="15">
        <v>982.80000000000007</v>
      </c>
    </row>
    <row r="1403" spans="1:5" x14ac:dyDescent="0.25">
      <c r="A1403" s="23">
        <v>609790</v>
      </c>
      <c r="B1403" s="21" t="s">
        <v>4633</v>
      </c>
      <c r="C1403" s="24" t="s">
        <v>4632</v>
      </c>
      <c r="D1403" s="152">
        <v>1726.1499999999999</v>
      </c>
      <c r="E1403" s="15">
        <v>1105.495506</v>
      </c>
    </row>
    <row r="1404" spans="1:5" x14ac:dyDescent="0.25">
      <c r="A1404" s="23">
        <v>609791</v>
      </c>
      <c r="B1404" s="21" t="s">
        <v>4631</v>
      </c>
      <c r="C1404" s="21"/>
      <c r="D1404" s="152">
        <v>1353.1989881956154</v>
      </c>
      <c r="E1404" s="15">
        <v>866.64275999999995</v>
      </c>
    </row>
    <row r="1405" spans="1:5" x14ac:dyDescent="0.25">
      <c r="A1405" s="23">
        <v>609792</v>
      </c>
      <c r="B1405" s="21" t="s">
        <v>4630</v>
      </c>
      <c r="C1405" s="21"/>
      <c r="D1405" s="152">
        <v>2424.1146711635752</v>
      </c>
      <c r="E1405" s="15">
        <v>1552.5</v>
      </c>
    </row>
    <row r="1406" spans="1:5" x14ac:dyDescent="0.25">
      <c r="A1406" s="23">
        <v>609800</v>
      </c>
      <c r="B1406" s="21" t="s">
        <v>4629</v>
      </c>
      <c r="C1406" s="21"/>
      <c r="D1406" s="16">
        <v>1004.7048903878583</v>
      </c>
      <c r="E1406" s="15">
        <v>643.45320000000004</v>
      </c>
    </row>
    <row r="1407" spans="1:5" x14ac:dyDescent="0.25">
      <c r="A1407" s="23">
        <v>609801</v>
      </c>
      <c r="B1407" s="21" t="s">
        <v>4628</v>
      </c>
      <c r="C1407" s="21"/>
      <c r="D1407" s="16">
        <v>1905.5649241146712</v>
      </c>
      <c r="E1407" s="15">
        <v>1220.4000000000001</v>
      </c>
    </row>
    <row r="1408" spans="1:5" x14ac:dyDescent="0.25">
      <c r="A1408" s="23">
        <v>609810</v>
      </c>
      <c r="B1408" s="21" t="s">
        <v>4627</v>
      </c>
      <c r="C1408" s="21"/>
      <c r="D1408" s="16">
        <v>651.70320404721758</v>
      </c>
      <c r="E1408" s="15">
        <v>417.3768</v>
      </c>
    </row>
    <row r="1409" spans="1:5" x14ac:dyDescent="0.25">
      <c r="A1409" s="23">
        <v>609820</v>
      </c>
      <c r="B1409" s="21" t="s">
        <v>4626</v>
      </c>
      <c r="C1409" s="21"/>
      <c r="D1409" s="16">
        <v>1198.9881956155143</v>
      </c>
      <c r="E1409" s="15">
        <v>767.88</v>
      </c>
    </row>
    <row r="1410" spans="1:5" x14ac:dyDescent="0.25">
      <c r="A1410" s="23">
        <v>609830</v>
      </c>
      <c r="B1410" s="21" t="s">
        <v>4625</v>
      </c>
      <c r="C1410" s="21"/>
      <c r="D1410" s="16">
        <v>539.62900505902189</v>
      </c>
      <c r="E1410" s="15">
        <v>345.59999999999997</v>
      </c>
    </row>
    <row r="1411" spans="1:5" x14ac:dyDescent="0.25">
      <c r="A1411" s="23">
        <v>609840</v>
      </c>
      <c r="B1411" s="21" t="s">
        <v>4624</v>
      </c>
      <c r="C1411" s="21"/>
      <c r="D1411" s="16">
        <v>659.35919055649242</v>
      </c>
      <c r="E1411" s="15">
        <v>422.28000000000003</v>
      </c>
    </row>
    <row r="1412" spans="1:5" x14ac:dyDescent="0.25">
      <c r="A1412" s="23">
        <v>609850</v>
      </c>
      <c r="B1412" s="21" t="s">
        <v>4623</v>
      </c>
      <c r="C1412" s="21"/>
      <c r="D1412" s="16">
        <v>600.3372681281619</v>
      </c>
      <c r="E1412" s="15">
        <v>384.48</v>
      </c>
    </row>
    <row r="1413" spans="1:5" x14ac:dyDescent="0.25">
      <c r="A1413" s="23">
        <v>609851</v>
      </c>
      <c r="B1413" s="21" t="s">
        <v>4622</v>
      </c>
      <c r="C1413" s="21"/>
      <c r="D1413" s="16">
        <v>725.12647554806074</v>
      </c>
      <c r="E1413" s="15">
        <v>464.40000000000003</v>
      </c>
    </row>
    <row r="1414" spans="1:5" x14ac:dyDescent="0.25">
      <c r="A1414" s="23">
        <v>609860</v>
      </c>
      <c r="B1414" s="21" t="s">
        <v>4621</v>
      </c>
      <c r="C1414" s="21"/>
      <c r="D1414" s="16">
        <v>659.35919055649242</v>
      </c>
      <c r="E1414" s="15">
        <v>422.28000000000003</v>
      </c>
    </row>
    <row r="1415" spans="1:5" ht="60" x14ac:dyDescent="0.25">
      <c r="A1415" s="23">
        <v>609871</v>
      </c>
      <c r="B1415" s="21" t="s">
        <v>4620</v>
      </c>
      <c r="C1415" s="21" t="s">
        <v>4619</v>
      </c>
      <c r="D1415" s="16">
        <v>2529.5109612141655</v>
      </c>
      <c r="E1415" s="15">
        <v>1620</v>
      </c>
    </row>
    <row r="1416" spans="1:5" ht="60" x14ac:dyDescent="0.25">
      <c r="A1416" s="23">
        <v>609872</v>
      </c>
      <c r="B1416" s="21" t="s">
        <v>4618</v>
      </c>
      <c r="C1416" s="21" t="s">
        <v>4616</v>
      </c>
      <c r="D1416" s="16">
        <v>1736.930860033727</v>
      </c>
      <c r="E1416" s="15">
        <v>1112.4000000000001</v>
      </c>
    </row>
    <row r="1417" spans="1:5" ht="60" x14ac:dyDescent="0.25">
      <c r="A1417" s="23">
        <v>609873</v>
      </c>
      <c r="B1417" s="21" t="s">
        <v>4617</v>
      </c>
      <c r="C1417" s="21" t="s">
        <v>4616</v>
      </c>
      <c r="D1417" s="16">
        <v>1264.7554806070827</v>
      </c>
      <c r="E1417" s="15">
        <v>810</v>
      </c>
    </row>
    <row r="1418" spans="1:5" ht="60" x14ac:dyDescent="0.25">
      <c r="A1418" s="23">
        <v>609877</v>
      </c>
      <c r="B1418" s="21" t="s">
        <v>4615</v>
      </c>
      <c r="C1418" s="21" t="s">
        <v>4614</v>
      </c>
      <c r="D1418" s="16">
        <v>1000</v>
      </c>
      <c r="E1418" s="15">
        <v>640.44000000000005</v>
      </c>
    </row>
    <row r="1419" spans="1:5" x14ac:dyDescent="0.25">
      <c r="A1419" s="23">
        <v>609880</v>
      </c>
      <c r="B1419" s="21" t="s">
        <v>4613</v>
      </c>
      <c r="C1419" s="21"/>
      <c r="D1419" s="16">
        <v>1000.5059021922428</v>
      </c>
      <c r="E1419" s="15">
        <v>640.76400000000001</v>
      </c>
    </row>
    <row r="1420" spans="1:5" ht="24" x14ac:dyDescent="0.25">
      <c r="A1420" s="23">
        <v>609890</v>
      </c>
      <c r="B1420" s="21" t="s">
        <v>4612</v>
      </c>
      <c r="C1420" s="21"/>
      <c r="D1420" s="16">
        <v>659.35919055649242</v>
      </c>
      <c r="E1420" s="15">
        <v>422.28000000000003</v>
      </c>
    </row>
    <row r="1421" spans="1:5" ht="24" x14ac:dyDescent="0.25">
      <c r="A1421" s="23">
        <v>609891</v>
      </c>
      <c r="B1421" s="21" t="s">
        <v>4611</v>
      </c>
      <c r="C1421" s="21"/>
      <c r="D1421" s="16">
        <v>857</v>
      </c>
      <c r="E1421" s="15">
        <v>548.85708</v>
      </c>
    </row>
    <row r="1422" spans="1:5" ht="24" x14ac:dyDescent="0.25">
      <c r="A1422" s="23">
        <v>609900</v>
      </c>
      <c r="B1422" s="21" t="s">
        <v>4610</v>
      </c>
      <c r="C1422" s="21"/>
      <c r="D1422" s="16">
        <v>1020.2360876897134</v>
      </c>
      <c r="E1422" s="15">
        <v>653.40000000000009</v>
      </c>
    </row>
    <row r="1423" spans="1:5" x14ac:dyDescent="0.25">
      <c r="A1423" s="23">
        <v>609910</v>
      </c>
      <c r="B1423" s="21" t="s">
        <v>4609</v>
      </c>
      <c r="C1423" s="21"/>
      <c r="D1423" s="16">
        <v>500.3372681281619</v>
      </c>
      <c r="E1423" s="15">
        <v>320.43600000000004</v>
      </c>
    </row>
    <row r="1424" spans="1:5" ht="24" x14ac:dyDescent="0.25">
      <c r="A1424" s="23">
        <v>609911</v>
      </c>
      <c r="B1424" s="21" t="s">
        <v>4608</v>
      </c>
      <c r="C1424" s="21"/>
      <c r="D1424" s="16">
        <v>500</v>
      </c>
      <c r="E1424" s="15">
        <v>320.22000000000003</v>
      </c>
    </row>
    <row r="1425" spans="1:5" x14ac:dyDescent="0.25">
      <c r="A1425" s="23">
        <v>609920</v>
      </c>
      <c r="B1425" s="21" t="s">
        <v>4607</v>
      </c>
      <c r="C1425" s="21"/>
      <c r="D1425" s="16">
        <v>1020.2360876897134</v>
      </c>
      <c r="E1425" s="15">
        <v>653.40000000000009</v>
      </c>
    </row>
    <row r="1426" spans="1:5" x14ac:dyDescent="0.25">
      <c r="A1426" s="23">
        <v>609930</v>
      </c>
      <c r="B1426" s="21" t="s">
        <v>4606</v>
      </c>
      <c r="C1426" s="21"/>
      <c r="D1426" s="16">
        <v>839.79763912310295</v>
      </c>
      <c r="E1426" s="15">
        <v>537.84</v>
      </c>
    </row>
    <row r="1427" spans="1:5" x14ac:dyDescent="0.25">
      <c r="A1427" s="23">
        <v>609940</v>
      </c>
      <c r="B1427" s="21" t="s">
        <v>4605</v>
      </c>
      <c r="C1427" s="21"/>
      <c r="D1427" s="16">
        <v>839.79763912310295</v>
      </c>
      <c r="E1427" s="15">
        <v>537.84</v>
      </c>
    </row>
    <row r="1428" spans="1:5" x14ac:dyDescent="0.25">
      <c r="A1428" s="23">
        <v>609941</v>
      </c>
      <c r="B1428" s="21" t="s">
        <v>4604</v>
      </c>
      <c r="C1428" s="21"/>
      <c r="D1428" s="16">
        <v>839.79763912310295</v>
      </c>
      <c r="E1428" s="15">
        <v>537.84</v>
      </c>
    </row>
    <row r="1429" spans="1:5" x14ac:dyDescent="0.25">
      <c r="A1429" s="23"/>
      <c r="B1429" s="22" t="s">
        <v>4603</v>
      </c>
      <c r="C1429" s="21"/>
      <c r="D1429" s="16"/>
      <c r="E1429" s="15">
        <v>0</v>
      </c>
    </row>
    <row r="1430" spans="1:5" x14ac:dyDescent="0.25">
      <c r="A1430" s="23">
        <v>609950</v>
      </c>
      <c r="B1430" s="21" t="s">
        <v>4602</v>
      </c>
      <c r="C1430" s="21"/>
      <c r="D1430" s="16">
        <v>1198.9881956155143</v>
      </c>
      <c r="E1430" s="15">
        <v>767.88</v>
      </c>
    </row>
    <row r="1431" spans="1:5" x14ac:dyDescent="0.25">
      <c r="A1431" s="23">
        <v>609960</v>
      </c>
      <c r="B1431" s="21" t="s">
        <v>4601</v>
      </c>
      <c r="C1431" s="21"/>
      <c r="D1431" s="16">
        <v>539.62900505902189</v>
      </c>
      <c r="E1431" s="15">
        <v>345.59999999999997</v>
      </c>
    </row>
    <row r="1432" spans="1:5" x14ac:dyDescent="0.25">
      <c r="A1432" s="23">
        <v>609961</v>
      </c>
      <c r="B1432" s="21" t="s">
        <v>4600</v>
      </c>
      <c r="C1432" s="21"/>
      <c r="D1432" s="16">
        <v>701</v>
      </c>
      <c r="E1432" s="15">
        <v>448.94844000000001</v>
      </c>
    </row>
    <row r="1433" spans="1:5" x14ac:dyDescent="0.25">
      <c r="A1433" s="23">
        <v>609970</v>
      </c>
      <c r="B1433" s="21" t="s">
        <v>4599</v>
      </c>
      <c r="C1433" s="21"/>
      <c r="D1433" s="16">
        <v>1979.26</v>
      </c>
      <c r="E1433" s="15">
        <v>1267.5972744000001</v>
      </c>
    </row>
    <row r="1434" spans="1:5" x14ac:dyDescent="0.25">
      <c r="A1434" s="23">
        <v>609980</v>
      </c>
      <c r="B1434" s="21" t="s">
        <v>4598</v>
      </c>
      <c r="C1434" s="21"/>
      <c r="D1434" s="16">
        <v>1198.9881956155143</v>
      </c>
      <c r="E1434" s="15">
        <v>767.88</v>
      </c>
    </row>
    <row r="1435" spans="1:5" x14ac:dyDescent="0.25">
      <c r="A1435" s="23">
        <v>609990</v>
      </c>
      <c r="B1435" s="21" t="s">
        <v>4597</v>
      </c>
      <c r="C1435" s="21"/>
      <c r="D1435" s="16">
        <v>1979.26</v>
      </c>
      <c r="E1435" s="15">
        <v>1267.5972744000001</v>
      </c>
    </row>
    <row r="1436" spans="1:5" x14ac:dyDescent="0.25">
      <c r="A1436" s="23">
        <v>610000</v>
      </c>
      <c r="B1436" s="21" t="s">
        <v>4596</v>
      </c>
      <c r="C1436" s="21"/>
      <c r="D1436" s="16">
        <v>900.50590219224284</v>
      </c>
      <c r="E1436" s="15">
        <v>576.72</v>
      </c>
    </row>
    <row r="1437" spans="1:5" x14ac:dyDescent="0.25">
      <c r="A1437" s="23">
        <v>610010</v>
      </c>
      <c r="B1437" s="21" t="s">
        <v>4595</v>
      </c>
      <c r="C1437" s="21"/>
      <c r="D1437" s="16">
        <v>590.21922428330527</v>
      </c>
      <c r="E1437" s="15">
        <v>378</v>
      </c>
    </row>
    <row r="1438" spans="1:5" x14ac:dyDescent="0.25">
      <c r="A1438" s="23">
        <v>610020</v>
      </c>
      <c r="B1438" s="21" t="s">
        <v>4594</v>
      </c>
      <c r="C1438" s="21"/>
      <c r="D1438" s="16">
        <v>11000</v>
      </c>
      <c r="E1438" s="15">
        <v>7044.84</v>
      </c>
    </row>
    <row r="1439" spans="1:5" x14ac:dyDescent="0.25">
      <c r="A1439" s="23">
        <v>610030</v>
      </c>
      <c r="B1439" s="21" t="s">
        <v>4593</v>
      </c>
      <c r="C1439" s="21"/>
      <c r="D1439" s="16">
        <v>1020.2360876897134</v>
      </c>
      <c r="E1439" s="15">
        <v>653.40000000000009</v>
      </c>
    </row>
    <row r="1440" spans="1:5" x14ac:dyDescent="0.25">
      <c r="A1440" s="23">
        <v>610040</v>
      </c>
      <c r="B1440" s="21" t="s">
        <v>4592</v>
      </c>
      <c r="C1440" s="21"/>
      <c r="D1440" s="16">
        <v>478.920741989882</v>
      </c>
      <c r="E1440" s="15">
        <v>306.72000000000003</v>
      </c>
    </row>
    <row r="1441" spans="1:5" x14ac:dyDescent="0.25">
      <c r="A1441" s="23">
        <v>610050</v>
      </c>
      <c r="B1441" s="21" t="s">
        <v>4591</v>
      </c>
      <c r="C1441" s="21"/>
      <c r="D1441" s="16">
        <v>600.3372681281619</v>
      </c>
      <c r="E1441" s="15">
        <v>384.48</v>
      </c>
    </row>
    <row r="1442" spans="1:5" x14ac:dyDescent="0.25">
      <c r="A1442" s="23">
        <v>610060</v>
      </c>
      <c r="B1442" s="21" t="s">
        <v>4590</v>
      </c>
      <c r="C1442" s="21"/>
      <c r="D1442" s="16">
        <v>887.04890387858347</v>
      </c>
      <c r="E1442" s="15">
        <v>568.10159999999996</v>
      </c>
    </row>
    <row r="1443" spans="1:5" x14ac:dyDescent="0.25">
      <c r="A1443" s="23">
        <v>610061</v>
      </c>
      <c r="B1443" s="21" t="s">
        <v>4589</v>
      </c>
      <c r="C1443" s="21"/>
      <c r="D1443" s="16">
        <v>720.06745362563242</v>
      </c>
      <c r="E1443" s="15">
        <v>461.16</v>
      </c>
    </row>
    <row r="1444" spans="1:5" x14ac:dyDescent="0.25">
      <c r="A1444" s="23">
        <v>610062</v>
      </c>
      <c r="B1444" s="21" t="s">
        <v>4588</v>
      </c>
      <c r="C1444" s="21"/>
      <c r="D1444" s="16">
        <v>936</v>
      </c>
      <c r="E1444" s="15">
        <v>599.45184000000006</v>
      </c>
    </row>
    <row r="1445" spans="1:5" x14ac:dyDescent="0.25">
      <c r="A1445" s="23">
        <v>610063</v>
      </c>
      <c r="B1445" s="21" t="s">
        <v>4587</v>
      </c>
      <c r="C1445" s="30"/>
      <c r="D1445" s="16">
        <v>659</v>
      </c>
      <c r="E1445" s="15">
        <v>422.04996</v>
      </c>
    </row>
    <row r="1446" spans="1:5" x14ac:dyDescent="0.25">
      <c r="A1446" s="23">
        <v>610070</v>
      </c>
      <c r="B1446" s="21" t="s">
        <v>4586</v>
      </c>
      <c r="C1446" s="21"/>
      <c r="D1446" s="16">
        <v>659.35919055649242</v>
      </c>
      <c r="E1446" s="15">
        <v>422.28000000000003</v>
      </c>
    </row>
    <row r="1447" spans="1:5" x14ac:dyDescent="0.25">
      <c r="A1447" s="23">
        <v>610080</v>
      </c>
      <c r="B1447" s="21" t="s">
        <v>4585</v>
      </c>
      <c r="C1447" s="21"/>
      <c r="D1447" s="16">
        <v>539.62900505902189</v>
      </c>
      <c r="E1447" s="15">
        <v>345.59999999999997</v>
      </c>
    </row>
    <row r="1448" spans="1:5" x14ac:dyDescent="0.25">
      <c r="A1448" s="23">
        <v>610090</v>
      </c>
      <c r="B1448" s="21" t="s">
        <v>4584</v>
      </c>
      <c r="C1448" s="21"/>
      <c r="D1448" s="16">
        <v>900.50590219224284</v>
      </c>
      <c r="E1448" s="15">
        <v>576.72</v>
      </c>
    </row>
    <row r="1449" spans="1:5" x14ac:dyDescent="0.25">
      <c r="A1449" s="23">
        <v>610100</v>
      </c>
      <c r="B1449" s="21" t="s">
        <v>4583</v>
      </c>
      <c r="C1449" s="21"/>
      <c r="D1449" s="16">
        <v>500.3372681281619</v>
      </c>
      <c r="E1449" s="15">
        <v>320.43600000000004</v>
      </c>
    </row>
    <row r="1450" spans="1:5" x14ac:dyDescent="0.25">
      <c r="A1450" s="23">
        <v>610101</v>
      </c>
      <c r="B1450" s="21" t="s">
        <v>4582</v>
      </c>
      <c r="C1450" s="21"/>
      <c r="D1450" s="16">
        <v>650</v>
      </c>
      <c r="E1450" s="15">
        <v>416.286</v>
      </c>
    </row>
    <row r="1451" spans="1:5" x14ac:dyDescent="0.25">
      <c r="A1451" s="23">
        <v>610110</v>
      </c>
      <c r="B1451" s="21" t="s">
        <v>4581</v>
      </c>
      <c r="C1451" s="21"/>
      <c r="D1451" s="16">
        <v>400.168634064081</v>
      </c>
      <c r="E1451" s="15">
        <v>256.28400000000005</v>
      </c>
    </row>
    <row r="1452" spans="1:5" x14ac:dyDescent="0.25">
      <c r="A1452" s="23">
        <v>610111</v>
      </c>
      <c r="B1452" s="21" t="s">
        <v>4580</v>
      </c>
      <c r="C1452" s="21"/>
      <c r="D1452" s="16">
        <v>1150</v>
      </c>
      <c r="E1452" s="15">
        <v>736.50599999999997</v>
      </c>
    </row>
    <row r="1453" spans="1:5" x14ac:dyDescent="0.25">
      <c r="A1453" s="23">
        <v>610120</v>
      </c>
      <c r="B1453" s="21" t="s">
        <v>4579</v>
      </c>
      <c r="C1453" s="21"/>
      <c r="D1453" s="16">
        <v>500.3372681281619</v>
      </c>
      <c r="E1453" s="15">
        <v>320.43600000000004</v>
      </c>
    </row>
    <row r="1454" spans="1:5" x14ac:dyDescent="0.25">
      <c r="A1454" s="23"/>
      <c r="B1454" s="22" t="s">
        <v>4578</v>
      </c>
      <c r="C1454" s="21"/>
      <c r="D1454" s="16"/>
      <c r="E1454" s="15">
        <v>0</v>
      </c>
    </row>
    <row r="1455" spans="1:5" ht="36" x14ac:dyDescent="0.25">
      <c r="A1455" s="23">
        <v>610130</v>
      </c>
      <c r="B1455" s="21" t="s">
        <v>4577</v>
      </c>
      <c r="C1455" s="21" t="s">
        <v>4576</v>
      </c>
      <c r="D1455" s="16">
        <v>420.23608768971332</v>
      </c>
      <c r="E1455" s="15">
        <v>269.13600000000002</v>
      </c>
    </row>
    <row r="1456" spans="1:5" x14ac:dyDescent="0.25">
      <c r="A1456" s="23">
        <v>610131</v>
      </c>
      <c r="B1456" s="21" t="s">
        <v>4575</v>
      </c>
      <c r="C1456" s="21"/>
      <c r="D1456" s="16">
        <v>630.35413153457</v>
      </c>
      <c r="E1456" s="15">
        <v>403.70400000000006</v>
      </c>
    </row>
    <row r="1457" spans="1:5" x14ac:dyDescent="0.25">
      <c r="A1457" s="23"/>
      <c r="B1457" s="22" t="s">
        <v>4574</v>
      </c>
      <c r="C1457" s="21"/>
      <c r="D1457" s="16"/>
      <c r="E1457" s="15">
        <v>0</v>
      </c>
    </row>
    <row r="1458" spans="1:5" x14ac:dyDescent="0.25">
      <c r="A1458" s="23">
        <v>610150</v>
      </c>
      <c r="B1458" s="21" t="s">
        <v>4573</v>
      </c>
      <c r="C1458" s="24" t="s">
        <v>4529</v>
      </c>
      <c r="D1458" s="152">
        <v>1380</v>
      </c>
      <c r="E1458" s="15">
        <v>883.80719999999997</v>
      </c>
    </row>
    <row r="1459" spans="1:5" x14ac:dyDescent="0.25">
      <c r="A1459" s="23">
        <v>610151</v>
      </c>
      <c r="B1459" s="21" t="s">
        <v>4572</v>
      </c>
      <c r="C1459" s="24" t="s">
        <v>4529</v>
      </c>
      <c r="D1459" s="152">
        <v>1380</v>
      </c>
      <c r="E1459" s="15">
        <v>883.80719999999997</v>
      </c>
    </row>
    <row r="1460" spans="1:5" x14ac:dyDescent="0.25">
      <c r="A1460" s="39">
        <v>610152</v>
      </c>
      <c r="B1460" s="21" t="s">
        <v>4571</v>
      </c>
      <c r="C1460" s="24" t="s">
        <v>4529</v>
      </c>
      <c r="D1460" s="152">
        <v>793.49999999999989</v>
      </c>
      <c r="E1460" s="15">
        <v>508.1891399999999</v>
      </c>
    </row>
    <row r="1461" spans="1:5" x14ac:dyDescent="0.25">
      <c r="A1461" s="39">
        <v>610153</v>
      </c>
      <c r="B1461" s="21" t="s">
        <v>4570</v>
      </c>
      <c r="C1461" s="24" t="s">
        <v>4529</v>
      </c>
      <c r="D1461" s="152">
        <v>793.49999999999989</v>
      </c>
      <c r="E1461" s="15">
        <v>508.1891399999999</v>
      </c>
    </row>
    <row r="1462" spans="1:5" x14ac:dyDescent="0.25">
      <c r="A1462" s="23">
        <v>610160</v>
      </c>
      <c r="B1462" s="21" t="s">
        <v>4569</v>
      </c>
      <c r="C1462" s="24" t="s">
        <v>4529</v>
      </c>
      <c r="D1462" s="152">
        <v>1496.1499999999999</v>
      </c>
      <c r="E1462" s="15">
        <v>958.19430599999998</v>
      </c>
    </row>
    <row r="1463" spans="1:5" x14ac:dyDescent="0.25">
      <c r="A1463" s="23">
        <v>610170</v>
      </c>
      <c r="B1463" s="21" t="s">
        <v>4568</v>
      </c>
      <c r="C1463" s="24" t="s">
        <v>4529</v>
      </c>
      <c r="D1463" s="152">
        <v>1724.9999999999998</v>
      </c>
      <c r="E1463" s="15">
        <v>1104.7589999999998</v>
      </c>
    </row>
    <row r="1464" spans="1:5" x14ac:dyDescent="0.25">
      <c r="A1464" s="23">
        <v>610171</v>
      </c>
      <c r="B1464" s="21" t="s">
        <v>4567</v>
      </c>
      <c r="C1464" s="21" t="s">
        <v>4529</v>
      </c>
      <c r="D1464" s="152">
        <v>1724.9999999999998</v>
      </c>
      <c r="E1464" s="15">
        <v>1104.7589999999998</v>
      </c>
    </row>
    <row r="1465" spans="1:5" x14ac:dyDescent="0.25">
      <c r="A1465" s="23">
        <v>610180</v>
      </c>
      <c r="B1465" s="21" t="s">
        <v>7455</v>
      </c>
      <c r="C1465" s="24" t="s">
        <v>4529</v>
      </c>
      <c r="D1465" s="152">
        <v>2375.6323777403036</v>
      </c>
      <c r="E1465" s="15">
        <v>1521.45</v>
      </c>
    </row>
    <row r="1466" spans="1:5" x14ac:dyDescent="0.25">
      <c r="A1466" s="23">
        <v>610181</v>
      </c>
      <c r="B1466" s="21" t="s">
        <v>4566</v>
      </c>
      <c r="C1466" s="21"/>
      <c r="D1466" s="152">
        <v>2375.6323777403036</v>
      </c>
      <c r="E1466" s="15">
        <v>1521.45</v>
      </c>
    </row>
    <row r="1467" spans="1:5" x14ac:dyDescent="0.25">
      <c r="A1467" s="23">
        <v>610190</v>
      </c>
      <c r="B1467" s="21" t="s">
        <v>4565</v>
      </c>
      <c r="C1467" s="21"/>
      <c r="D1467" s="16">
        <v>2000</v>
      </c>
      <c r="E1467" s="15">
        <v>1280.8800000000001</v>
      </c>
    </row>
    <row r="1468" spans="1:5" x14ac:dyDescent="0.25">
      <c r="A1468" s="23">
        <v>610191</v>
      </c>
      <c r="B1468" s="21" t="s">
        <v>4564</v>
      </c>
      <c r="C1468" s="21"/>
      <c r="D1468" s="16">
        <v>2000</v>
      </c>
      <c r="E1468" s="15">
        <v>1280.8800000000001</v>
      </c>
    </row>
    <row r="1469" spans="1:5" x14ac:dyDescent="0.25">
      <c r="A1469" s="23">
        <v>610200</v>
      </c>
      <c r="B1469" s="21" t="s">
        <v>4563</v>
      </c>
      <c r="C1469" s="21" t="s">
        <v>4556</v>
      </c>
      <c r="D1469" s="152">
        <v>1832.6306913996627</v>
      </c>
      <c r="E1469" s="15">
        <v>1173.69</v>
      </c>
    </row>
    <row r="1470" spans="1:5" x14ac:dyDescent="0.25">
      <c r="A1470" s="23">
        <v>610201</v>
      </c>
      <c r="B1470" s="21" t="s">
        <v>4562</v>
      </c>
      <c r="C1470" s="21" t="s">
        <v>4556</v>
      </c>
      <c r="D1470" s="16">
        <v>1593.5919055649242</v>
      </c>
      <c r="E1470" s="15">
        <v>1020.6</v>
      </c>
    </row>
    <row r="1471" spans="1:5" x14ac:dyDescent="0.25">
      <c r="A1471" s="23">
        <v>610210</v>
      </c>
      <c r="B1471" s="21" t="s">
        <v>4561</v>
      </c>
      <c r="C1471" s="21"/>
      <c r="D1471" s="16">
        <v>900.3372681281619</v>
      </c>
      <c r="E1471" s="15">
        <v>576.61199999999997</v>
      </c>
    </row>
    <row r="1472" spans="1:5" x14ac:dyDescent="0.25">
      <c r="A1472" s="23">
        <v>610220</v>
      </c>
      <c r="B1472" s="21" t="s">
        <v>4560</v>
      </c>
      <c r="C1472" s="21" t="s">
        <v>4529</v>
      </c>
      <c r="D1472" s="16">
        <v>500.3372681281619</v>
      </c>
      <c r="E1472" s="15">
        <v>320.43600000000004</v>
      </c>
    </row>
    <row r="1473" spans="1:5" x14ac:dyDescent="0.25">
      <c r="A1473" s="23">
        <v>610230</v>
      </c>
      <c r="B1473" s="21" t="s">
        <v>4559</v>
      </c>
      <c r="C1473" s="21"/>
      <c r="D1473" s="16">
        <v>400.168634064081</v>
      </c>
      <c r="E1473" s="15">
        <v>256.28400000000005</v>
      </c>
    </row>
    <row r="1474" spans="1:5" x14ac:dyDescent="0.25">
      <c r="A1474" s="23">
        <v>610240</v>
      </c>
      <c r="B1474" s="21" t="s">
        <v>4558</v>
      </c>
      <c r="C1474" s="21"/>
      <c r="D1474" s="16">
        <v>500.3372681281619</v>
      </c>
      <c r="E1474" s="15">
        <v>320.43600000000004</v>
      </c>
    </row>
    <row r="1475" spans="1:5" x14ac:dyDescent="0.25">
      <c r="A1475" s="23">
        <v>610250</v>
      </c>
      <c r="B1475" s="21" t="s">
        <v>4557</v>
      </c>
      <c r="C1475" s="21" t="s">
        <v>4556</v>
      </c>
      <c r="D1475" s="16">
        <v>1000.5059021922428</v>
      </c>
      <c r="E1475" s="15">
        <v>640.76400000000001</v>
      </c>
    </row>
    <row r="1476" spans="1:5" x14ac:dyDescent="0.25">
      <c r="A1476" s="23">
        <v>610260</v>
      </c>
      <c r="B1476" s="21" t="s">
        <v>4555</v>
      </c>
      <c r="C1476" s="21"/>
      <c r="D1476" s="16">
        <v>1500.6745362563238</v>
      </c>
      <c r="E1476" s="15">
        <v>961.09199999999998</v>
      </c>
    </row>
    <row r="1477" spans="1:5" x14ac:dyDescent="0.25">
      <c r="A1477" s="23">
        <v>610270</v>
      </c>
      <c r="B1477" s="21" t="s">
        <v>4554</v>
      </c>
      <c r="C1477" s="21"/>
      <c r="D1477" s="16">
        <v>1500.6745362563238</v>
      </c>
      <c r="E1477" s="15">
        <v>961.09199999999998</v>
      </c>
    </row>
    <row r="1478" spans="1:5" x14ac:dyDescent="0.25">
      <c r="A1478" s="23">
        <v>610280</v>
      </c>
      <c r="B1478" s="21" t="s">
        <v>4553</v>
      </c>
      <c r="C1478" s="21"/>
      <c r="D1478" s="16">
        <v>354.13153456998316</v>
      </c>
      <c r="E1478" s="15">
        <v>226.8</v>
      </c>
    </row>
    <row r="1479" spans="1:5" x14ac:dyDescent="0.25">
      <c r="A1479" s="23">
        <v>610290</v>
      </c>
      <c r="B1479" s="21" t="s">
        <v>4552</v>
      </c>
      <c r="C1479" s="21" t="s">
        <v>4551</v>
      </c>
      <c r="D1479" s="16">
        <v>649.24114671163579</v>
      </c>
      <c r="E1479" s="15">
        <v>415.8</v>
      </c>
    </row>
    <row r="1480" spans="1:5" x14ac:dyDescent="0.25">
      <c r="A1480" s="23">
        <v>610291</v>
      </c>
      <c r="B1480" s="21" t="s">
        <v>4550</v>
      </c>
      <c r="C1480" s="21" t="s">
        <v>4549</v>
      </c>
      <c r="D1480" s="16">
        <v>239.460370994941</v>
      </c>
      <c r="E1480" s="15">
        <v>153.36000000000001</v>
      </c>
    </row>
    <row r="1481" spans="1:5" x14ac:dyDescent="0.25">
      <c r="A1481" s="23">
        <v>610300</v>
      </c>
      <c r="B1481" s="21" t="s">
        <v>4548</v>
      </c>
      <c r="C1481" s="21"/>
      <c r="D1481" s="16">
        <v>15.008431703204048</v>
      </c>
      <c r="E1481" s="15">
        <v>9.6120000000000019</v>
      </c>
    </row>
    <row r="1482" spans="1:5" x14ac:dyDescent="0.25">
      <c r="A1482" s="23">
        <v>610310</v>
      </c>
      <c r="B1482" s="21" t="s">
        <v>4547</v>
      </c>
      <c r="C1482" s="21"/>
      <c r="D1482" s="16">
        <v>649.24114671163579</v>
      </c>
      <c r="E1482" s="15">
        <v>415.8</v>
      </c>
    </row>
    <row r="1483" spans="1:5" x14ac:dyDescent="0.25">
      <c r="A1483" s="23">
        <v>610311</v>
      </c>
      <c r="B1483" s="21" t="s">
        <v>4546</v>
      </c>
      <c r="C1483" s="21"/>
      <c r="D1483" s="16">
        <v>750</v>
      </c>
      <c r="E1483" s="15">
        <v>480.33000000000004</v>
      </c>
    </row>
    <row r="1484" spans="1:5" x14ac:dyDescent="0.25">
      <c r="A1484" s="23">
        <v>610320</v>
      </c>
      <c r="B1484" s="21" t="s">
        <v>4545</v>
      </c>
      <c r="C1484" s="21"/>
      <c r="D1484" s="16">
        <v>550.25295109612148</v>
      </c>
      <c r="E1484" s="15">
        <v>352.40400000000005</v>
      </c>
    </row>
    <row r="1485" spans="1:5" x14ac:dyDescent="0.25">
      <c r="A1485" s="23">
        <v>610330</v>
      </c>
      <c r="B1485" s="21" t="s">
        <v>4544</v>
      </c>
      <c r="C1485" s="21"/>
      <c r="D1485" s="16">
        <v>400.168634064081</v>
      </c>
      <c r="E1485" s="15">
        <v>256.28400000000005</v>
      </c>
    </row>
    <row r="1486" spans="1:5" x14ac:dyDescent="0.25">
      <c r="A1486" s="23">
        <v>610340</v>
      </c>
      <c r="B1486" s="21" t="s">
        <v>4543</v>
      </c>
      <c r="C1486" s="21" t="s">
        <v>4542</v>
      </c>
      <c r="D1486" s="16">
        <v>50.084317032040474</v>
      </c>
      <c r="E1486" s="15">
        <v>32.076000000000001</v>
      </c>
    </row>
    <row r="1487" spans="1:5" x14ac:dyDescent="0.25">
      <c r="A1487" s="23"/>
      <c r="B1487" s="22" t="s">
        <v>4541</v>
      </c>
      <c r="C1487" s="21"/>
      <c r="D1487" s="16"/>
      <c r="E1487" s="15">
        <v>0</v>
      </c>
    </row>
    <row r="1488" spans="1:5" x14ac:dyDescent="0.25">
      <c r="A1488" s="23">
        <v>610348</v>
      </c>
      <c r="B1488" s="21" t="s">
        <v>4540</v>
      </c>
      <c r="C1488" s="21"/>
      <c r="D1488" s="16">
        <v>1601</v>
      </c>
      <c r="E1488" s="15">
        <v>1025.3444400000001</v>
      </c>
    </row>
    <row r="1489" spans="1:5" x14ac:dyDescent="0.25">
      <c r="A1489" s="23">
        <v>610349</v>
      </c>
      <c r="B1489" s="21" t="s">
        <v>4539</v>
      </c>
      <c r="C1489" s="21"/>
      <c r="D1489" s="16">
        <v>1601</v>
      </c>
      <c r="E1489" s="15">
        <v>1025.3444400000001</v>
      </c>
    </row>
    <row r="1490" spans="1:5" x14ac:dyDescent="0.25">
      <c r="A1490" s="23">
        <v>610350</v>
      </c>
      <c r="B1490" s="21" t="s">
        <v>4538</v>
      </c>
      <c r="C1490" s="21"/>
      <c r="D1490" s="16">
        <v>100.16863406408095</v>
      </c>
      <c r="E1490" s="15">
        <v>64.152000000000001</v>
      </c>
    </row>
    <row r="1491" spans="1:5" x14ac:dyDescent="0.25">
      <c r="A1491" s="23">
        <v>610360</v>
      </c>
      <c r="B1491" s="21" t="s">
        <v>4537</v>
      </c>
      <c r="C1491" s="21"/>
      <c r="D1491" s="16">
        <v>150.08431703204047</v>
      </c>
      <c r="E1491" s="15">
        <v>96.12</v>
      </c>
    </row>
    <row r="1492" spans="1:5" x14ac:dyDescent="0.25">
      <c r="A1492" s="23">
        <v>610361</v>
      </c>
      <c r="B1492" s="21" t="s">
        <v>4536</v>
      </c>
      <c r="C1492" s="21"/>
      <c r="D1492" s="16">
        <v>1000</v>
      </c>
      <c r="E1492" s="15">
        <v>640.44000000000005</v>
      </c>
    </row>
    <row r="1493" spans="1:5" x14ac:dyDescent="0.25">
      <c r="A1493" s="23">
        <v>610370</v>
      </c>
      <c r="B1493" s="21" t="s">
        <v>4535</v>
      </c>
      <c r="C1493" s="21"/>
      <c r="D1493" s="16">
        <v>50.084317032040474</v>
      </c>
      <c r="E1493" s="15">
        <v>32.076000000000001</v>
      </c>
    </row>
    <row r="1494" spans="1:5" x14ac:dyDescent="0.25">
      <c r="A1494" s="23">
        <v>610380</v>
      </c>
      <c r="B1494" s="21" t="s">
        <v>4534</v>
      </c>
      <c r="C1494" s="21"/>
      <c r="D1494" s="16">
        <v>1004.7048903878583</v>
      </c>
      <c r="E1494" s="15">
        <v>643.45320000000004</v>
      </c>
    </row>
    <row r="1495" spans="1:5" x14ac:dyDescent="0.25">
      <c r="A1495" s="23">
        <v>610390</v>
      </c>
      <c r="B1495" s="21" t="s">
        <v>4533</v>
      </c>
      <c r="C1495" s="21"/>
      <c r="D1495" s="16">
        <v>1475.3794266441821</v>
      </c>
      <c r="E1495" s="15">
        <v>944.89200000000005</v>
      </c>
    </row>
    <row r="1496" spans="1:5" x14ac:dyDescent="0.25">
      <c r="A1496" s="23">
        <v>610400</v>
      </c>
      <c r="B1496" s="21" t="s">
        <v>4532</v>
      </c>
      <c r="C1496" s="21"/>
      <c r="D1496" s="16">
        <v>250.25295109612145</v>
      </c>
      <c r="E1496" s="15">
        <v>160.27200000000002</v>
      </c>
    </row>
    <row r="1497" spans="1:5" x14ac:dyDescent="0.25">
      <c r="A1497" s="23">
        <v>610410</v>
      </c>
      <c r="B1497" s="21" t="s">
        <v>4531</v>
      </c>
      <c r="C1497" s="21" t="s">
        <v>4529</v>
      </c>
      <c r="D1497" s="152">
        <v>1841.1499999999999</v>
      </c>
      <c r="E1497" s="15">
        <v>1179.1461059999999</v>
      </c>
    </row>
    <row r="1498" spans="1:5" x14ac:dyDescent="0.25">
      <c r="A1498" s="23">
        <v>610411</v>
      </c>
      <c r="B1498" s="21" t="s">
        <v>4530</v>
      </c>
      <c r="C1498" s="21" t="s">
        <v>4529</v>
      </c>
      <c r="D1498" s="152">
        <v>1841.1499999999999</v>
      </c>
      <c r="E1498" s="15">
        <v>1179.1461059999999</v>
      </c>
    </row>
    <row r="1499" spans="1:5" x14ac:dyDescent="0.25">
      <c r="A1499" s="23">
        <v>610420</v>
      </c>
      <c r="B1499" s="21" t="s">
        <v>4528</v>
      </c>
      <c r="C1499" s="21"/>
      <c r="D1499" s="16">
        <v>500.3372681281619</v>
      </c>
      <c r="E1499" s="15">
        <v>320.43600000000004</v>
      </c>
    </row>
    <row r="1500" spans="1:5" x14ac:dyDescent="0.25">
      <c r="A1500" s="23">
        <v>610430</v>
      </c>
      <c r="B1500" s="21" t="s">
        <v>4527</v>
      </c>
      <c r="C1500" s="21"/>
      <c r="D1500" s="16">
        <v>200.16863406408095</v>
      </c>
      <c r="E1500" s="15">
        <v>128.196</v>
      </c>
    </row>
    <row r="1501" spans="1:5" x14ac:dyDescent="0.25">
      <c r="A1501" s="23">
        <v>610440</v>
      </c>
      <c r="B1501" s="21" t="s">
        <v>4526</v>
      </c>
      <c r="C1501" s="21"/>
      <c r="D1501" s="16">
        <v>500.3372681281619</v>
      </c>
      <c r="E1501" s="15">
        <v>320.43600000000004</v>
      </c>
    </row>
    <row r="1502" spans="1:5" x14ac:dyDescent="0.25">
      <c r="A1502" s="23">
        <v>610441</v>
      </c>
      <c r="B1502" s="21" t="s">
        <v>4525</v>
      </c>
      <c r="C1502" s="21"/>
      <c r="D1502" s="16">
        <v>500</v>
      </c>
      <c r="E1502" s="15">
        <v>320.22000000000003</v>
      </c>
    </row>
    <row r="1503" spans="1:5" x14ac:dyDescent="0.25">
      <c r="A1503" s="23">
        <v>610450</v>
      </c>
      <c r="B1503" s="21" t="s">
        <v>4524</v>
      </c>
      <c r="C1503" s="21"/>
      <c r="D1503" s="16">
        <v>400.168634064081</v>
      </c>
      <c r="E1503" s="15">
        <v>256.28400000000005</v>
      </c>
    </row>
    <row r="1504" spans="1:5" x14ac:dyDescent="0.25">
      <c r="A1504" s="23"/>
      <c r="B1504" s="22" t="s">
        <v>4523</v>
      </c>
      <c r="C1504" s="21"/>
      <c r="D1504" s="16"/>
      <c r="E1504" s="15">
        <v>0</v>
      </c>
    </row>
    <row r="1505" spans="1:5" x14ac:dyDescent="0.25">
      <c r="A1505" s="23">
        <v>610460</v>
      </c>
      <c r="B1505" s="21" t="s">
        <v>4522</v>
      </c>
      <c r="C1505" s="21"/>
      <c r="D1505" s="16">
        <v>59.190556492411474</v>
      </c>
      <c r="E1505" s="15">
        <v>37.908000000000001</v>
      </c>
    </row>
    <row r="1506" spans="1:5" ht="24" x14ac:dyDescent="0.25">
      <c r="A1506" s="23">
        <v>610461</v>
      </c>
      <c r="B1506" s="21" t="s">
        <v>4521</v>
      </c>
      <c r="C1506" s="21" t="s">
        <v>4500</v>
      </c>
      <c r="D1506" s="117">
        <v>400.168634064081</v>
      </c>
      <c r="E1506" s="15">
        <v>256.28400000000005</v>
      </c>
    </row>
    <row r="1507" spans="1:5" x14ac:dyDescent="0.25">
      <c r="A1507" s="23">
        <v>610470</v>
      </c>
      <c r="B1507" s="21" t="s">
        <v>4520</v>
      </c>
      <c r="C1507" s="21"/>
      <c r="D1507" s="16">
        <v>200.16863406408095</v>
      </c>
      <c r="E1507" s="15">
        <v>128.196</v>
      </c>
    </row>
    <row r="1508" spans="1:5" x14ac:dyDescent="0.25">
      <c r="A1508" s="23">
        <v>610480</v>
      </c>
      <c r="B1508" s="21" t="s">
        <v>4519</v>
      </c>
      <c r="C1508" s="21"/>
      <c r="D1508" s="16">
        <v>400.168634064081</v>
      </c>
      <c r="E1508" s="15">
        <v>256.28400000000005</v>
      </c>
    </row>
    <row r="1509" spans="1:5" x14ac:dyDescent="0.25">
      <c r="A1509" s="23">
        <v>610490</v>
      </c>
      <c r="B1509" s="21" t="s">
        <v>4518</v>
      </c>
      <c r="C1509" s="21" t="s">
        <v>4517</v>
      </c>
      <c r="D1509" s="16">
        <v>200.16863406408095</v>
      </c>
      <c r="E1509" s="15">
        <v>128.196</v>
      </c>
    </row>
    <row r="1510" spans="1:5" x14ac:dyDescent="0.25">
      <c r="A1510" s="23">
        <v>610500</v>
      </c>
      <c r="B1510" s="21" t="s">
        <v>4516</v>
      </c>
      <c r="C1510" s="21"/>
      <c r="D1510" s="16">
        <v>100.16863406408095</v>
      </c>
      <c r="E1510" s="15">
        <v>64.152000000000001</v>
      </c>
    </row>
    <row r="1511" spans="1:5" x14ac:dyDescent="0.25">
      <c r="A1511" s="23">
        <v>610510</v>
      </c>
      <c r="B1511" s="21" t="s">
        <v>4515</v>
      </c>
      <c r="C1511" s="21"/>
      <c r="D1511" s="16">
        <v>75.042158516020237</v>
      </c>
      <c r="E1511" s="15">
        <v>48.06</v>
      </c>
    </row>
    <row r="1512" spans="1:5" x14ac:dyDescent="0.25">
      <c r="A1512" s="23">
        <v>610520</v>
      </c>
      <c r="B1512" s="21" t="s">
        <v>4514</v>
      </c>
      <c r="C1512" s="21"/>
      <c r="D1512" s="16">
        <v>30.016863406408095</v>
      </c>
      <c r="E1512" s="15">
        <v>19.224000000000004</v>
      </c>
    </row>
    <row r="1513" spans="1:5" x14ac:dyDescent="0.25">
      <c r="A1513" s="23">
        <v>610530</v>
      </c>
      <c r="B1513" s="21" t="s">
        <v>4513</v>
      </c>
      <c r="C1513" s="21" t="s">
        <v>4512</v>
      </c>
      <c r="D1513" s="16">
        <v>275.21079258010116</v>
      </c>
      <c r="E1513" s="15">
        <v>176.256</v>
      </c>
    </row>
    <row r="1514" spans="1:5" x14ac:dyDescent="0.25">
      <c r="A1514" s="23">
        <v>610531</v>
      </c>
      <c r="B1514" s="21" t="s">
        <v>4511</v>
      </c>
      <c r="C1514" s="24" t="s">
        <v>4510</v>
      </c>
      <c r="D1514" s="16">
        <v>286.67790893760542</v>
      </c>
      <c r="E1514" s="15">
        <v>183.60000000000002</v>
      </c>
    </row>
    <row r="1515" spans="1:5" ht="24" x14ac:dyDescent="0.25">
      <c r="A1515" s="23">
        <v>610532</v>
      </c>
      <c r="B1515" s="21" t="s">
        <v>4509</v>
      </c>
      <c r="C1515" s="21" t="s">
        <v>4508</v>
      </c>
      <c r="D1515" s="16">
        <v>275.21079258010116</v>
      </c>
      <c r="E1515" s="15">
        <v>176.256</v>
      </c>
    </row>
    <row r="1516" spans="1:5" x14ac:dyDescent="0.25">
      <c r="A1516" s="23">
        <v>610540</v>
      </c>
      <c r="B1516" s="21" t="s">
        <v>4507</v>
      </c>
      <c r="C1516" s="21"/>
      <c r="D1516" s="16">
        <v>75.042158516020237</v>
      </c>
      <c r="E1516" s="15">
        <v>48.06</v>
      </c>
    </row>
    <row r="1517" spans="1:5" x14ac:dyDescent="0.25">
      <c r="A1517" s="23">
        <v>610550</v>
      </c>
      <c r="B1517" s="21" t="s">
        <v>4506</v>
      </c>
      <c r="C1517" s="21"/>
      <c r="D1517" s="16">
        <v>1198.9881956155143</v>
      </c>
      <c r="E1517" s="15">
        <v>767.88</v>
      </c>
    </row>
    <row r="1518" spans="1:5" x14ac:dyDescent="0.25">
      <c r="A1518" s="23">
        <v>610560</v>
      </c>
      <c r="B1518" s="21" t="s">
        <v>4505</v>
      </c>
      <c r="C1518" s="21"/>
      <c r="D1518" s="16">
        <v>250.25295109612145</v>
      </c>
      <c r="E1518" s="15">
        <v>160.27200000000002</v>
      </c>
    </row>
    <row r="1519" spans="1:5" ht="24" x14ac:dyDescent="0.25">
      <c r="A1519" s="23">
        <v>610570</v>
      </c>
      <c r="B1519" s="21" t="s">
        <v>4504</v>
      </c>
      <c r="C1519" s="21" t="s">
        <v>4500</v>
      </c>
      <c r="D1519" s="16">
        <v>400.168634064081</v>
      </c>
      <c r="E1519" s="15">
        <v>256.28400000000005</v>
      </c>
    </row>
    <row r="1520" spans="1:5" x14ac:dyDescent="0.25">
      <c r="A1520" s="39">
        <v>610575</v>
      </c>
      <c r="B1520" s="21" t="s">
        <v>4503</v>
      </c>
      <c r="C1520" s="21" t="s">
        <v>4502</v>
      </c>
      <c r="D1520" s="16">
        <v>400</v>
      </c>
      <c r="E1520" s="15">
        <v>256.17599999999999</v>
      </c>
    </row>
    <row r="1521" spans="1:5" ht="24" x14ac:dyDescent="0.25">
      <c r="A1521" s="39">
        <v>610576</v>
      </c>
      <c r="B1521" s="21" t="s">
        <v>4501</v>
      </c>
      <c r="C1521" s="21" t="s">
        <v>4500</v>
      </c>
      <c r="D1521" s="117">
        <v>400.168634064081</v>
      </c>
      <c r="E1521" s="15">
        <v>256.28400000000005</v>
      </c>
    </row>
    <row r="1522" spans="1:5" x14ac:dyDescent="0.25">
      <c r="A1522" s="23">
        <v>610580</v>
      </c>
      <c r="B1522" s="21" t="s">
        <v>4499</v>
      </c>
      <c r="C1522" s="21"/>
      <c r="D1522" s="16">
        <v>300.16863406408095</v>
      </c>
      <c r="E1522" s="15">
        <v>192.24</v>
      </c>
    </row>
    <row r="1523" spans="1:5" x14ac:dyDescent="0.25">
      <c r="A1523" s="23">
        <v>610590</v>
      </c>
      <c r="B1523" s="21" t="s">
        <v>4498</v>
      </c>
      <c r="C1523" s="21"/>
      <c r="D1523" s="16">
        <v>750.42158516020243</v>
      </c>
      <c r="E1523" s="15">
        <v>480.6</v>
      </c>
    </row>
    <row r="1524" spans="1:5" x14ac:dyDescent="0.25">
      <c r="A1524" s="23">
        <v>610600</v>
      </c>
      <c r="B1524" s="21" t="s">
        <v>4497</v>
      </c>
      <c r="C1524" s="21"/>
      <c r="D1524" s="16">
        <v>500.3372681281619</v>
      </c>
      <c r="E1524" s="15">
        <v>320.43600000000004</v>
      </c>
    </row>
    <row r="1525" spans="1:5" ht="24" x14ac:dyDescent="0.25">
      <c r="A1525" s="23">
        <v>610610</v>
      </c>
      <c r="B1525" s="21" t="s">
        <v>4496</v>
      </c>
      <c r="C1525" s="21" t="s">
        <v>4495</v>
      </c>
      <c r="D1525" s="16">
        <v>150.08431703204047</v>
      </c>
      <c r="E1525" s="15">
        <v>96.12</v>
      </c>
    </row>
    <row r="1526" spans="1:5" x14ac:dyDescent="0.25">
      <c r="A1526" s="23">
        <v>610620</v>
      </c>
      <c r="B1526" s="21" t="s">
        <v>4494</v>
      </c>
      <c r="C1526" s="21"/>
      <c r="D1526" s="16">
        <v>200.16863406408095</v>
      </c>
      <c r="E1526" s="15">
        <v>128.196</v>
      </c>
    </row>
    <row r="1527" spans="1:5" x14ac:dyDescent="0.25">
      <c r="A1527" s="23">
        <v>610621</v>
      </c>
      <c r="B1527" s="21" t="s">
        <v>4493</v>
      </c>
      <c r="C1527" s="21" t="s">
        <v>3099</v>
      </c>
      <c r="D1527" s="16">
        <v>1000</v>
      </c>
      <c r="E1527" s="15">
        <v>640.44000000000005</v>
      </c>
    </row>
    <row r="1528" spans="1:5" x14ac:dyDescent="0.25">
      <c r="A1528" s="23">
        <v>610625</v>
      </c>
      <c r="B1528" s="21" t="s">
        <v>4492</v>
      </c>
      <c r="C1528" s="149" t="s">
        <v>4491</v>
      </c>
      <c r="D1528" s="16">
        <v>200.16863406408095</v>
      </c>
      <c r="E1528" s="15">
        <v>128.196</v>
      </c>
    </row>
    <row r="1529" spans="1:5" x14ac:dyDescent="0.25">
      <c r="A1529" s="23"/>
      <c r="B1529" s="22" t="s">
        <v>4490</v>
      </c>
      <c r="C1529" s="21"/>
      <c r="D1529" s="16"/>
      <c r="E1529" s="15">
        <v>0</v>
      </c>
    </row>
    <row r="1530" spans="1:5" ht="24" x14ac:dyDescent="0.25">
      <c r="A1530" s="23"/>
      <c r="B1530" s="22" t="s">
        <v>9248</v>
      </c>
      <c r="C1530" s="21"/>
      <c r="D1530" s="16"/>
      <c r="E1530" s="15">
        <v>0</v>
      </c>
    </row>
    <row r="1531" spans="1:5" x14ac:dyDescent="0.25">
      <c r="A1531" s="23"/>
      <c r="B1531" s="149" t="s">
        <v>9249</v>
      </c>
      <c r="C1531" s="21"/>
      <c r="D1531" s="16"/>
      <c r="E1531" s="15">
        <v>0</v>
      </c>
    </row>
    <row r="1532" spans="1:5" ht="24" x14ac:dyDescent="0.25">
      <c r="A1532" s="23"/>
      <c r="B1532" s="22" t="s">
        <v>9250</v>
      </c>
      <c r="C1532" s="21"/>
      <c r="D1532" s="16"/>
      <c r="E1532" s="15">
        <v>0</v>
      </c>
    </row>
    <row r="1533" spans="1:5" ht="24" x14ac:dyDescent="0.25">
      <c r="A1533" s="23"/>
      <c r="B1533" s="22" t="s">
        <v>7516</v>
      </c>
      <c r="C1533" s="21"/>
      <c r="D1533" s="16"/>
      <c r="E1533" s="15">
        <v>0</v>
      </c>
    </row>
    <row r="1534" spans="1:5" ht="48" x14ac:dyDescent="0.25">
      <c r="A1534" s="23"/>
      <c r="B1534" s="22" t="s">
        <v>9251</v>
      </c>
      <c r="C1534" s="21"/>
      <c r="D1534" s="16"/>
      <c r="E1534" s="15">
        <v>0</v>
      </c>
    </row>
    <row r="1535" spans="1:5" x14ac:dyDescent="0.25">
      <c r="A1535" s="23"/>
      <c r="B1535" s="22" t="s">
        <v>9252</v>
      </c>
      <c r="C1535" s="21"/>
      <c r="D1535" s="16"/>
      <c r="E1535" s="15">
        <v>0</v>
      </c>
    </row>
    <row r="1536" spans="1:5" x14ac:dyDescent="0.25">
      <c r="A1536" s="23"/>
      <c r="B1536" s="22" t="s">
        <v>4489</v>
      </c>
      <c r="C1536" s="21"/>
      <c r="D1536" s="16"/>
      <c r="E1536" s="15">
        <v>0</v>
      </c>
    </row>
    <row r="1537" spans="1:5" x14ac:dyDescent="0.25">
      <c r="A1537" s="23">
        <v>610630</v>
      </c>
      <c r="B1537" s="21" t="s">
        <v>4488</v>
      </c>
      <c r="C1537" s="21"/>
      <c r="D1537" s="16">
        <v>100.16863406408095</v>
      </c>
      <c r="E1537" s="15">
        <v>64.152000000000001</v>
      </c>
    </row>
    <row r="1538" spans="1:5" x14ac:dyDescent="0.25">
      <c r="A1538" s="23">
        <v>610640</v>
      </c>
      <c r="B1538" s="21" t="s">
        <v>4487</v>
      </c>
      <c r="C1538" s="21" t="s">
        <v>4486</v>
      </c>
      <c r="D1538" s="16">
        <v>150.08431703204047</v>
      </c>
      <c r="E1538" s="15">
        <v>96.12</v>
      </c>
    </row>
    <row r="1539" spans="1:5" x14ac:dyDescent="0.25">
      <c r="A1539" s="23">
        <v>610650</v>
      </c>
      <c r="B1539" s="21" t="s">
        <v>4485</v>
      </c>
      <c r="C1539" s="21"/>
      <c r="D1539" s="16">
        <v>150.08431703204047</v>
      </c>
      <c r="E1539" s="15">
        <v>96.12</v>
      </c>
    </row>
    <row r="1540" spans="1:5" x14ac:dyDescent="0.25">
      <c r="A1540" s="23">
        <v>610660</v>
      </c>
      <c r="B1540" s="21" t="s">
        <v>4484</v>
      </c>
      <c r="C1540" s="21"/>
      <c r="D1540" s="16">
        <v>200.16863406408095</v>
      </c>
      <c r="E1540" s="15">
        <v>128.196</v>
      </c>
    </row>
    <row r="1541" spans="1:5" x14ac:dyDescent="0.25">
      <c r="A1541" s="23">
        <v>610670</v>
      </c>
      <c r="B1541" s="21" t="s">
        <v>4483</v>
      </c>
      <c r="C1541" s="21"/>
      <c r="D1541" s="16">
        <v>50.084317032040474</v>
      </c>
      <c r="E1541" s="15">
        <v>32.076000000000001</v>
      </c>
    </row>
    <row r="1542" spans="1:5" x14ac:dyDescent="0.25">
      <c r="A1542" s="23">
        <v>610680</v>
      </c>
      <c r="B1542" s="21" t="s">
        <v>4482</v>
      </c>
      <c r="C1542" s="21"/>
      <c r="D1542" s="16">
        <v>40.134907251264757</v>
      </c>
      <c r="E1542" s="15">
        <v>25.704000000000004</v>
      </c>
    </row>
    <row r="1543" spans="1:5" x14ac:dyDescent="0.25">
      <c r="A1543" s="23">
        <v>610690</v>
      </c>
      <c r="B1543" s="21" t="s">
        <v>4481</v>
      </c>
      <c r="C1543" s="21"/>
      <c r="D1543" s="16">
        <v>70.151770657672856</v>
      </c>
      <c r="E1543" s="15">
        <v>44.928000000000004</v>
      </c>
    </row>
    <row r="1544" spans="1:5" x14ac:dyDescent="0.25">
      <c r="A1544" s="23">
        <v>610700</v>
      </c>
      <c r="B1544" s="21" t="s">
        <v>4480</v>
      </c>
      <c r="C1544" s="21"/>
      <c r="D1544" s="16">
        <v>60.033726812816191</v>
      </c>
      <c r="E1544" s="15">
        <v>38.448000000000008</v>
      </c>
    </row>
    <row r="1545" spans="1:5" x14ac:dyDescent="0.25">
      <c r="A1545" s="23">
        <v>610710</v>
      </c>
      <c r="B1545" s="21" t="s">
        <v>4479</v>
      </c>
      <c r="C1545" s="21"/>
      <c r="D1545" s="16">
        <v>70.151770657672856</v>
      </c>
      <c r="E1545" s="15">
        <v>44.928000000000004</v>
      </c>
    </row>
    <row r="1546" spans="1:5" x14ac:dyDescent="0.25">
      <c r="A1546" s="23">
        <v>610720</v>
      </c>
      <c r="B1546" s="21" t="s">
        <v>4478</v>
      </c>
      <c r="C1546" s="21"/>
      <c r="D1546" s="16">
        <v>60.033726812816191</v>
      </c>
      <c r="E1546" s="15">
        <v>38.448000000000008</v>
      </c>
    </row>
    <row r="1547" spans="1:5" x14ac:dyDescent="0.25">
      <c r="A1547" s="23">
        <v>610730</v>
      </c>
      <c r="B1547" s="21" t="s">
        <v>4477</v>
      </c>
      <c r="C1547" s="21"/>
      <c r="D1547" s="16">
        <v>100.16863406408095</v>
      </c>
      <c r="E1547" s="15">
        <v>64.152000000000001</v>
      </c>
    </row>
    <row r="1548" spans="1:5" x14ac:dyDescent="0.25">
      <c r="A1548" s="23">
        <v>610740</v>
      </c>
      <c r="B1548" s="21" t="s">
        <v>4476</v>
      </c>
      <c r="C1548" s="21"/>
      <c r="D1548" s="16">
        <v>70.151770657672856</v>
      </c>
      <c r="E1548" s="15">
        <v>44.928000000000004</v>
      </c>
    </row>
    <row r="1549" spans="1:5" x14ac:dyDescent="0.25">
      <c r="A1549" s="23">
        <v>610750</v>
      </c>
      <c r="B1549" s="21" t="s">
        <v>4475</v>
      </c>
      <c r="C1549" s="21"/>
      <c r="D1549" s="16">
        <v>10.118043844856661</v>
      </c>
      <c r="E1549" s="15">
        <v>6.48</v>
      </c>
    </row>
    <row r="1550" spans="1:5" x14ac:dyDescent="0.25">
      <c r="A1550" s="23">
        <v>610760</v>
      </c>
      <c r="B1550" s="21" t="s">
        <v>4474</v>
      </c>
      <c r="C1550" s="21"/>
      <c r="D1550" s="16">
        <v>150.08431703204047</v>
      </c>
      <c r="E1550" s="15">
        <v>96.12</v>
      </c>
    </row>
    <row r="1551" spans="1:5" x14ac:dyDescent="0.25">
      <c r="A1551" s="23">
        <v>610770</v>
      </c>
      <c r="B1551" s="21" t="s">
        <v>4473</v>
      </c>
      <c r="C1551" s="21"/>
      <c r="D1551" s="16">
        <v>80.101180438448566</v>
      </c>
      <c r="E1551" s="15">
        <v>51.300000000000004</v>
      </c>
    </row>
    <row r="1552" spans="1:5" x14ac:dyDescent="0.25">
      <c r="A1552" s="23">
        <v>610780</v>
      </c>
      <c r="B1552" s="21" t="s">
        <v>4472</v>
      </c>
      <c r="C1552" s="21"/>
      <c r="D1552" s="16">
        <v>15.008431703204048</v>
      </c>
      <c r="E1552" s="15">
        <v>9.6120000000000019</v>
      </c>
    </row>
    <row r="1553" spans="1:5" x14ac:dyDescent="0.25">
      <c r="A1553" s="23">
        <v>610790</v>
      </c>
      <c r="B1553" s="21" t="s">
        <v>4471</v>
      </c>
      <c r="C1553" s="21" t="s">
        <v>4470</v>
      </c>
      <c r="D1553" s="16">
        <v>40.134907251264757</v>
      </c>
      <c r="E1553" s="15">
        <v>25.704000000000004</v>
      </c>
    </row>
    <row r="1554" spans="1:5" x14ac:dyDescent="0.25">
      <c r="A1554" s="23">
        <v>610800</v>
      </c>
      <c r="B1554" s="21" t="s">
        <v>4469</v>
      </c>
      <c r="C1554" s="21" t="s">
        <v>4468</v>
      </c>
      <c r="D1554" s="16">
        <v>40.134907251264757</v>
      </c>
      <c r="E1554" s="15">
        <v>25.704000000000004</v>
      </c>
    </row>
    <row r="1555" spans="1:5" x14ac:dyDescent="0.25">
      <c r="A1555" s="23">
        <v>610810</v>
      </c>
      <c r="B1555" s="21" t="s">
        <v>4467</v>
      </c>
      <c r="C1555" s="21" t="s">
        <v>4466</v>
      </c>
      <c r="D1555" s="16">
        <v>80.101180438448566</v>
      </c>
      <c r="E1555" s="15">
        <v>51.300000000000004</v>
      </c>
    </row>
    <row r="1556" spans="1:5" x14ac:dyDescent="0.25">
      <c r="A1556" s="23">
        <v>610820</v>
      </c>
      <c r="B1556" s="21" t="s">
        <v>4465</v>
      </c>
      <c r="C1556" s="21" t="s">
        <v>4464</v>
      </c>
      <c r="D1556" s="16">
        <v>67.453625632377737</v>
      </c>
      <c r="E1556" s="15">
        <v>43.199999999999996</v>
      </c>
    </row>
    <row r="1557" spans="1:5" x14ac:dyDescent="0.25">
      <c r="A1557" s="23"/>
      <c r="B1557" s="22" t="s">
        <v>4463</v>
      </c>
      <c r="C1557" s="21"/>
      <c r="D1557" s="16"/>
      <c r="E1557" s="15">
        <v>0</v>
      </c>
    </row>
    <row r="1558" spans="1:5" x14ac:dyDescent="0.25">
      <c r="A1558" s="23">
        <v>610830</v>
      </c>
      <c r="B1558" s="21" t="s">
        <v>4462</v>
      </c>
      <c r="C1558" s="21"/>
      <c r="D1558" s="16">
        <v>100.16863406408095</v>
      </c>
      <c r="E1558" s="15">
        <v>64.152000000000001</v>
      </c>
    </row>
    <row r="1559" spans="1:5" x14ac:dyDescent="0.25">
      <c r="A1559" s="23">
        <v>610840</v>
      </c>
      <c r="B1559" s="21" t="s">
        <v>4461</v>
      </c>
      <c r="C1559" s="21"/>
      <c r="D1559" s="16">
        <v>30.016863406408095</v>
      </c>
      <c r="E1559" s="15">
        <v>19.224000000000004</v>
      </c>
    </row>
    <row r="1560" spans="1:5" x14ac:dyDescent="0.25">
      <c r="A1560" s="23">
        <v>610850</v>
      </c>
      <c r="B1560" s="21" t="s">
        <v>4460</v>
      </c>
      <c r="C1560" s="21"/>
      <c r="D1560" s="16">
        <v>200.16863406408095</v>
      </c>
      <c r="E1560" s="15">
        <v>128.196</v>
      </c>
    </row>
    <row r="1561" spans="1:5" x14ac:dyDescent="0.25">
      <c r="A1561" s="23"/>
      <c r="B1561" s="22" t="s">
        <v>4459</v>
      </c>
      <c r="C1561" s="21"/>
      <c r="D1561" s="16"/>
      <c r="E1561" s="15">
        <v>0</v>
      </c>
    </row>
    <row r="1562" spans="1:5" ht="36" x14ac:dyDescent="0.25">
      <c r="A1562" s="23">
        <v>610860</v>
      </c>
      <c r="B1562" s="21" t="s">
        <v>4458</v>
      </c>
      <c r="C1562" s="24" t="s">
        <v>4457</v>
      </c>
      <c r="D1562" s="16">
        <v>59.021922428330527</v>
      </c>
      <c r="E1562" s="15">
        <v>37.800000000000004</v>
      </c>
    </row>
    <row r="1563" spans="1:5" ht="36" x14ac:dyDescent="0.25">
      <c r="A1563" s="23">
        <v>610870</v>
      </c>
      <c r="B1563" s="21" t="s">
        <v>4456</v>
      </c>
      <c r="C1563" s="24" t="s">
        <v>4450</v>
      </c>
      <c r="D1563" s="16">
        <v>119.7301854974705</v>
      </c>
      <c r="E1563" s="15">
        <v>76.680000000000007</v>
      </c>
    </row>
    <row r="1564" spans="1:5" ht="36" x14ac:dyDescent="0.25">
      <c r="A1564" s="23">
        <v>610880</v>
      </c>
      <c r="B1564" s="21" t="s">
        <v>4455</v>
      </c>
      <c r="C1564" s="24" t="s">
        <v>4450</v>
      </c>
      <c r="D1564" s="16">
        <v>200.16863406408095</v>
      </c>
      <c r="E1564" s="15">
        <v>128.196</v>
      </c>
    </row>
    <row r="1565" spans="1:5" x14ac:dyDescent="0.25">
      <c r="A1565" s="23"/>
      <c r="B1565" s="22" t="s">
        <v>4454</v>
      </c>
      <c r="C1565" s="21"/>
      <c r="D1565" s="16"/>
      <c r="E1565" s="15">
        <v>0</v>
      </c>
    </row>
    <row r="1566" spans="1:5" ht="36" x14ac:dyDescent="0.25">
      <c r="A1566" s="23">
        <v>610890</v>
      </c>
      <c r="B1566" s="21" t="s">
        <v>4453</v>
      </c>
      <c r="C1566" s="24" t="s">
        <v>4450</v>
      </c>
      <c r="D1566" s="16">
        <v>59.021922428330527</v>
      </c>
      <c r="E1566" s="15">
        <v>37.800000000000004</v>
      </c>
    </row>
    <row r="1567" spans="1:5" ht="36" x14ac:dyDescent="0.25">
      <c r="A1567" s="23">
        <v>610900</v>
      </c>
      <c r="B1567" s="21" t="s">
        <v>4452</v>
      </c>
      <c r="C1567" s="24" t="s">
        <v>4450</v>
      </c>
      <c r="D1567" s="16">
        <v>119.7301854974705</v>
      </c>
      <c r="E1567" s="15">
        <v>76.680000000000007</v>
      </c>
    </row>
    <row r="1568" spans="1:5" ht="36" x14ac:dyDescent="0.25">
      <c r="A1568" s="23">
        <v>610910</v>
      </c>
      <c r="B1568" s="21" t="s">
        <v>4451</v>
      </c>
      <c r="C1568" s="24" t="s">
        <v>4450</v>
      </c>
      <c r="D1568" s="16">
        <v>200.16863406408095</v>
      </c>
      <c r="E1568" s="15">
        <v>128.196</v>
      </c>
    </row>
    <row r="1569" spans="1:5" x14ac:dyDescent="0.25">
      <c r="A1569" s="23"/>
      <c r="B1569" s="22" t="s">
        <v>4449</v>
      </c>
      <c r="C1569" s="21"/>
      <c r="D1569" s="16"/>
      <c r="E1569" s="15">
        <v>0</v>
      </c>
    </row>
    <row r="1570" spans="1:5" x14ac:dyDescent="0.25">
      <c r="A1570" s="23">
        <v>610920</v>
      </c>
      <c r="B1570" s="21" t="s">
        <v>4448</v>
      </c>
      <c r="C1570" s="21"/>
      <c r="D1570" s="16">
        <v>59.021922428330527</v>
      </c>
      <c r="E1570" s="15">
        <v>37.800000000000004</v>
      </c>
    </row>
    <row r="1571" spans="1:5" x14ac:dyDescent="0.25">
      <c r="A1571" s="23">
        <v>610930</v>
      </c>
      <c r="B1571" s="21" t="s">
        <v>4447</v>
      </c>
      <c r="C1571" s="21"/>
      <c r="D1571" s="16">
        <v>119.7301854974705</v>
      </c>
      <c r="E1571" s="15">
        <v>76.680000000000007</v>
      </c>
    </row>
    <row r="1572" spans="1:5" x14ac:dyDescent="0.25">
      <c r="A1572" s="23">
        <v>610940</v>
      </c>
      <c r="B1572" s="21" t="s">
        <v>4446</v>
      </c>
      <c r="C1572" s="21"/>
      <c r="D1572" s="16">
        <v>239.460370994941</v>
      </c>
      <c r="E1572" s="15">
        <v>153.36000000000001</v>
      </c>
    </row>
    <row r="1573" spans="1:5" x14ac:dyDescent="0.25">
      <c r="A1573" s="23"/>
      <c r="B1573" s="22" t="s">
        <v>4445</v>
      </c>
      <c r="C1573" s="21"/>
      <c r="D1573" s="16"/>
      <c r="E1573" s="15">
        <v>0</v>
      </c>
    </row>
    <row r="1574" spans="1:5" x14ac:dyDescent="0.25">
      <c r="A1574" s="23">
        <v>610950</v>
      </c>
      <c r="B1574" s="21" t="s">
        <v>4444</v>
      </c>
      <c r="C1574" s="21" t="s">
        <v>4443</v>
      </c>
      <c r="D1574" s="16">
        <v>119.7301854974705</v>
      </c>
      <c r="E1574" s="15">
        <v>76.680000000000007</v>
      </c>
    </row>
    <row r="1575" spans="1:5" x14ac:dyDescent="0.25">
      <c r="A1575" s="23">
        <v>610960</v>
      </c>
      <c r="B1575" s="21" t="s">
        <v>4442</v>
      </c>
      <c r="C1575" s="21" t="s">
        <v>4441</v>
      </c>
      <c r="D1575" s="16">
        <v>300.16863406408095</v>
      </c>
      <c r="E1575" s="15">
        <v>192.24</v>
      </c>
    </row>
    <row r="1576" spans="1:5" x14ac:dyDescent="0.25">
      <c r="A1576" s="23">
        <v>610970</v>
      </c>
      <c r="B1576" s="21" t="s">
        <v>4440</v>
      </c>
      <c r="C1576" s="21" t="s">
        <v>4439</v>
      </c>
      <c r="D1576" s="16">
        <v>200.16863406408095</v>
      </c>
      <c r="E1576" s="15">
        <v>128.196</v>
      </c>
    </row>
    <row r="1577" spans="1:5" x14ac:dyDescent="0.25">
      <c r="A1577" s="23">
        <v>610980</v>
      </c>
      <c r="B1577" s="21" t="s">
        <v>4438</v>
      </c>
      <c r="C1577" s="21" t="s">
        <v>4413</v>
      </c>
      <c r="D1577" s="16">
        <v>500.3372681281619</v>
      </c>
      <c r="E1577" s="15">
        <v>320.43600000000004</v>
      </c>
    </row>
    <row r="1578" spans="1:5" x14ac:dyDescent="0.25">
      <c r="A1578" s="23">
        <v>610990</v>
      </c>
      <c r="B1578" s="21" t="s">
        <v>4437</v>
      </c>
      <c r="C1578" s="21" t="s">
        <v>4433</v>
      </c>
      <c r="D1578" s="16">
        <v>588.53288364249579</v>
      </c>
      <c r="E1578" s="15">
        <v>376.92</v>
      </c>
    </row>
    <row r="1579" spans="1:5" x14ac:dyDescent="0.25">
      <c r="A1579" s="23">
        <v>611000</v>
      </c>
      <c r="B1579" s="21" t="s">
        <v>4436</v>
      </c>
      <c r="C1579" s="21" t="s">
        <v>4429</v>
      </c>
      <c r="D1579" s="16">
        <v>738.61720067453632</v>
      </c>
      <c r="E1579" s="15">
        <v>473.04</v>
      </c>
    </row>
    <row r="1580" spans="1:5" x14ac:dyDescent="0.25">
      <c r="A1580" s="23">
        <v>611010</v>
      </c>
      <c r="B1580" s="21" t="s">
        <v>4435</v>
      </c>
      <c r="C1580" s="21" t="s">
        <v>4413</v>
      </c>
      <c r="D1580" s="16">
        <v>832.73187183811137</v>
      </c>
      <c r="E1580" s="15">
        <v>533.31479999999999</v>
      </c>
    </row>
    <row r="1581" spans="1:5" x14ac:dyDescent="0.25">
      <c r="A1581" s="23">
        <v>611020</v>
      </c>
      <c r="B1581" s="21" t="s">
        <v>4434</v>
      </c>
      <c r="C1581" s="21" t="s">
        <v>4433</v>
      </c>
      <c r="D1581" s="16">
        <v>742.22596964586853</v>
      </c>
      <c r="E1581" s="15">
        <v>475.35120000000006</v>
      </c>
    </row>
    <row r="1582" spans="1:5" ht="24" x14ac:dyDescent="0.25">
      <c r="A1582" s="23">
        <v>611021</v>
      </c>
      <c r="B1582" s="158" t="s">
        <v>4432</v>
      </c>
      <c r="C1582" s="158" t="s">
        <v>4431</v>
      </c>
      <c r="D1582" s="152">
        <v>830</v>
      </c>
      <c r="E1582" s="15">
        <v>531.5652</v>
      </c>
    </row>
    <row r="1583" spans="1:5" x14ac:dyDescent="0.25">
      <c r="A1583" s="23">
        <v>611030</v>
      </c>
      <c r="B1583" s="21" t="s">
        <v>4430</v>
      </c>
      <c r="C1583" s="21" t="s">
        <v>4429</v>
      </c>
      <c r="D1583" s="16">
        <v>775.716694772344</v>
      </c>
      <c r="E1583" s="15">
        <v>496.79999999999995</v>
      </c>
    </row>
    <row r="1584" spans="1:5" x14ac:dyDescent="0.25">
      <c r="A1584" s="23">
        <v>611040</v>
      </c>
      <c r="B1584" s="21" t="s">
        <v>4428</v>
      </c>
      <c r="C1584" s="21" t="s">
        <v>4421</v>
      </c>
      <c r="D1584" s="16">
        <v>829.10623946037106</v>
      </c>
      <c r="E1584" s="15">
        <v>530.9928000000001</v>
      </c>
    </row>
    <row r="1585" spans="1:5" x14ac:dyDescent="0.25">
      <c r="A1585" s="23">
        <v>611050</v>
      </c>
      <c r="B1585" s="21" t="s">
        <v>4427</v>
      </c>
      <c r="C1585" s="21" t="s">
        <v>4413</v>
      </c>
      <c r="D1585" s="16">
        <v>359.19055649241147</v>
      </c>
      <c r="E1585" s="15">
        <v>230.04000000000002</v>
      </c>
    </row>
    <row r="1586" spans="1:5" x14ac:dyDescent="0.25">
      <c r="A1586" s="23">
        <v>611060</v>
      </c>
      <c r="B1586" s="21" t="s">
        <v>4426</v>
      </c>
      <c r="C1586" s="21" t="s">
        <v>4413</v>
      </c>
      <c r="D1586" s="16">
        <v>450.25295109612142</v>
      </c>
      <c r="E1586" s="15">
        <v>288.36</v>
      </c>
    </row>
    <row r="1587" spans="1:5" x14ac:dyDescent="0.25">
      <c r="A1587" s="23">
        <v>611070</v>
      </c>
      <c r="B1587" s="21" t="s">
        <v>4425</v>
      </c>
      <c r="C1587" s="21" t="s">
        <v>4421</v>
      </c>
      <c r="D1587" s="16">
        <v>478.920741989882</v>
      </c>
      <c r="E1587" s="15">
        <v>306.72000000000003</v>
      </c>
    </row>
    <row r="1588" spans="1:5" x14ac:dyDescent="0.25">
      <c r="A1588" s="23">
        <v>611080</v>
      </c>
      <c r="B1588" s="21" t="s">
        <v>4424</v>
      </c>
      <c r="C1588" s="21" t="s">
        <v>4413</v>
      </c>
      <c r="D1588" s="16">
        <v>419.89881956155148</v>
      </c>
      <c r="E1588" s="15">
        <v>268.92</v>
      </c>
    </row>
    <row r="1589" spans="1:5" x14ac:dyDescent="0.25">
      <c r="A1589" s="23">
        <v>611090</v>
      </c>
      <c r="B1589" s="21" t="s">
        <v>4423</v>
      </c>
      <c r="C1589" s="21" t="s">
        <v>4413</v>
      </c>
      <c r="D1589" s="16">
        <v>527.82462057335579</v>
      </c>
      <c r="E1589" s="15">
        <v>338.03999999999996</v>
      </c>
    </row>
    <row r="1590" spans="1:5" x14ac:dyDescent="0.25">
      <c r="A1590" s="23">
        <v>611100</v>
      </c>
      <c r="B1590" s="21" t="s">
        <v>4422</v>
      </c>
      <c r="C1590" s="21" t="s">
        <v>4421</v>
      </c>
      <c r="D1590" s="16">
        <v>539.62900505902189</v>
      </c>
      <c r="E1590" s="15">
        <v>345.59999999999997</v>
      </c>
    </row>
    <row r="1591" spans="1:5" x14ac:dyDescent="0.25">
      <c r="A1591" s="23">
        <v>611110</v>
      </c>
      <c r="B1591" s="21" t="s">
        <v>4420</v>
      </c>
      <c r="C1591" s="21" t="s">
        <v>4413</v>
      </c>
      <c r="D1591" s="16">
        <v>839.79763912310295</v>
      </c>
      <c r="E1591" s="15">
        <v>537.84</v>
      </c>
    </row>
    <row r="1592" spans="1:5" x14ac:dyDescent="0.25">
      <c r="A1592" s="23">
        <v>611130</v>
      </c>
      <c r="B1592" s="21" t="s">
        <v>4419</v>
      </c>
      <c r="C1592" s="21" t="s">
        <v>4413</v>
      </c>
      <c r="D1592" s="16">
        <v>419.89881956155148</v>
      </c>
      <c r="E1592" s="15">
        <v>268.92</v>
      </c>
    </row>
    <row r="1593" spans="1:5" x14ac:dyDescent="0.25">
      <c r="A1593" s="23">
        <v>611131</v>
      </c>
      <c r="B1593" s="149" t="s">
        <v>4418</v>
      </c>
      <c r="C1593" s="149" t="s">
        <v>4417</v>
      </c>
      <c r="D1593" s="152">
        <v>1000</v>
      </c>
      <c r="E1593" s="15">
        <v>640.44000000000005</v>
      </c>
    </row>
    <row r="1594" spans="1:5" x14ac:dyDescent="0.25">
      <c r="A1594" s="23">
        <v>611132</v>
      </c>
      <c r="B1594" s="149" t="s">
        <v>4416</v>
      </c>
      <c r="C1594" s="149" t="s">
        <v>4415</v>
      </c>
      <c r="D1594" s="152">
        <v>1200</v>
      </c>
      <c r="E1594" s="15">
        <v>768.52799999999991</v>
      </c>
    </row>
    <row r="1595" spans="1:5" x14ac:dyDescent="0.25">
      <c r="A1595" s="23">
        <v>611140</v>
      </c>
      <c r="B1595" s="21" t="s">
        <v>4414</v>
      </c>
      <c r="C1595" s="21" t="s">
        <v>4413</v>
      </c>
      <c r="D1595" s="16">
        <v>720.06745362563242</v>
      </c>
      <c r="E1595" s="15">
        <v>461.16</v>
      </c>
    </row>
    <row r="1596" spans="1:5" x14ac:dyDescent="0.25">
      <c r="A1596" s="23"/>
      <c r="B1596" s="22" t="s">
        <v>4412</v>
      </c>
      <c r="C1596" s="21"/>
      <c r="D1596" s="16"/>
      <c r="E1596" s="15">
        <v>0</v>
      </c>
    </row>
    <row r="1597" spans="1:5" x14ac:dyDescent="0.25">
      <c r="A1597" s="23">
        <v>611150</v>
      </c>
      <c r="B1597" s="21" t="s">
        <v>4411</v>
      </c>
      <c r="C1597" s="21"/>
      <c r="D1597" s="16">
        <v>300.16863406408095</v>
      </c>
      <c r="E1597" s="15">
        <v>192.24</v>
      </c>
    </row>
    <row r="1598" spans="1:5" x14ac:dyDescent="0.25">
      <c r="A1598" s="23">
        <v>611160</v>
      </c>
      <c r="B1598" s="21" t="s">
        <v>4410</v>
      </c>
      <c r="C1598" s="24" t="s">
        <v>4409</v>
      </c>
      <c r="D1598" s="16">
        <v>450.25295109612142</v>
      </c>
      <c r="E1598" s="15">
        <v>288.36</v>
      </c>
    </row>
    <row r="1599" spans="1:5" x14ac:dyDescent="0.25">
      <c r="A1599" s="23">
        <v>611170</v>
      </c>
      <c r="B1599" s="21" t="s">
        <v>4408</v>
      </c>
      <c r="C1599" s="21"/>
      <c r="D1599" s="16">
        <v>350.25295109612142</v>
      </c>
      <c r="E1599" s="15">
        <v>224.316</v>
      </c>
    </row>
    <row r="1600" spans="1:5" x14ac:dyDescent="0.25">
      <c r="A1600" s="23">
        <v>611180</v>
      </c>
      <c r="B1600" s="21" t="s">
        <v>4407</v>
      </c>
      <c r="C1600" s="24" t="s">
        <v>4406</v>
      </c>
      <c r="D1600" s="16">
        <v>440.30354131534574</v>
      </c>
      <c r="E1600" s="15">
        <v>281.98800000000006</v>
      </c>
    </row>
    <row r="1601" spans="1:5" x14ac:dyDescent="0.25">
      <c r="A1601" s="23">
        <v>611190</v>
      </c>
      <c r="B1601" s="21" t="s">
        <v>4405</v>
      </c>
      <c r="C1601" s="21"/>
      <c r="D1601" s="16">
        <v>500.3372681281619</v>
      </c>
      <c r="E1601" s="15">
        <v>320.43600000000004</v>
      </c>
    </row>
    <row r="1602" spans="1:5" ht="24" x14ac:dyDescent="0.25">
      <c r="A1602" s="23">
        <v>611200</v>
      </c>
      <c r="B1602" s="21" t="s">
        <v>4404</v>
      </c>
      <c r="C1602" s="21"/>
      <c r="D1602" s="16">
        <v>700.3372681281619</v>
      </c>
      <c r="E1602" s="15">
        <v>448.52400000000006</v>
      </c>
    </row>
    <row r="1603" spans="1:5" x14ac:dyDescent="0.25">
      <c r="A1603" s="23">
        <v>611210</v>
      </c>
      <c r="B1603" s="21" t="s">
        <v>4403</v>
      </c>
      <c r="C1603" s="21"/>
      <c r="D1603" s="16">
        <v>200.16863406408095</v>
      </c>
      <c r="E1603" s="15">
        <v>128.196</v>
      </c>
    </row>
    <row r="1604" spans="1:5" x14ac:dyDescent="0.25">
      <c r="A1604" s="23"/>
      <c r="B1604" s="22" t="s">
        <v>4402</v>
      </c>
      <c r="C1604" s="21"/>
      <c r="D1604" s="16"/>
      <c r="E1604" s="15">
        <v>0</v>
      </c>
    </row>
    <row r="1605" spans="1:5" x14ac:dyDescent="0.25">
      <c r="A1605" s="23">
        <v>611220</v>
      </c>
      <c r="B1605" s="21" t="s">
        <v>4401</v>
      </c>
      <c r="C1605" s="21"/>
      <c r="D1605" s="16">
        <v>600.3372681281619</v>
      </c>
      <c r="E1605" s="15">
        <v>384.48</v>
      </c>
    </row>
    <row r="1606" spans="1:5" x14ac:dyDescent="0.25">
      <c r="A1606" s="23">
        <v>611230</v>
      </c>
      <c r="B1606" s="21" t="s">
        <v>4400</v>
      </c>
      <c r="C1606" s="21"/>
      <c r="D1606" s="16">
        <v>419.89881956155148</v>
      </c>
      <c r="E1606" s="15">
        <v>268.92</v>
      </c>
    </row>
    <row r="1607" spans="1:5" x14ac:dyDescent="0.25">
      <c r="A1607" s="23">
        <v>611240</v>
      </c>
      <c r="B1607" s="21" t="s">
        <v>4399</v>
      </c>
      <c r="C1607" s="21"/>
      <c r="D1607" s="16">
        <v>359.19055649241147</v>
      </c>
      <c r="E1607" s="15">
        <v>230.04000000000002</v>
      </c>
    </row>
    <row r="1608" spans="1:5" x14ac:dyDescent="0.25">
      <c r="A1608" s="23">
        <v>611250</v>
      </c>
      <c r="B1608" s="21" t="s">
        <v>4398</v>
      </c>
      <c r="C1608" s="21"/>
      <c r="D1608" s="16">
        <v>600.3372681281619</v>
      </c>
      <c r="E1608" s="15">
        <v>384.48</v>
      </c>
    </row>
    <row r="1609" spans="1:5" x14ac:dyDescent="0.25">
      <c r="A1609" s="23">
        <v>611260</v>
      </c>
      <c r="B1609" s="21" t="s">
        <v>4397</v>
      </c>
      <c r="C1609" s="21"/>
      <c r="D1609" s="16">
        <v>900.50590219224284</v>
      </c>
      <c r="E1609" s="15">
        <v>576.72</v>
      </c>
    </row>
    <row r="1610" spans="1:5" x14ac:dyDescent="0.25">
      <c r="A1610" s="23">
        <v>611270</v>
      </c>
      <c r="B1610" s="21" t="s">
        <v>4396</v>
      </c>
      <c r="C1610" s="21"/>
      <c r="D1610" s="16">
        <v>1079.2580101180438</v>
      </c>
      <c r="E1610" s="15">
        <v>691.19999999999993</v>
      </c>
    </row>
    <row r="1611" spans="1:5" x14ac:dyDescent="0.25">
      <c r="A1611" s="23">
        <v>611280</v>
      </c>
      <c r="B1611" s="21" t="s">
        <v>4395</v>
      </c>
      <c r="C1611" s="21"/>
      <c r="D1611" s="16">
        <v>1440.1349072512648</v>
      </c>
      <c r="E1611" s="15">
        <v>922.32</v>
      </c>
    </row>
    <row r="1612" spans="1:5" x14ac:dyDescent="0.25">
      <c r="A1612" s="23"/>
      <c r="B1612" s="22" t="s">
        <v>4394</v>
      </c>
      <c r="C1612" s="21"/>
      <c r="D1612" s="16"/>
      <c r="E1612" s="15">
        <v>0</v>
      </c>
    </row>
    <row r="1613" spans="1:5" x14ac:dyDescent="0.25">
      <c r="A1613" s="23">
        <v>611290</v>
      </c>
      <c r="B1613" s="21" t="s">
        <v>4393</v>
      </c>
      <c r="C1613" s="21"/>
      <c r="D1613" s="16">
        <v>590.21922428330527</v>
      </c>
      <c r="E1613" s="15">
        <v>378</v>
      </c>
    </row>
    <row r="1614" spans="1:5" x14ac:dyDescent="0.25">
      <c r="A1614" s="23">
        <v>611300</v>
      </c>
      <c r="B1614" s="21" t="s">
        <v>4392</v>
      </c>
      <c r="C1614" s="21"/>
      <c r="D1614" s="16">
        <v>400.168634064081</v>
      </c>
      <c r="E1614" s="15">
        <v>256.28400000000005</v>
      </c>
    </row>
    <row r="1615" spans="1:5" x14ac:dyDescent="0.25">
      <c r="A1615" s="23">
        <v>611310</v>
      </c>
      <c r="B1615" s="21" t="s">
        <v>4391</v>
      </c>
      <c r="C1615" s="21"/>
      <c r="D1615" s="16">
        <v>300.16863406408095</v>
      </c>
      <c r="E1615" s="15">
        <v>192.24</v>
      </c>
    </row>
    <row r="1616" spans="1:5" x14ac:dyDescent="0.25">
      <c r="A1616" s="23"/>
      <c r="B1616" s="22" t="s">
        <v>4390</v>
      </c>
      <c r="C1616" s="21"/>
      <c r="D1616" s="16"/>
      <c r="E1616" s="15">
        <v>0</v>
      </c>
    </row>
    <row r="1617" spans="1:5" x14ac:dyDescent="0.25">
      <c r="A1617" s="23">
        <v>611320</v>
      </c>
      <c r="B1617" s="21" t="s">
        <v>4389</v>
      </c>
      <c r="C1617" s="21"/>
      <c r="D1617" s="16">
        <v>119.7301854974705</v>
      </c>
      <c r="E1617" s="15">
        <v>76.680000000000007</v>
      </c>
    </row>
    <row r="1618" spans="1:5" x14ac:dyDescent="0.25">
      <c r="A1618" s="23">
        <v>611330</v>
      </c>
      <c r="B1618" s="21" t="s">
        <v>4388</v>
      </c>
      <c r="C1618" s="21"/>
      <c r="D1618" s="16">
        <v>239.460370994941</v>
      </c>
      <c r="E1618" s="15">
        <v>153.36000000000001</v>
      </c>
    </row>
    <row r="1619" spans="1:5" x14ac:dyDescent="0.25">
      <c r="A1619" s="23">
        <v>611340</v>
      </c>
      <c r="B1619" s="21" t="s">
        <v>4387</v>
      </c>
      <c r="C1619" s="21" t="s">
        <v>4382</v>
      </c>
      <c r="D1619" s="16">
        <v>300.16863406408095</v>
      </c>
      <c r="E1619" s="15">
        <v>192.24</v>
      </c>
    </row>
    <row r="1620" spans="1:5" ht="24" x14ac:dyDescent="0.25">
      <c r="A1620" s="23">
        <v>611350</v>
      </c>
      <c r="B1620" s="21" t="s">
        <v>4386</v>
      </c>
      <c r="C1620" s="21" t="s">
        <v>4382</v>
      </c>
      <c r="D1620" s="16">
        <v>359.19055649241147</v>
      </c>
      <c r="E1620" s="15">
        <v>230.04000000000002</v>
      </c>
    </row>
    <row r="1621" spans="1:5" ht="24" x14ac:dyDescent="0.25">
      <c r="A1621" s="23">
        <v>611360</v>
      </c>
      <c r="B1621" s="21" t="s">
        <v>4385</v>
      </c>
      <c r="C1621" s="21" t="s">
        <v>4384</v>
      </c>
      <c r="D1621" s="16">
        <v>225.12647554806071</v>
      </c>
      <c r="E1621" s="15">
        <v>144.18</v>
      </c>
    </row>
    <row r="1622" spans="1:5" x14ac:dyDescent="0.25">
      <c r="A1622" s="23">
        <v>611370</v>
      </c>
      <c r="B1622" s="21" t="s">
        <v>4383</v>
      </c>
      <c r="C1622" s="21" t="s">
        <v>4382</v>
      </c>
      <c r="D1622" s="16">
        <v>150.08431703204047</v>
      </c>
      <c r="E1622" s="15">
        <v>96.12</v>
      </c>
    </row>
    <row r="1623" spans="1:5" x14ac:dyDescent="0.25">
      <c r="A1623" s="23"/>
      <c r="B1623" s="22" t="s">
        <v>4381</v>
      </c>
      <c r="C1623" s="21"/>
      <c r="D1623" s="16"/>
      <c r="E1623" s="15">
        <v>0</v>
      </c>
    </row>
    <row r="1624" spans="1:5" x14ac:dyDescent="0.25">
      <c r="A1624" s="23">
        <v>611380</v>
      </c>
      <c r="B1624" s="21" t="s">
        <v>4380</v>
      </c>
      <c r="C1624" s="21"/>
      <c r="D1624" s="16">
        <v>600.3372681281619</v>
      </c>
      <c r="E1624" s="15">
        <v>384.48</v>
      </c>
    </row>
    <row r="1625" spans="1:5" x14ac:dyDescent="0.25">
      <c r="A1625" s="23">
        <v>611390</v>
      </c>
      <c r="B1625" s="21" t="s">
        <v>4379</v>
      </c>
      <c r="C1625" s="21" t="s">
        <v>4378</v>
      </c>
      <c r="D1625" s="16">
        <v>300.16863406408095</v>
      </c>
      <c r="E1625" s="15">
        <v>192.24</v>
      </c>
    </row>
    <row r="1626" spans="1:5" x14ac:dyDescent="0.25">
      <c r="A1626" s="23">
        <v>611400</v>
      </c>
      <c r="B1626" s="21" t="s">
        <v>4377</v>
      </c>
      <c r="C1626" s="21"/>
      <c r="D1626" s="16">
        <v>359.19055649241147</v>
      </c>
      <c r="E1626" s="15">
        <v>230.04000000000002</v>
      </c>
    </row>
    <row r="1627" spans="1:5" x14ac:dyDescent="0.25">
      <c r="A1627" s="23">
        <v>611410</v>
      </c>
      <c r="B1627" s="21" t="s">
        <v>4376</v>
      </c>
      <c r="C1627" s="21"/>
      <c r="D1627" s="16">
        <v>359.19055649241147</v>
      </c>
      <c r="E1627" s="15">
        <v>230.04000000000002</v>
      </c>
    </row>
    <row r="1628" spans="1:5" ht="24" x14ac:dyDescent="0.25">
      <c r="A1628" s="23">
        <v>611420</v>
      </c>
      <c r="B1628" s="21" t="s">
        <v>4375</v>
      </c>
      <c r="C1628" s="21"/>
      <c r="D1628" s="16">
        <v>150.08431703204047</v>
      </c>
      <c r="E1628" s="15">
        <v>96.12</v>
      </c>
    </row>
    <row r="1629" spans="1:5" x14ac:dyDescent="0.25">
      <c r="A1629" s="23">
        <v>611430</v>
      </c>
      <c r="B1629" s="21" t="s">
        <v>4374</v>
      </c>
      <c r="C1629" s="21"/>
      <c r="D1629" s="16">
        <v>100.16863406408095</v>
      </c>
      <c r="E1629" s="15">
        <v>64.152000000000001</v>
      </c>
    </row>
    <row r="1630" spans="1:5" ht="48" x14ac:dyDescent="0.25">
      <c r="A1630" s="23"/>
      <c r="B1630" s="22" t="s">
        <v>4373</v>
      </c>
      <c r="C1630" s="21" t="s">
        <v>4372</v>
      </c>
      <c r="D1630" s="16"/>
      <c r="E1630" s="15">
        <v>0</v>
      </c>
    </row>
    <row r="1631" spans="1:5" x14ac:dyDescent="0.25">
      <c r="A1631" s="23">
        <v>611450</v>
      </c>
      <c r="B1631" s="21" t="s">
        <v>4371</v>
      </c>
      <c r="C1631" s="21"/>
      <c r="D1631" s="16">
        <v>200.16863406408095</v>
      </c>
      <c r="E1631" s="15">
        <v>128.196</v>
      </c>
    </row>
    <row r="1632" spans="1:5" x14ac:dyDescent="0.25">
      <c r="A1632" s="23">
        <v>611460</v>
      </c>
      <c r="B1632" s="149" t="s">
        <v>4370</v>
      </c>
      <c r="C1632" s="149"/>
      <c r="D1632" s="152">
        <v>270</v>
      </c>
      <c r="E1632" s="15">
        <v>172.9188</v>
      </c>
    </row>
    <row r="1633" spans="1:5" x14ac:dyDescent="0.25">
      <c r="A1633" s="23">
        <v>611470</v>
      </c>
      <c r="B1633" s="21" t="s">
        <v>4369</v>
      </c>
      <c r="C1633" s="21"/>
      <c r="D1633" s="16">
        <v>300.16863406408095</v>
      </c>
      <c r="E1633" s="15">
        <v>192.24</v>
      </c>
    </row>
    <row r="1634" spans="1:5" x14ac:dyDescent="0.25">
      <c r="A1634" s="23">
        <v>611480</v>
      </c>
      <c r="B1634" s="21" t="s">
        <v>4368</v>
      </c>
      <c r="C1634" s="21" t="s">
        <v>4367</v>
      </c>
      <c r="D1634" s="16">
        <v>239.460370994941</v>
      </c>
      <c r="E1634" s="15">
        <v>153.36000000000001</v>
      </c>
    </row>
    <row r="1635" spans="1:5" x14ac:dyDescent="0.25">
      <c r="A1635" s="23">
        <v>611500</v>
      </c>
      <c r="B1635" s="21" t="s">
        <v>4366</v>
      </c>
      <c r="C1635" s="21"/>
      <c r="D1635" s="16">
        <v>1568.2967959527825</v>
      </c>
      <c r="E1635" s="15">
        <v>1004.4000000000001</v>
      </c>
    </row>
    <row r="1636" spans="1:5" x14ac:dyDescent="0.25">
      <c r="A1636" s="23">
        <v>611520</v>
      </c>
      <c r="B1636" s="21" t="s">
        <v>4365</v>
      </c>
      <c r="C1636" s="21"/>
      <c r="D1636" s="16">
        <v>3784.15</v>
      </c>
      <c r="E1636" s="15">
        <v>2423.5210260000003</v>
      </c>
    </row>
    <row r="1637" spans="1:5" x14ac:dyDescent="0.25">
      <c r="A1637" s="23">
        <v>611530</v>
      </c>
      <c r="B1637" s="21" t="s">
        <v>4364</v>
      </c>
      <c r="C1637" s="21"/>
      <c r="D1637" s="16">
        <v>450.25295109612142</v>
      </c>
      <c r="E1637" s="15">
        <v>288.36</v>
      </c>
    </row>
    <row r="1638" spans="1:5" x14ac:dyDescent="0.25">
      <c r="A1638" s="23">
        <v>611540</v>
      </c>
      <c r="B1638" s="21" t="s">
        <v>4363</v>
      </c>
      <c r="C1638" s="21" t="s">
        <v>4362</v>
      </c>
      <c r="D1638" s="16">
        <v>50.084317032040474</v>
      </c>
      <c r="E1638" s="15">
        <v>32.076000000000001</v>
      </c>
    </row>
    <row r="1639" spans="1:5" x14ac:dyDescent="0.25">
      <c r="A1639" s="23">
        <v>611550</v>
      </c>
      <c r="B1639" s="21" t="s">
        <v>4361</v>
      </c>
      <c r="C1639" s="21"/>
      <c r="D1639" s="16">
        <v>30.016863406408095</v>
      </c>
      <c r="E1639" s="15">
        <v>19.224000000000004</v>
      </c>
    </row>
    <row r="1640" spans="1:5" ht="24" x14ac:dyDescent="0.25">
      <c r="A1640" s="23">
        <v>611560</v>
      </c>
      <c r="B1640" s="21" t="s">
        <v>4360</v>
      </c>
      <c r="C1640" s="21" t="s">
        <v>4359</v>
      </c>
      <c r="D1640" s="16">
        <v>300.16863406408095</v>
      </c>
      <c r="E1640" s="15">
        <v>192.24</v>
      </c>
    </row>
    <row r="1641" spans="1:5" x14ac:dyDescent="0.25">
      <c r="A1641" s="23">
        <v>611570</v>
      </c>
      <c r="B1641" s="21" t="s">
        <v>4358</v>
      </c>
      <c r="C1641" s="21"/>
      <c r="D1641" s="16">
        <v>359.19055649241147</v>
      </c>
      <c r="E1641" s="15">
        <v>230.04000000000002</v>
      </c>
    </row>
    <row r="1642" spans="1:5" x14ac:dyDescent="0.25">
      <c r="A1642" s="23">
        <v>611580</v>
      </c>
      <c r="B1642" s="21" t="s">
        <v>4357</v>
      </c>
      <c r="C1642" s="21"/>
      <c r="D1642" s="16">
        <v>350.25295109612142</v>
      </c>
      <c r="E1642" s="15">
        <v>224.316</v>
      </c>
    </row>
    <row r="1643" spans="1:5" x14ac:dyDescent="0.25">
      <c r="A1643" s="23">
        <v>611590</v>
      </c>
      <c r="B1643" s="21" t="s">
        <v>4356</v>
      </c>
      <c r="C1643" s="21"/>
      <c r="D1643" s="16">
        <v>200.16863406408095</v>
      </c>
      <c r="E1643" s="15">
        <v>128.196</v>
      </c>
    </row>
    <row r="1644" spans="1:5" x14ac:dyDescent="0.25">
      <c r="A1644" s="23">
        <v>611600</v>
      </c>
      <c r="B1644" s="21" t="s">
        <v>4355</v>
      </c>
      <c r="C1644" s="21"/>
      <c r="D1644" s="16">
        <v>600.3372681281619</v>
      </c>
      <c r="E1644" s="15">
        <v>384.48</v>
      </c>
    </row>
    <row r="1645" spans="1:5" x14ac:dyDescent="0.25">
      <c r="A1645" s="23">
        <v>611620</v>
      </c>
      <c r="B1645" s="21" t="s">
        <v>4354</v>
      </c>
      <c r="C1645" s="21"/>
      <c r="D1645" s="16">
        <v>400.168634064081</v>
      </c>
      <c r="E1645" s="15">
        <v>256.28400000000005</v>
      </c>
    </row>
    <row r="1646" spans="1:5" x14ac:dyDescent="0.25">
      <c r="A1646" s="23">
        <v>611630</v>
      </c>
      <c r="B1646" s="149" t="s">
        <v>4353</v>
      </c>
      <c r="C1646" s="149"/>
      <c r="D1646" s="152">
        <v>419.89881956155148</v>
      </c>
      <c r="E1646" s="15">
        <v>268.92</v>
      </c>
    </row>
    <row r="1647" spans="1:5" x14ac:dyDescent="0.2">
      <c r="A1647" s="23">
        <v>611631</v>
      </c>
      <c r="B1647" s="149" t="s">
        <v>4352</v>
      </c>
      <c r="C1647" s="154"/>
      <c r="D1647" s="152">
        <v>600</v>
      </c>
      <c r="E1647" s="15">
        <v>384.26399999999995</v>
      </c>
    </row>
    <row r="1648" spans="1:5" x14ac:dyDescent="0.25">
      <c r="A1648" s="23">
        <v>611640</v>
      </c>
      <c r="B1648" s="21" t="s">
        <v>4351</v>
      </c>
      <c r="C1648" s="21"/>
      <c r="D1648" s="16">
        <v>250.25295109612145</v>
      </c>
      <c r="E1648" s="15">
        <v>160.27200000000002</v>
      </c>
    </row>
    <row r="1649" spans="1:5" x14ac:dyDescent="0.25">
      <c r="A1649" s="23">
        <v>611650</v>
      </c>
      <c r="B1649" s="21" t="s">
        <v>4350</v>
      </c>
      <c r="C1649" s="21"/>
      <c r="D1649" s="16">
        <v>300.16863406408095</v>
      </c>
      <c r="E1649" s="15">
        <v>192.24</v>
      </c>
    </row>
    <row r="1650" spans="1:5" x14ac:dyDescent="0.25">
      <c r="A1650" s="23">
        <v>611680</v>
      </c>
      <c r="B1650" s="21" t="s">
        <v>4349</v>
      </c>
      <c r="C1650" s="21"/>
      <c r="D1650" s="16">
        <v>345.69983136593595</v>
      </c>
      <c r="E1650" s="15">
        <v>221.4</v>
      </c>
    </row>
    <row r="1651" spans="1:5" x14ac:dyDescent="0.25">
      <c r="A1651" s="23">
        <v>611690</v>
      </c>
      <c r="B1651" s="21" t="s">
        <v>4348</v>
      </c>
      <c r="C1651" s="24"/>
      <c r="D1651" s="16">
        <v>275.21079258010116</v>
      </c>
      <c r="E1651" s="15">
        <v>176.256</v>
      </c>
    </row>
    <row r="1652" spans="1:5" x14ac:dyDescent="0.25">
      <c r="A1652" s="23">
        <v>611691</v>
      </c>
      <c r="B1652" s="21" t="s">
        <v>4347</v>
      </c>
      <c r="C1652" s="21"/>
      <c r="D1652" s="16">
        <v>241.14671163575042</v>
      </c>
      <c r="E1652" s="15">
        <v>154.44</v>
      </c>
    </row>
    <row r="1653" spans="1:5" x14ac:dyDescent="0.25">
      <c r="A1653" s="23">
        <v>611700</v>
      </c>
      <c r="B1653" s="21" t="s">
        <v>4346</v>
      </c>
      <c r="C1653" s="21"/>
      <c r="D1653" s="16">
        <v>178.75210792580103</v>
      </c>
      <c r="E1653" s="15">
        <v>114.48</v>
      </c>
    </row>
    <row r="1654" spans="1:5" x14ac:dyDescent="0.25">
      <c r="A1654" s="23">
        <v>611710</v>
      </c>
      <c r="B1654" s="21" t="s">
        <v>4345</v>
      </c>
      <c r="C1654" s="21" t="s">
        <v>4344</v>
      </c>
      <c r="D1654" s="16">
        <v>450.25295109612142</v>
      </c>
      <c r="E1654" s="15">
        <v>288.36</v>
      </c>
    </row>
    <row r="1655" spans="1:5" x14ac:dyDescent="0.25">
      <c r="A1655" s="23">
        <v>611720</v>
      </c>
      <c r="B1655" s="21" t="s">
        <v>4343</v>
      </c>
      <c r="C1655" s="21"/>
      <c r="D1655" s="16">
        <v>2680.44</v>
      </c>
      <c r="E1655" s="15">
        <v>1716.6609936</v>
      </c>
    </row>
    <row r="1656" spans="1:5" x14ac:dyDescent="0.25">
      <c r="A1656" s="23">
        <v>611730</v>
      </c>
      <c r="B1656" s="21" t="s">
        <v>4342</v>
      </c>
      <c r="C1656" s="21"/>
      <c r="D1656" s="16">
        <v>1175.3794266441821</v>
      </c>
      <c r="E1656" s="15">
        <v>752.7600000000001</v>
      </c>
    </row>
    <row r="1657" spans="1:5" x14ac:dyDescent="0.25">
      <c r="A1657" s="23">
        <v>611740</v>
      </c>
      <c r="B1657" s="21" t="s">
        <v>4341</v>
      </c>
      <c r="C1657" s="21"/>
      <c r="D1657" s="16">
        <v>600.3372681281619</v>
      </c>
      <c r="E1657" s="15">
        <v>384.48</v>
      </c>
    </row>
    <row r="1658" spans="1:5" x14ac:dyDescent="0.25">
      <c r="A1658" s="23">
        <v>611750</v>
      </c>
      <c r="B1658" s="21" t="s">
        <v>4340</v>
      </c>
      <c r="C1658" s="21"/>
      <c r="D1658" s="16">
        <v>600.3372681281619</v>
      </c>
      <c r="E1658" s="15">
        <v>384.48</v>
      </c>
    </row>
    <row r="1659" spans="1:5" x14ac:dyDescent="0.25">
      <c r="A1659" s="23">
        <v>611760</v>
      </c>
      <c r="B1659" s="21" t="s">
        <v>4339</v>
      </c>
      <c r="C1659" s="21"/>
      <c r="D1659" s="16">
        <v>600.3372681281619</v>
      </c>
      <c r="E1659" s="15">
        <v>384.48</v>
      </c>
    </row>
    <row r="1660" spans="1:5" x14ac:dyDescent="0.25">
      <c r="A1660" s="23">
        <v>611770</v>
      </c>
      <c r="B1660" s="21" t="s">
        <v>4338</v>
      </c>
      <c r="C1660" s="21"/>
      <c r="D1660" s="16">
        <v>359.19055649241147</v>
      </c>
      <c r="E1660" s="15">
        <v>230.04000000000002</v>
      </c>
    </row>
    <row r="1661" spans="1:5" x14ac:dyDescent="0.25">
      <c r="A1661" s="23">
        <v>611780</v>
      </c>
      <c r="B1661" s="21" t="s">
        <v>4337</v>
      </c>
      <c r="C1661" s="21"/>
      <c r="D1661" s="16">
        <v>478.920741989882</v>
      </c>
      <c r="E1661" s="15">
        <v>306.72000000000003</v>
      </c>
    </row>
    <row r="1662" spans="1:5" ht="24" x14ac:dyDescent="0.25">
      <c r="A1662" s="23">
        <v>611790</v>
      </c>
      <c r="B1662" s="21" t="s">
        <v>4336</v>
      </c>
      <c r="C1662" s="21" t="s">
        <v>4335</v>
      </c>
      <c r="D1662" s="16">
        <v>4006.75</v>
      </c>
      <c r="E1662" s="15">
        <v>2566.0829700000004</v>
      </c>
    </row>
    <row r="1663" spans="1:5" x14ac:dyDescent="0.25">
      <c r="A1663" s="23">
        <v>611800</v>
      </c>
      <c r="B1663" s="21" t="s">
        <v>4334</v>
      </c>
      <c r="C1663" s="21"/>
      <c r="D1663" s="16">
        <v>328.83642495784147</v>
      </c>
      <c r="E1663" s="15">
        <v>210.6</v>
      </c>
    </row>
    <row r="1664" spans="1:5" ht="24" x14ac:dyDescent="0.25">
      <c r="A1664" s="23">
        <v>611810</v>
      </c>
      <c r="B1664" s="21" t="s">
        <v>4333</v>
      </c>
      <c r="C1664" s="21" t="s">
        <v>4332</v>
      </c>
      <c r="D1664" s="16">
        <v>3181.28</v>
      </c>
      <c r="E1664" s="15">
        <v>2037.4189632</v>
      </c>
    </row>
    <row r="1665" spans="1:5" ht="24" x14ac:dyDescent="0.25">
      <c r="A1665" s="23">
        <v>611840</v>
      </c>
      <c r="B1665" s="21" t="s">
        <v>4331</v>
      </c>
      <c r="C1665" s="21" t="s">
        <v>4330</v>
      </c>
      <c r="D1665" s="16">
        <v>2448.5700000000002</v>
      </c>
      <c r="E1665" s="15">
        <v>1568.1621708</v>
      </c>
    </row>
    <row r="1666" spans="1:5" x14ac:dyDescent="0.25">
      <c r="A1666" s="23">
        <v>611850</v>
      </c>
      <c r="B1666" s="21" t="s">
        <v>4329</v>
      </c>
      <c r="C1666" s="21" t="s">
        <v>4328</v>
      </c>
      <c r="D1666" s="16">
        <v>1357.5042158516021</v>
      </c>
      <c r="E1666" s="15">
        <v>869.40000000000009</v>
      </c>
    </row>
    <row r="1667" spans="1:5" x14ac:dyDescent="0.25">
      <c r="A1667" s="23">
        <v>611860</v>
      </c>
      <c r="B1667" s="21" t="s">
        <v>4327</v>
      </c>
      <c r="C1667" s="21"/>
      <c r="D1667" s="16">
        <v>446.88026981450253</v>
      </c>
      <c r="E1667" s="15">
        <v>286.20000000000005</v>
      </c>
    </row>
    <row r="1668" spans="1:5" x14ac:dyDescent="0.25">
      <c r="A1668" s="23">
        <v>611870</v>
      </c>
      <c r="B1668" s="21" t="s">
        <v>4326</v>
      </c>
      <c r="C1668" s="21"/>
      <c r="D1668" s="16">
        <v>2133.2209106239461</v>
      </c>
      <c r="E1668" s="15">
        <v>1366.2</v>
      </c>
    </row>
    <row r="1669" spans="1:5" x14ac:dyDescent="0.25">
      <c r="A1669" s="23">
        <v>611880</v>
      </c>
      <c r="B1669" s="21" t="s">
        <v>4325</v>
      </c>
      <c r="C1669" s="21"/>
      <c r="D1669" s="16">
        <v>893.76053962900505</v>
      </c>
      <c r="E1669" s="15">
        <v>572.40000000000009</v>
      </c>
    </row>
    <row r="1670" spans="1:5" x14ac:dyDescent="0.25">
      <c r="A1670" s="23">
        <v>611890</v>
      </c>
      <c r="B1670" s="21" t="s">
        <v>4324</v>
      </c>
      <c r="C1670" s="21"/>
      <c r="D1670" s="16">
        <v>720.06745362563242</v>
      </c>
      <c r="E1670" s="15">
        <v>461.16</v>
      </c>
    </row>
    <row r="1671" spans="1:5" x14ac:dyDescent="0.25">
      <c r="A1671" s="23">
        <v>611900</v>
      </c>
      <c r="B1671" s="21" t="s">
        <v>4323</v>
      </c>
      <c r="C1671" s="21"/>
      <c r="D1671" s="16">
        <v>100.16863406408095</v>
      </c>
      <c r="E1671" s="15">
        <v>64.152000000000001</v>
      </c>
    </row>
    <row r="1672" spans="1:5" x14ac:dyDescent="0.25">
      <c r="A1672" s="23">
        <v>611910</v>
      </c>
      <c r="B1672" s="21" t="s">
        <v>4322</v>
      </c>
      <c r="C1672" s="21"/>
      <c r="D1672" s="16">
        <v>300.16863406408095</v>
      </c>
      <c r="E1672" s="15">
        <v>192.24</v>
      </c>
    </row>
    <row r="1673" spans="1:5" x14ac:dyDescent="0.25">
      <c r="A1673" s="23">
        <v>611920</v>
      </c>
      <c r="B1673" s="21" t="s">
        <v>4321</v>
      </c>
      <c r="C1673" s="21"/>
      <c r="D1673" s="16">
        <v>1500.6745362563238</v>
      </c>
      <c r="E1673" s="15">
        <v>961.09199999999998</v>
      </c>
    </row>
    <row r="1674" spans="1:5" x14ac:dyDescent="0.25">
      <c r="A1674" s="23">
        <v>611930</v>
      </c>
      <c r="B1674" s="21" t="s">
        <v>4320</v>
      </c>
      <c r="C1674" s="21" t="s">
        <v>4319</v>
      </c>
      <c r="D1674" s="16">
        <v>3119.7301854974708</v>
      </c>
      <c r="E1674" s="15">
        <v>1998.0000000000002</v>
      </c>
    </row>
    <row r="1675" spans="1:5" x14ac:dyDescent="0.25">
      <c r="A1675" s="23">
        <v>611940</v>
      </c>
      <c r="B1675" s="21" t="s">
        <v>4318</v>
      </c>
      <c r="C1675" s="21"/>
      <c r="D1675" s="16">
        <v>720.06745362563242</v>
      </c>
      <c r="E1675" s="15">
        <v>461.16</v>
      </c>
    </row>
    <row r="1676" spans="1:5" x14ac:dyDescent="0.25">
      <c r="A1676" s="23">
        <v>611950</v>
      </c>
      <c r="B1676" s="21" t="s">
        <v>4317</v>
      </c>
      <c r="C1676" s="21"/>
      <c r="D1676" s="16">
        <v>250.25295109612145</v>
      </c>
      <c r="E1676" s="15">
        <v>160.27200000000002</v>
      </c>
    </row>
    <row r="1677" spans="1:5" x14ac:dyDescent="0.25">
      <c r="A1677" s="39">
        <v>611951</v>
      </c>
      <c r="B1677" s="21" t="s">
        <v>4316</v>
      </c>
      <c r="C1677" s="21"/>
      <c r="D1677" s="16">
        <v>290.05059021922432</v>
      </c>
      <c r="E1677" s="15">
        <v>185.76000000000002</v>
      </c>
    </row>
    <row r="1678" spans="1:5" x14ac:dyDescent="0.25">
      <c r="A1678" s="39">
        <v>611952</v>
      </c>
      <c r="B1678" s="21" t="s">
        <v>4315</v>
      </c>
      <c r="C1678" s="21"/>
      <c r="D1678" s="16">
        <v>219.22428330522766</v>
      </c>
      <c r="E1678" s="15">
        <v>140.4</v>
      </c>
    </row>
    <row r="1679" spans="1:5" x14ac:dyDescent="0.25">
      <c r="A1679" s="23">
        <v>611960</v>
      </c>
      <c r="B1679" s="21" t="s">
        <v>4314</v>
      </c>
      <c r="C1679" s="21"/>
      <c r="D1679" s="16">
        <v>436.7622259696459</v>
      </c>
      <c r="E1679" s="15">
        <v>279.72000000000003</v>
      </c>
    </row>
    <row r="1680" spans="1:5" x14ac:dyDescent="0.25">
      <c r="A1680" s="23">
        <v>611961</v>
      </c>
      <c r="B1680" s="21" t="s">
        <v>4313</v>
      </c>
      <c r="C1680" s="21" t="s">
        <v>4312</v>
      </c>
      <c r="D1680" s="16">
        <v>75.042158516020237</v>
      </c>
      <c r="E1680" s="15">
        <v>48.06</v>
      </c>
    </row>
    <row r="1681" spans="1:5" x14ac:dyDescent="0.25">
      <c r="A1681" s="23">
        <v>611970</v>
      </c>
      <c r="B1681" s="21" t="s">
        <v>4311</v>
      </c>
      <c r="C1681" s="21"/>
      <c r="D1681" s="16">
        <v>600.3372681281619</v>
      </c>
      <c r="E1681" s="15">
        <v>384.48</v>
      </c>
    </row>
    <row r="1682" spans="1:5" x14ac:dyDescent="0.25">
      <c r="A1682" s="23">
        <v>611980</v>
      </c>
      <c r="B1682" s="21" t="s">
        <v>4310</v>
      </c>
      <c r="C1682" s="21"/>
      <c r="D1682" s="16">
        <v>600.3372681281619</v>
      </c>
      <c r="E1682" s="15">
        <v>384.48</v>
      </c>
    </row>
    <row r="1683" spans="1:5" x14ac:dyDescent="0.25">
      <c r="A1683" s="23">
        <v>611990</v>
      </c>
      <c r="B1683" s="21" t="s">
        <v>4309</v>
      </c>
      <c r="C1683" s="21" t="s">
        <v>4308</v>
      </c>
      <c r="D1683" s="16">
        <v>150.08431703204047</v>
      </c>
      <c r="E1683" s="15">
        <v>96.12</v>
      </c>
    </row>
    <row r="1684" spans="1:5" x14ac:dyDescent="0.25">
      <c r="A1684" s="23">
        <v>612000</v>
      </c>
      <c r="B1684" s="21" t="s">
        <v>4307</v>
      </c>
      <c r="C1684" s="21"/>
      <c r="D1684" s="16">
        <v>400.168634064081</v>
      </c>
      <c r="E1684" s="15">
        <v>256.28400000000005</v>
      </c>
    </row>
    <row r="1685" spans="1:5" x14ac:dyDescent="0.25">
      <c r="A1685" s="23">
        <v>612010</v>
      </c>
      <c r="B1685" s="21" t="s">
        <v>4306</v>
      </c>
      <c r="C1685" s="21"/>
      <c r="D1685" s="16">
        <v>300.16863406408095</v>
      </c>
      <c r="E1685" s="15">
        <v>192.24</v>
      </c>
    </row>
    <row r="1686" spans="1:5" x14ac:dyDescent="0.25">
      <c r="A1686" s="23">
        <v>612020</v>
      </c>
      <c r="B1686" s="21" t="s">
        <v>4305</v>
      </c>
      <c r="C1686" s="21" t="s">
        <v>4304</v>
      </c>
      <c r="D1686" s="16">
        <v>359.19055649241147</v>
      </c>
      <c r="E1686" s="15">
        <v>230.04000000000002</v>
      </c>
    </row>
    <row r="1687" spans="1:5" x14ac:dyDescent="0.25">
      <c r="A1687" s="23">
        <v>612030</v>
      </c>
      <c r="B1687" s="21" t="s">
        <v>4303</v>
      </c>
      <c r="C1687" s="21" t="s">
        <v>4302</v>
      </c>
      <c r="D1687" s="16">
        <v>600.3372681281619</v>
      </c>
      <c r="E1687" s="15">
        <v>384.48</v>
      </c>
    </row>
    <row r="1688" spans="1:5" x14ac:dyDescent="0.25">
      <c r="A1688" s="23">
        <v>612040</v>
      </c>
      <c r="B1688" s="21" t="s">
        <v>4301</v>
      </c>
      <c r="C1688" s="21"/>
      <c r="D1688" s="16">
        <v>328.83642495784147</v>
      </c>
      <c r="E1688" s="15">
        <v>210.6</v>
      </c>
    </row>
    <row r="1689" spans="1:5" x14ac:dyDescent="0.25">
      <c r="A1689" s="23">
        <v>612050</v>
      </c>
      <c r="B1689" s="21" t="s">
        <v>4300</v>
      </c>
      <c r="C1689" s="21"/>
      <c r="D1689" s="16">
        <v>200.16863406408095</v>
      </c>
      <c r="E1689" s="15">
        <v>128.196</v>
      </c>
    </row>
    <row r="1690" spans="1:5" x14ac:dyDescent="0.25">
      <c r="A1690" s="23">
        <v>612060</v>
      </c>
      <c r="B1690" s="21" t="s">
        <v>4299</v>
      </c>
      <c r="C1690" s="21"/>
      <c r="D1690" s="16">
        <v>75.042158516020237</v>
      </c>
      <c r="E1690" s="15">
        <v>48.06</v>
      </c>
    </row>
    <row r="1691" spans="1:5" x14ac:dyDescent="0.25">
      <c r="A1691" s="23">
        <v>612070</v>
      </c>
      <c r="B1691" s="21" t="s">
        <v>4298</v>
      </c>
      <c r="C1691" s="21"/>
      <c r="D1691" s="16">
        <v>50</v>
      </c>
      <c r="E1691" s="15">
        <v>32.021999999999998</v>
      </c>
    </row>
    <row r="1692" spans="1:5" x14ac:dyDescent="0.25">
      <c r="A1692" s="23">
        <v>612080</v>
      </c>
      <c r="B1692" s="21" t="s">
        <v>4297</v>
      </c>
      <c r="C1692" s="21"/>
      <c r="D1692" s="16">
        <v>809.44350758853295</v>
      </c>
      <c r="E1692" s="15">
        <v>518.40000000000009</v>
      </c>
    </row>
    <row r="1693" spans="1:5" x14ac:dyDescent="0.25">
      <c r="A1693" s="23">
        <v>612090</v>
      </c>
      <c r="B1693" s="21" t="s">
        <v>4296</v>
      </c>
      <c r="C1693" s="21"/>
      <c r="D1693" s="16">
        <v>809.44350758853295</v>
      </c>
      <c r="E1693" s="15">
        <v>518.40000000000009</v>
      </c>
    </row>
    <row r="1694" spans="1:5" ht="24" x14ac:dyDescent="0.25">
      <c r="A1694" s="23">
        <v>612100</v>
      </c>
      <c r="B1694" s="21" t="s">
        <v>4295</v>
      </c>
      <c r="C1694" s="21" t="s">
        <v>4294</v>
      </c>
      <c r="D1694" s="16">
        <v>400.168634064081</v>
      </c>
      <c r="E1694" s="15">
        <v>256.28400000000005</v>
      </c>
    </row>
    <row r="1695" spans="1:5" x14ac:dyDescent="0.25">
      <c r="A1695" s="23">
        <v>612110</v>
      </c>
      <c r="B1695" s="21" t="s">
        <v>4293</v>
      </c>
      <c r="C1695" s="21"/>
      <c r="D1695" s="16">
        <v>973.01854974704895</v>
      </c>
      <c r="E1695" s="15">
        <v>623.16000000000008</v>
      </c>
    </row>
    <row r="1696" spans="1:5" x14ac:dyDescent="0.25">
      <c r="A1696" s="23">
        <v>612120</v>
      </c>
      <c r="B1696" s="21" t="s">
        <v>4292</v>
      </c>
      <c r="C1696" s="21"/>
      <c r="D1696" s="16">
        <v>900.50590219224284</v>
      </c>
      <c r="E1696" s="15">
        <v>576.72</v>
      </c>
    </row>
    <row r="1697" spans="1:5" x14ac:dyDescent="0.25">
      <c r="A1697" s="23">
        <v>612130</v>
      </c>
      <c r="B1697" s="21" t="s">
        <v>4291</v>
      </c>
      <c r="C1697" s="21"/>
      <c r="D1697" s="16">
        <v>400.168634064081</v>
      </c>
      <c r="E1697" s="15">
        <v>256.28400000000005</v>
      </c>
    </row>
    <row r="1698" spans="1:5" x14ac:dyDescent="0.25">
      <c r="A1698" s="23">
        <v>612140</v>
      </c>
      <c r="B1698" s="21" t="s">
        <v>4290</v>
      </c>
      <c r="C1698" s="21"/>
      <c r="D1698" s="16">
        <v>300.16863406408095</v>
      </c>
      <c r="E1698" s="15">
        <v>192.24</v>
      </c>
    </row>
    <row r="1699" spans="1:5" x14ac:dyDescent="0.25">
      <c r="A1699" s="23"/>
      <c r="B1699" s="22" t="s">
        <v>4289</v>
      </c>
      <c r="C1699" s="21"/>
      <c r="D1699" s="16"/>
      <c r="E1699" s="15">
        <v>0</v>
      </c>
    </row>
    <row r="1700" spans="1:5" x14ac:dyDescent="0.25">
      <c r="A1700" s="23">
        <v>612150</v>
      </c>
      <c r="B1700" s="21" t="s">
        <v>4288</v>
      </c>
      <c r="C1700" s="21"/>
      <c r="D1700" s="16">
        <v>900.50590219224284</v>
      </c>
      <c r="E1700" s="15">
        <v>576.72</v>
      </c>
    </row>
    <row r="1701" spans="1:5" x14ac:dyDescent="0.25">
      <c r="A1701" s="23">
        <v>612160</v>
      </c>
      <c r="B1701" s="21" t="s">
        <v>4287</v>
      </c>
      <c r="C1701" s="21"/>
      <c r="D1701" s="16">
        <v>359.19055649241147</v>
      </c>
      <c r="E1701" s="15">
        <v>230.04000000000002</v>
      </c>
    </row>
    <row r="1702" spans="1:5" x14ac:dyDescent="0.25">
      <c r="A1702" s="23">
        <v>612170</v>
      </c>
      <c r="B1702" s="21" t="s">
        <v>4286</v>
      </c>
      <c r="C1702" s="21"/>
      <c r="D1702" s="16">
        <v>600.3372681281619</v>
      </c>
      <c r="E1702" s="15">
        <v>384.48</v>
      </c>
    </row>
    <row r="1703" spans="1:5" x14ac:dyDescent="0.25">
      <c r="A1703" s="23">
        <v>612180</v>
      </c>
      <c r="B1703" s="21" t="s">
        <v>4285</v>
      </c>
      <c r="C1703" s="21"/>
      <c r="D1703" s="16">
        <v>583.47386172006748</v>
      </c>
      <c r="E1703" s="15">
        <v>373.68</v>
      </c>
    </row>
    <row r="1704" spans="1:5" x14ac:dyDescent="0.25">
      <c r="A1704" s="23">
        <v>612190</v>
      </c>
      <c r="B1704" s="21" t="s">
        <v>4284</v>
      </c>
      <c r="C1704" s="21"/>
      <c r="D1704" s="16">
        <v>300.16863406408095</v>
      </c>
      <c r="E1704" s="15">
        <v>192.24</v>
      </c>
    </row>
    <row r="1705" spans="1:5" x14ac:dyDescent="0.25">
      <c r="A1705" s="23">
        <v>612200</v>
      </c>
      <c r="B1705" s="21" t="s">
        <v>4283</v>
      </c>
      <c r="C1705" s="21"/>
      <c r="D1705" s="16">
        <v>674.53625632377748</v>
      </c>
      <c r="E1705" s="15">
        <v>432</v>
      </c>
    </row>
    <row r="1706" spans="1:5" x14ac:dyDescent="0.25">
      <c r="A1706" s="23">
        <v>612210</v>
      </c>
      <c r="B1706" s="21" t="s">
        <v>4282</v>
      </c>
      <c r="C1706" s="21"/>
      <c r="D1706" s="16">
        <v>1340.6408094435076</v>
      </c>
      <c r="E1706" s="15">
        <v>858.6</v>
      </c>
    </row>
    <row r="1707" spans="1:5" x14ac:dyDescent="0.25">
      <c r="A1707" s="23">
        <v>612220</v>
      </c>
      <c r="B1707" s="21" t="s">
        <v>4281</v>
      </c>
      <c r="C1707" s="21"/>
      <c r="D1707" s="16">
        <v>387.858347386172</v>
      </c>
      <c r="E1707" s="15">
        <v>248.39999999999998</v>
      </c>
    </row>
    <row r="1708" spans="1:5" x14ac:dyDescent="0.25">
      <c r="A1708" s="23">
        <v>612230</v>
      </c>
      <c r="B1708" s="21" t="s">
        <v>4280</v>
      </c>
      <c r="C1708" s="21"/>
      <c r="D1708" s="16">
        <v>590.21922428330527</v>
      </c>
      <c r="E1708" s="15">
        <v>378</v>
      </c>
    </row>
    <row r="1709" spans="1:5" x14ac:dyDescent="0.25">
      <c r="A1709" s="23">
        <v>612235</v>
      </c>
      <c r="B1709" s="149" t="s">
        <v>4279</v>
      </c>
      <c r="C1709" s="149"/>
      <c r="D1709" s="152">
        <v>419.89881956155148</v>
      </c>
      <c r="E1709" s="15">
        <v>268.92</v>
      </c>
    </row>
    <row r="1710" spans="1:5" x14ac:dyDescent="0.25">
      <c r="A1710" s="23">
        <v>612236</v>
      </c>
      <c r="B1710" s="149" t="s">
        <v>4278</v>
      </c>
      <c r="C1710" s="149"/>
      <c r="D1710" s="152">
        <v>600</v>
      </c>
      <c r="E1710" s="15">
        <v>384.26399999999995</v>
      </c>
    </row>
    <row r="1711" spans="1:5" x14ac:dyDescent="0.25">
      <c r="A1711" s="23">
        <v>612240</v>
      </c>
      <c r="B1711" s="21" t="s">
        <v>4277</v>
      </c>
      <c r="C1711" s="21"/>
      <c r="D1711" s="16">
        <v>720.06745362563242</v>
      </c>
      <c r="E1711" s="15">
        <v>461.16</v>
      </c>
    </row>
    <row r="1712" spans="1:5" x14ac:dyDescent="0.25">
      <c r="A1712" s="23">
        <v>612250</v>
      </c>
      <c r="B1712" s="21" t="s">
        <v>4276</v>
      </c>
      <c r="C1712" s="21"/>
      <c r="D1712" s="16">
        <v>1357.5042158516021</v>
      </c>
      <c r="E1712" s="15">
        <v>869.40000000000009</v>
      </c>
    </row>
    <row r="1713" spans="1:5" x14ac:dyDescent="0.25">
      <c r="A1713" s="23"/>
      <c r="B1713" s="22" t="s">
        <v>4275</v>
      </c>
      <c r="C1713" s="21"/>
      <c r="D1713" s="16"/>
      <c r="E1713" s="15">
        <v>0</v>
      </c>
    </row>
    <row r="1714" spans="1:5" x14ac:dyDescent="0.25">
      <c r="A1714" s="23">
        <v>612260</v>
      </c>
      <c r="B1714" s="21" t="s">
        <v>4274</v>
      </c>
      <c r="C1714" s="21"/>
      <c r="D1714" s="16">
        <v>150.08431703204047</v>
      </c>
      <c r="E1714" s="15">
        <v>96.12</v>
      </c>
    </row>
    <row r="1715" spans="1:5" x14ac:dyDescent="0.25">
      <c r="A1715" s="23">
        <v>612270</v>
      </c>
      <c r="B1715" s="21" t="s">
        <v>4273</v>
      </c>
      <c r="C1715" s="21"/>
      <c r="D1715" s="16">
        <v>200.16863406408095</v>
      </c>
      <c r="E1715" s="15">
        <v>128.196</v>
      </c>
    </row>
    <row r="1716" spans="1:5" x14ac:dyDescent="0.25">
      <c r="A1716" s="23">
        <v>612275</v>
      </c>
      <c r="B1716" s="21" t="s">
        <v>4272</v>
      </c>
      <c r="C1716" s="21"/>
      <c r="D1716" s="16">
        <v>1000.5059021922428</v>
      </c>
      <c r="E1716" s="15">
        <v>640.76400000000001</v>
      </c>
    </row>
    <row r="1717" spans="1:5" x14ac:dyDescent="0.25">
      <c r="A1717" s="23">
        <v>612276</v>
      </c>
      <c r="B1717" s="21" t="s">
        <v>4271</v>
      </c>
      <c r="C1717" s="21"/>
      <c r="D1717" s="16">
        <v>800.33726812816201</v>
      </c>
      <c r="E1717" s="15">
        <v>512.5680000000001</v>
      </c>
    </row>
    <row r="1718" spans="1:5" x14ac:dyDescent="0.25">
      <c r="A1718" s="23">
        <v>612277</v>
      </c>
      <c r="B1718" s="21" t="s">
        <v>4270</v>
      </c>
      <c r="C1718" s="21" t="s">
        <v>4269</v>
      </c>
      <c r="D1718" s="16">
        <v>400.168634064081</v>
      </c>
      <c r="E1718" s="15">
        <v>256.28400000000005</v>
      </c>
    </row>
    <row r="1719" spans="1:5" x14ac:dyDescent="0.25">
      <c r="A1719" s="23">
        <v>612280</v>
      </c>
      <c r="B1719" s="21" t="s">
        <v>4268</v>
      </c>
      <c r="C1719" s="21"/>
      <c r="D1719" s="16">
        <v>1000.5059021922428</v>
      </c>
      <c r="E1719" s="15">
        <v>640.76400000000001</v>
      </c>
    </row>
    <row r="1720" spans="1:5" x14ac:dyDescent="0.25">
      <c r="A1720" s="23">
        <v>612290</v>
      </c>
      <c r="B1720" s="21" t="s">
        <v>4267</v>
      </c>
      <c r="C1720" s="21"/>
      <c r="D1720" s="16">
        <v>800.33726812816201</v>
      </c>
      <c r="E1720" s="15">
        <v>512.5680000000001</v>
      </c>
    </row>
    <row r="1721" spans="1:5" x14ac:dyDescent="0.25">
      <c r="A1721" s="23">
        <v>612300</v>
      </c>
      <c r="B1721" s="21" t="s">
        <v>4266</v>
      </c>
      <c r="C1721" s="21" t="s">
        <v>4265</v>
      </c>
      <c r="D1721" s="16">
        <v>400.168634064081</v>
      </c>
      <c r="E1721" s="15">
        <v>256.28400000000005</v>
      </c>
    </row>
    <row r="1722" spans="1:5" x14ac:dyDescent="0.25">
      <c r="A1722" s="23">
        <v>612310</v>
      </c>
      <c r="B1722" s="21" t="s">
        <v>4264</v>
      </c>
      <c r="C1722" s="21"/>
      <c r="D1722" s="16">
        <v>500.3372681281619</v>
      </c>
      <c r="E1722" s="15">
        <v>320.43600000000004</v>
      </c>
    </row>
    <row r="1723" spans="1:5" x14ac:dyDescent="0.25">
      <c r="A1723" s="23">
        <v>612320</v>
      </c>
      <c r="B1723" s="21" t="s">
        <v>4263</v>
      </c>
      <c r="C1723" s="21"/>
      <c r="D1723" s="16">
        <v>769.37605396290053</v>
      </c>
      <c r="E1723" s="15">
        <v>492.73920000000004</v>
      </c>
    </row>
    <row r="1724" spans="1:5" x14ac:dyDescent="0.25">
      <c r="A1724" s="23">
        <v>612330</v>
      </c>
      <c r="B1724" s="21" t="s">
        <v>4262</v>
      </c>
      <c r="C1724" s="21"/>
      <c r="D1724" s="16">
        <v>600.3372681281619</v>
      </c>
      <c r="E1724" s="15">
        <v>384.48</v>
      </c>
    </row>
    <row r="1725" spans="1:5" x14ac:dyDescent="0.25">
      <c r="A1725" s="23">
        <v>612340</v>
      </c>
      <c r="B1725" s="21" t="s">
        <v>4261</v>
      </c>
      <c r="C1725" s="21"/>
      <c r="D1725" s="16">
        <v>1043.8448566610455</v>
      </c>
      <c r="E1725" s="15">
        <v>668.51999999999987</v>
      </c>
    </row>
    <row r="1726" spans="1:5" ht="24" x14ac:dyDescent="0.25">
      <c r="A1726" s="23">
        <v>612341</v>
      </c>
      <c r="B1726" s="149" t="s">
        <v>4260</v>
      </c>
      <c r="C1726" s="149" t="s">
        <v>4259</v>
      </c>
      <c r="D1726" s="152">
        <v>1085.5999999999999</v>
      </c>
      <c r="E1726" s="15">
        <v>695.261664</v>
      </c>
    </row>
    <row r="1727" spans="1:5" x14ac:dyDescent="0.25">
      <c r="A1727" s="23">
        <v>612350</v>
      </c>
      <c r="B1727" s="21" t="s">
        <v>4258</v>
      </c>
      <c r="C1727" s="21"/>
      <c r="D1727" s="16">
        <v>478.920741989882</v>
      </c>
      <c r="E1727" s="15">
        <v>306.72000000000003</v>
      </c>
    </row>
    <row r="1728" spans="1:5" x14ac:dyDescent="0.25">
      <c r="A1728" s="23">
        <v>612360</v>
      </c>
      <c r="B1728" s="21" t="s">
        <v>4257</v>
      </c>
      <c r="C1728" s="21"/>
      <c r="D1728" s="16">
        <v>700.3372681281619</v>
      </c>
      <c r="E1728" s="15">
        <v>448.52400000000006</v>
      </c>
    </row>
    <row r="1729" spans="1:5" x14ac:dyDescent="0.25">
      <c r="A1729" s="23">
        <v>612370</v>
      </c>
      <c r="B1729" s="21" t="s">
        <v>4256</v>
      </c>
      <c r="C1729" s="21"/>
      <c r="D1729" s="16">
        <v>1500.6745362563238</v>
      </c>
      <c r="E1729" s="15">
        <v>961.09199999999998</v>
      </c>
    </row>
    <row r="1730" spans="1:5" x14ac:dyDescent="0.25">
      <c r="A1730" s="23">
        <v>612380</v>
      </c>
      <c r="B1730" s="21" t="s">
        <v>4255</v>
      </c>
      <c r="C1730" s="21"/>
      <c r="D1730" s="16">
        <v>400.168634064081</v>
      </c>
      <c r="E1730" s="15">
        <v>256.28400000000005</v>
      </c>
    </row>
    <row r="1731" spans="1:5" x14ac:dyDescent="0.25">
      <c r="A1731" s="23">
        <v>612390</v>
      </c>
      <c r="B1731" s="21" t="s">
        <v>4254</v>
      </c>
      <c r="C1731" s="21"/>
      <c r="D1731" s="16">
        <v>1250.5902192242834</v>
      </c>
      <c r="E1731" s="15">
        <v>800.92800000000011</v>
      </c>
    </row>
    <row r="1732" spans="1:5" x14ac:dyDescent="0.25">
      <c r="A1732" s="23">
        <v>612400</v>
      </c>
      <c r="B1732" s="21" t="s">
        <v>4253</v>
      </c>
      <c r="C1732" s="21"/>
      <c r="D1732" s="16">
        <v>900.3372681281619</v>
      </c>
      <c r="E1732" s="15">
        <v>576.61199999999997</v>
      </c>
    </row>
    <row r="1733" spans="1:5" ht="24" x14ac:dyDescent="0.25">
      <c r="A1733" s="23">
        <v>612410</v>
      </c>
      <c r="B1733" s="21" t="s">
        <v>4252</v>
      </c>
      <c r="C1733" s="21" t="s">
        <v>4251</v>
      </c>
      <c r="D1733" s="16">
        <v>1000.5059021922428</v>
      </c>
      <c r="E1733" s="15">
        <v>640.76400000000001</v>
      </c>
    </row>
    <row r="1734" spans="1:5" x14ac:dyDescent="0.25">
      <c r="A1734" s="23">
        <v>612420</v>
      </c>
      <c r="B1734" s="21" t="s">
        <v>4250</v>
      </c>
      <c r="C1734" s="21"/>
      <c r="D1734" s="16">
        <v>989.88195615514337</v>
      </c>
      <c r="E1734" s="15">
        <v>633.96</v>
      </c>
    </row>
    <row r="1735" spans="1:5" ht="36" x14ac:dyDescent="0.25">
      <c r="A1735" s="23">
        <v>612421</v>
      </c>
      <c r="B1735" s="149" t="s">
        <v>4249</v>
      </c>
      <c r="C1735" s="149" t="s">
        <v>4248</v>
      </c>
      <c r="D1735" s="152">
        <v>1054.9000000000001</v>
      </c>
      <c r="E1735" s="15">
        <v>675.60015600000008</v>
      </c>
    </row>
    <row r="1736" spans="1:5" x14ac:dyDescent="0.25">
      <c r="A1736" s="23">
        <v>612430</v>
      </c>
      <c r="B1736" s="21" t="s">
        <v>4247</v>
      </c>
      <c r="C1736" s="21"/>
      <c r="D1736" s="16">
        <v>478.920741989882</v>
      </c>
      <c r="E1736" s="15">
        <v>306.72000000000003</v>
      </c>
    </row>
    <row r="1737" spans="1:5" x14ac:dyDescent="0.25">
      <c r="A1737" s="23">
        <v>612440</v>
      </c>
      <c r="B1737" s="21" t="s">
        <v>4246</v>
      </c>
      <c r="C1737" s="21"/>
      <c r="D1737" s="16">
        <v>1475.3794266441821</v>
      </c>
      <c r="E1737" s="15">
        <v>944.89200000000005</v>
      </c>
    </row>
    <row r="1738" spans="1:5" x14ac:dyDescent="0.25">
      <c r="A1738" s="39">
        <v>612441</v>
      </c>
      <c r="B1738" s="21" t="s">
        <v>4245</v>
      </c>
      <c r="C1738" s="21" t="s">
        <v>4244</v>
      </c>
      <c r="D1738" s="16">
        <v>875.21079258010127</v>
      </c>
      <c r="E1738" s="15">
        <v>560.52</v>
      </c>
    </row>
    <row r="1739" spans="1:5" x14ac:dyDescent="0.25">
      <c r="A1739" s="23">
        <v>612450</v>
      </c>
      <c r="B1739" s="159" t="s">
        <v>4243</v>
      </c>
      <c r="C1739" s="149"/>
      <c r="D1739" s="152">
        <v>989.88195615514337</v>
      </c>
      <c r="E1739" s="15">
        <v>633.96</v>
      </c>
    </row>
    <row r="1740" spans="1:5" x14ac:dyDescent="0.25">
      <c r="A1740" s="23">
        <v>612451</v>
      </c>
      <c r="B1740" s="159" t="s">
        <v>4242</v>
      </c>
      <c r="C1740" s="149"/>
      <c r="D1740" s="152">
        <v>400.168634064081</v>
      </c>
      <c r="E1740" s="15">
        <v>256.28400000000005</v>
      </c>
    </row>
    <row r="1741" spans="1:5" x14ac:dyDescent="0.25">
      <c r="A1741" s="23">
        <v>612460</v>
      </c>
      <c r="B1741" s="21" t="s">
        <v>4241</v>
      </c>
      <c r="C1741" s="21"/>
      <c r="D1741" s="16">
        <v>400.168634064081</v>
      </c>
      <c r="E1741" s="15">
        <v>256.28400000000005</v>
      </c>
    </row>
    <row r="1742" spans="1:5" x14ac:dyDescent="0.25">
      <c r="A1742" s="23">
        <v>612470</v>
      </c>
      <c r="B1742" s="21" t="s">
        <v>4240</v>
      </c>
      <c r="C1742" s="21" t="s">
        <v>4239</v>
      </c>
      <c r="D1742" s="16">
        <v>500.3372681281619</v>
      </c>
      <c r="E1742" s="15">
        <v>320.43600000000004</v>
      </c>
    </row>
    <row r="1743" spans="1:5" x14ac:dyDescent="0.25">
      <c r="A1743" s="39">
        <v>612471</v>
      </c>
      <c r="B1743" s="21" t="s">
        <v>4238</v>
      </c>
      <c r="C1743" s="21" t="s">
        <v>4237</v>
      </c>
      <c r="D1743" s="16">
        <v>1050.4215851602023</v>
      </c>
      <c r="E1743" s="15">
        <v>672.73199999999997</v>
      </c>
    </row>
    <row r="1744" spans="1:5" x14ac:dyDescent="0.25">
      <c r="A1744" s="39">
        <v>612472</v>
      </c>
      <c r="B1744" s="21" t="s">
        <v>4236</v>
      </c>
      <c r="C1744" s="21" t="s">
        <v>4235</v>
      </c>
      <c r="D1744" s="16">
        <v>1050.4215851602023</v>
      </c>
      <c r="E1744" s="15">
        <v>672.73199999999997</v>
      </c>
    </row>
    <row r="1745" spans="1:5" x14ac:dyDescent="0.25">
      <c r="A1745" s="23">
        <v>612480</v>
      </c>
      <c r="B1745" s="21" t="s">
        <v>4234</v>
      </c>
      <c r="C1745" s="21" t="s">
        <v>4233</v>
      </c>
      <c r="D1745" s="16">
        <v>1774.080944350759</v>
      </c>
      <c r="E1745" s="15">
        <v>1136.1924000000001</v>
      </c>
    </row>
    <row r="1746" spans="1:5" ht="24" x14ac:dyDescent="0.25">
      <c r="A1746" s="23">
        <v>612490</v>
      </c>
      <c r="B1746" s="21" t="s">
        <v>4232</v>
      </c>
      <c r="C1746" s="21" t="s">
        <v>4231</v>
      </c>
      <c r="D1746" s="16">
        <v>2009.4266441821248</v>
      </c>
      <c r="E1746" s="15">
        <v>1286.9172000000001</v>
      </c>
    </row>
    <row r="1747" spans="1:5" x14ac:dyDescent="0.25">
      <c r="A1747" s="23">
        <v>612500</v>
      </c>
      <c r="B1747" s="149" t="s">
        <v>4230</v>
      </c>
      <c r="C1747" s="149" t="s">
        <v>4228</v>
      </c>
      <c r="D1747" s="152">
        <v>346.15</v>
      </c>
      <c r="E1747" s="15">
        <v>221.68830599999998</v>
      </c>
    </row>
    <row r="1748" spans="1:5" x14ac:dyDescent="0.25">
      <c r="A1748" s="23">
        <v>612501</v>
      </c>
      <c r="B1748" s="21" t="s">
        <v>4229</v>
      </c>
      <c r="C1748" s="21" t="s">
        <v>4228</v>
      </c>
      <c r="D1748" s="152">
        <v>450.25295109612142</v>
      </c>
      <c r="E1748" s="15">
        <v>288.36</v>
      </c>
    </row>
    <row r="1749" spans="1:5" x14ac:dyDescent="0.25">
      <c r="A1749" s="23">
        <v>612510</v>
      </c>
      <c r="B1749" s="21" t="s">
        <v>4227</v>
      </c>
      <c r="C1749" s="21"/>
      <c r="D1749" s="16">
        <v>1210.7925801011804</v>
      </c>
      <c r="E1749" s="15">
        <v>775.44</v>
      </c>
    </row>
    <row r="1750" spans="1:5" x14ac:dyDescent="0.25">
      <c r="A1750" s="23">
        <v>612520</v>
      </c>
      <c r="B1750" s="21" t="s">
        <v>4226</v>
      </c>
      <c r="C1750" s="21"/>
      <c r="D1750" s="16">
        <v>359.19055649241147</v>
      </c>
      <c r="E1750" s="15">
        <v>230.04000000000002</v>
      </c>
    </row>
    <row r="1751" spans="1:5" x14ac:dyDescent="0.25">
      <c r="A1751" s="23">
        <v>612530</v>
      </c>
      <c r="B1751" s="21" t="s">
        <v>4225</v>
      </c>
      <c r="C1751" s="21"/>
      <c r="D1751" s="16">
        <v>600.3372681281619</v>
      </c>
      <c r="E1751" s="15">
        <v>384.48</v>
      </c>
    </row>
    <row r="1752" spans="1:5" x14ac:dyDescent="0.25">
      <c r="A1752" s="23">
        <v>612540</v>
      </c>
      <c r="B1752" s="21" t="s">
        <v>4224</v>
      </c>
      <c r="C1752" s="21"/>
      <c r="D1752" s="16">
        <v>1475.699831365936</v>
      </c>
      <c r="E1752" s="15">
        <v>945.09720000000004</v>
      </c>
    </row>
    <row r="1753" spans="1:5" x14ac:dyDescent="0.25">
      <c r="A1753" s="23">
        <v>612550</v>
      </c>
      <c r="B1753" s="21" t="s">
        <v>4223</v>
      </c>
      <c r="C1753" s="21"/>
      <c r="D1753" s="16">
        <v>1062.3946037099495</v>
      </c>
      <c r="E1753" s="15">
        <v>680.40000000000009</v>
      </c>
    </row>
    <row r="1754" spans="1:5" x14ac:dyDescent="0.25">
      <c r="A1754" s="23">
        <v>612551</v>
      </c>
      <c r="B1754" s="149" t="s">
        <v>4222</v>
      </c>
      <c r="C1754" s="149"/>
      <c r="D1754" s="152">
        <v>1062.3946037099495</v>
      </c>
      <c r="E1754" s="15">
        <v>680.40000000000009</v>
      </c>
    </row>
    <row r="1755" spans="1:5" x14ac:dyDescent="0.25">
      <c r="A1755" s="23">
        <v>612560</v>
      </c>
      <c r="B1755" s="21" t="s">
        <v>4221</v>
      </c>
      <c r="C1755" s="21"/>
      <c r="D1755" s="16">
        <v>500.3372681281619</v>
      </c>
      <c r="E1755" s="15">
        <v>320.43600000000004</v>
      </c>
    </row>
    <row r="1756" spans="1:5" x14ac:dyDescent="0.25">
      <c r="A1756" s="23">
        <v>612570</v>
      </c>
      <c r="B1756" s="21" t="s">
        <v>4220</v>
      </c>
      <c r="C1756" s="21"/>
      <c r="D1756" s="16">
        <v>400.168634064081</v>
      </c>
      <c r="E1756" s="15">
        <v>256.28400000000005</v>
      </c>
    </row>
    <row r="1757" spans="1:5" x14ac:dyDescent="0.25">
      <c r="A1757" s="23">
        <v>612580</v>
      </c>
      <c r="B1757" s="21" t="s">
        <v>4219</v>
      </c>
      <c r="C1757" s="21"/>
      <c r="D1757" s="16">
        <v>650.25295109612148</v>
      </c>
      <c r="E1757" s="15">
        <v>416.44800000000004</v>
      </c>
    </row>
    <row r="1758" spans="1:5" x14ac:dyDescent="0.25">
      <c r="A1758" s="23"/>
      <c r="B1758" s="22" t="s">
        <v>4218</v>
      </c>
      <c r="C1758" s="21"/>
      <c r="D1758" s="16"/>
      <c r="E1758" s="15">
        <v>0</v>
      </c>
    </row>
    <row r="1759" spans="1:5" x14ac:dyDescent="0.25">
      <c r="A1759" s="23">
        <v>612590</v>
      </c>
      <c r="B1759" s="21" t="s">
        <v>4217</v>
      </c>
      <c r="C1759" s="21"/>
      <c r="D1759" s="16">
        <v>750.42158516020243</v>
      </c>
      <c r="E1759" s="15">
        <v>480.6</v>
      </c>
    </row>
    <row r="1760" spans="1:5" x14ac:dyDescent="0.25">
      <c r="A1760" s="23">
        <v>612600</v>
      </c>
      <c r="B1760" s="21" t="s">
        <v>4216</v>
      </c>
      <c r="C1760" s="21"/>
      <c r="D1760" s="16">
        <v>500.3372681281619</v>
      </c>
      <c r="E1760" s="15">
        <v>320.43600000000004</v>
      </c>
    </row>
    <row r="1761" spans="1:5" x14ac:dyDescent="0.25">
      <c r="A1761" s="23">
        <v>612610</v>
      </c>
      <c r="B1761" s="21" t="s">
        <v>4215</v>
      </c>
      <c r="C1761" s="21"/>
      <c r="D1761" s="16">
        <v>359.19055649241147</v>
      </c>
      <c r="E1761" s="15">
        <v>230.04000000000002</v>
      </c>
    </row>
    <row r="1762" spans="1:5" x14ac:dyDescent="0.25">
      <c r="A1762" s="23"/>
      <c r="B1762" s="22" t="s">
        <v>4214</v>
      </c>
      <c r="C1762" s="21" t="s">
        <v>4213</v>
      </c>
      <c r="D1762" s="16"/>
      <c r="E1762" s="15">
        <v>0</v>
      </c>
    </row>
    <row r="1763" spans="1:5" x14ac:dyDescent="0.25">
      <c r="A1763" s="23">
        <v>612620</v>
      </c>
      <c r="B1763" s="21" t="s">
        <v>4212</v>
      </c>
      <c r="C1763" s="21"/>
      <c r="D1763" s="16">
        <v>531.19730185497474</v>
      </c>
      <c r="E1763" s="15">
        <v>340.20000000000005</v>
      </c>
    </row>
    <row r="1764" spans="1:5" x14ac:dyDescent="0.25">
      <c r="A1764" s="23">
        <v>612630</v>
      </c>
      <c r="B1764" s="21" t="s">
        <v>4211</v>
      </c>
      <c r="C1764" s="21"/>
      <c r="D1764" s="16">
        <v>359.19055649241147</v>
      </c>
      <c r="E1764" s="15">
        <v>230.04000000000002</v>
      </c>
    </row>
    <row r="1765" spans="1:5" x14ac:dyDescent="0.25">
      <c r="A1765" s="23">
        <v>612640</v>
      </c>
      <c r="B1765" s="21" t="s">
        <v>4210</v>
      </c>
      <c r="C1765" s="21"/>
      <c r="D1765" s="16">
        <v>239.460370994941</v>
      </c>
      <c r="E1765" s="15">
        <v>153.36000000000001</v>
      </c>
    </row>
    <row r="1766" spans="1:5" x14ac:dyDescent="0.25">
      <c r="A1766" s="23"/>
      <c r="B1766" s="22" t="s">
        <v>4209</v>
      </c>
      <c r="C1766" s="21"/>
      <c r="D1766" s="16"/>
      <c r="E1766" s="15">
        <v>0</v>
      </c>
    </row>
    <row r="1767" spans="1:5" ht="72" x14ac:dyDescent="0.25">
      <c r="A1767" s="23">
        <v>612650</v>
      </c>
      <c r="B1767" s="21" t="s">
        <v>4208</v>
      </c>
      <c r="C1767" s="24" t="s">
        <v>4207</v>
      </c>
      <c r="D1767" s="16">
        <v>350.25295109612142</v>
      </c>
      <c r="E1767" s="15">
        <v>224.316</v>
      </c>
    </row>
    <row r="1768" spans="1:5" ht="48" x14ac:dyDescent="0.25">
      <c r="A1768" s="23">
        <v>612651</v>
      </c>
      <c r="B1768" s="149" t="s">
        <v>4206</v>
      </c>
      <c r="C1768" s="160" t="s">
        <v>4205</v>
      </c>
      <c r="D1768" s="152">
        <v>623.94603709949411</v>
      </c>
      <c r="E1768" s="15">
        <v>399.6</v>
      </c>
    </row>
    <row r="1769" spans="1:5" x14ac:dyDescent="0.25">
      <c r="A1769" s="23">
        <v>612710</v>
      </c>
      <c r="B1769" s="21" t="s">
        <v>4204</v>
      </c>
      <c r="C1769" s="24" t="s">
        <v>4202</v>
      </c>
      <c r="D1769" s="16">
        <v>750.42158516020243</v>
      </c>
      <c r="E1769" s="15">
        <v>480.6</v>
      </c>
    </row>
    <row r="1770" spans="1:5" x14ac:dyDescent="0.25">
      <c r="A1770" s="23">
        <v>612720</v>
      </c>
      <c r="B1770" s="21" t="s">
        <v>4203</v>
      </c>
      <c r="C1770" s="24" t="s">
        <v>4202</v>
      </c>
      <c r="D1770" s="16">
        <v>600.3372681281619</v>
      </c>
      <c r="E1770" s="15">
        <v>384.48</v>
      </c>
    </row>
    <row r="1771" spans="1:5" ht="48" x14ac:dyDescent="0.25">
      <c r="A1771" s="23">
        <v>612730</v>
      </c>
      <c r="B1771" s="21" t="s">
        <v>4201</v>
      </c>
      <c r="C1771" s="24" t="s">
        <v>4200</v>
      </c>
      <c r="D1771" s="152">
        <v>625</v>
      </c>
      <c r="E1771" s="15">
        <v>400.27500000000003</v>
      </c>
    </row>
    <row r="1772" spans="1:5" x14ac:dyDescent="0.2">
      <c r="A1772" s="23">
        <v>612731</v>
      </c>
      <c r="B1772" s="149" t="s">
        <v>4199</v>
      </c>
      <c r="C1772" s="154"/>
      <c r="D1772" s="152">
        <v>750.42158516020243</v>
      </c>
      <c r="E1772" s="15">
        <v>480.6</v>
      </c>
    </row>
    <row r="1773" spans="1:5" x14ac:dyDescent="0.2">
      <c r="A1773" s="23">
        <v>612732</v>
      </c>
      <c r="B1773" s="149" t="s">
        <v>4198</v>
      </c>
      <c r="C1773" s="154"/>
      <c r="D1773" s="152">
        <v>750.42158516020243</v>
      </c>
      <c r="E1773" s="15">
        <v>480.6</v>
      </c>
    </row>
    <row r="1774" spans="1:5" ht="48" x14ac:dyDescent="0.25">
      <c r="A1774" s="23">
        <v>612740</v>
      </c>
      <c r="B1774" s="21" t="s">
        <v>4197</v>
      </c>
      <c r="C1774" s="24" t="s">
        <v>4196</v>
      </c>
      <c r="D1774" s="16">
        <v>600.3372681281619</v>
      </c>
      <c r="E1774" s="15">
        <v>384.48</v>
      </c>
    </row>
    <row r="1775" spans="1:5" x14ac:dyDescent="0.2">
      <c r="A1775" s="23"/>
      <c r="B1775" s="161" t="s">
        <v>4195</v>
      </c>
      <c r="C1775" s="154"/>
      <c r="D1775" s="152"/>
      <c r="E1775" s="15">
        <v>0</v>
      </c>
    </row>
    <row r="1776" spans="1:5" x14ac:dyDescent="0.2">
      <c r="A1776" s="23">
        <v>612750</v>
      </c>
      <c r="B1776" s="149" t="s">
        <v>4194</v>
      </c>
      <c r="C1776" s="154"/>
      <c r="D1776" s="152">
        <v>770</v>
      </c>
      <c r="E1776" s="15">
        <v>493.1388</v>
      </c>
    </row>
    <row r="1777" spans="1:5" x14ac:dyDescent="0.25">
      <c r="A1777" s="23">
        <v>612751</v>
      </c>
      <c r="B1777" s="21" t="s">
        <v>4193</v>
      </c>
      <c r="C1777" s="21" t="s">
        <v>4192</v>
      </c>
      <c r="D1777" s="152">
        <v>800</v>
      </c>
      <c r="E1777" s="15">
        <v>512.35199999999998</v>
      </c>
    </row>
    <row r="1778" spans="1:5" x14ac:dyDescent="0.25">
      <c r="A1778" s="23"/>
      <c r="B1778" s="22" t="s">
        <v>4191</v>
      </c>
      <c r="C1778" s="21"/>
      <c r="D1778" s="16"/>
      <c r="E1778" s="15">
        <v>0</v>
      </c>
    </row>
    <row r="1779" spans="1:5" x14ac:dyDescent="0.25">
      <c r="A1779" s="23">
        <v>612760</v>
      </c>
      <c r="B1779" s="21" t="s">
        <v>4190</v>
      </c>
      <c r="C1779" s="21" t="s">
        <v>4181</v>
      </c>
      <c r="D1779" s="16">
        <v>550.25295109612148</v>
      </c>
      <c r="E1779" s="15">
        <v>352.40400000000005</v>
      </c>
    </row>
    <row r="1780" spans="1:5" x14ac:dyDescent="0.25">
      <c r="A1780" s="23">
        <v>612770</v>
      </c>
      <c r="B1780" s="21" t="s">
        <v>4189</v>
      </c>
      <c r="C1780" s="21" t="s">
        <v>4181</v>
      </c>
      <c r="D1780" s="16">
        <v>900.3372681281619</v>
      </c>
      <c r="E1780" s="15">
        <v>576.61199999999997</v>
      </c>
    </row>
    <row r="1781" spans="1:5" x14ac:dyDescent="0.25">
      <c r="A1781" s="23">
        <v>612810</v>
      </c>
      <c r="B1781" s="21" t="s">
        <v>4188</v>
      </c>
      <c r="C1781" s="21" t="s">
        <v>4181</v>
      </c>
      <c r="D1781" s="16">
        <v>550.25295109612148</v>
      </c>
      <c r="E1781" s="15">
        <v>352.40400000000005</v>
      </c>
    </row>
    <row r="1782" spans="1:5" x14ac:dyDescent="0.25">
      <c r="A1782" s="23">
        <v>612820</v>
      </c>
      <c r="B1782" s="149" t="s">
        <v>4187</v>
      </c>
      <c r="C1782" s="21" t="s">
        <v>4186</v>
      </c>
      <c r="D1782" s="16">
        <v>750.42158516020243</v>
      </c>
      <c r="E1782" s="15">
        <v>480.6</v>
      </c>
    </row>
    <row r="1783" spans="1:5" x14ac:dyDescent="0.25">
      <c r="A1783" s="23">
        <v>612830</v>
      </c>
      <c r="B1783" s="21" t="s">
        <v>4185</v>
      </c>
      <c r="C1783" s="21" t="s">
        <v>4181</v>
      </c>
      <c r="D1783" s="16">
        <v>750.42158516020243</v>
      </c>
      <c r="E1783" s="15">
        <v>480.6</v>
      </c>
    </row>
    <row r="1784" spans="1:5" x14ac:dyDescent="0.25">
      <c r="A1784" s="23">
        <v>612840</v>
      </c>
      <c r="B1784" s="21" t="s">
        <v>4184</v>
      </c>
      <c r="C1784" s="21" t="s">
        <v>4181</v>
      </c>
      <c r="D1784" s="16">
        <v>900.3372681281619</v>
      </c>
      <c r="E1784" s="15">
        <v>576.61199999999997</v>
      </c>
    </row>
    <row r="1785" spans="1:5" x14ac:dyDescent="0.25">
      <c r="A1785" s="23">
        <v>612850</v>
      </c>
      <c r="B1785" s="21" t="s">
        <v>4183</v>
      </c>
      <c r="C1785" s="21" t="s">
        <v>4181</v>
      </c>
      <c r="D1785" s="16">
        <v>900.3372681281619</v>
      </c>
      <c r="E1785" s="15">
        <v>576.61199999999997</v>
      </c>
    </row>
    <row r="1786" spans="1:5" x14ac:dyDescent="0.25">
      <c r="A1786" s="23">
        <v>612860</v>
      </c>
      <c r="B1786" s="21" t="s">
        <v>4182</v>
      </c>
      <c r="C1786" s="21" t="s">
        <v>4181</v>
      </c>
      <c r="D1786" s="16">
        <v>1000.5059021922428</v>
      </c>
      <c r="E1786" s="15">
        <v>640.76400000000001</v>
      </c>
    </row>
    <row r="1787" spans="1:5" x14ac:dyDescent="0.25">
      <c r="A1787" s="23"/>
      <c r="B1787" s="161" t="s">
        <v>4180</v>
      </c>
      <c r="C1787" s="149"/>
      <c r="D1787" s="152"/>
      <c r="E1787" s="15">
        <v>0</v>
      </c>
    </row>
    <row r="1788" spans="1:5" x14ac:dyDescent="0.2">
      <c r="A1788" s="23">
        <v>612865</v>
      </c>
      <c r="B1788" s="149" t="s">
        <v>4179</v>
      </c>
      <c r="C1788" s="154"/>
      <c r="D1788" s="152">
        <v>696.29</v>
      </c>
      <c r="E1788" s="15">
        <v>445.93196759999995</v>
      </c>
    </row>
    <row r="1789" spans="1:5" x14ac:dyDescent="0.25">
      <c r="A1789" s="23"/>
      <c r="B1789" s="22" t="s">
        <v>4178</v>
      </c>
      <c r="C1789" s="21"/>
      <c r="D1789" s="16"/>
      <c r="E1789" s="15">
        <v>0</v>
      </c>
    </row>
    <row r="1790" spans="1:5" ht="24" x14ac:dyDescent="0.25">
      <c r="A1790" s="23">
        <v>612870</v>
      </c>
      <c r="B1790" s="21" t="s">
        <v>4177</v>
      </c>
      <c r="C1790" s="21" t="s">
        <v>4176</v>
      </c>
      <c r="D1790" s="152">
        <v>720.06745362563242</v>
      </c>
      <c r="E1790" s="15">
        <v>461.16</v>
      </c>
    </row>
    <row r="1791" spans="1:5" x14ac:dyDescent="0.25">
      <c r="A1791" s="23">
        <v>612880</v>
      </c>
      <c r="B1791" s="21" t="s">
        <v>4175</v>
      </c>
      <c r="C1791" s="21"/>
      <c r="D1791" s="16">
        <v>720.06745362563242</v>
      </c>
      <c r="E1791" s="15">
        <v>461.16</v>
      </c>
    </row>
    <row r="1792" spans="1:5" x14ac:dyDescent="0.25">
      <c r="A1792" s="23">
        <v>612890</v>
      </c>
      <c r="B1792" s="149" t="s">
        <v>4174</v>
      </c>
      <c r="C1792" s="149" t="s">
        <v>4173</v>
      </c>
      <c r="D1792" s="152">
        <v>750.42158516020243</v>
      </c>
      <c r="E1792" s="15">
        <v>480.6</v>
      </c>
    </row>
    <row r="1793" spans="1:5" x14ac:dyDescent="0.25">
      <c r="A1793" s="23">
        <v>612900</v>
      </c>
      <c r="B1793" s="21" t="s">
        <v>4172</v>
      </c>
      <c r="C1793" s="21"/>
      <c r="D1793" s="16">
        <v>450.25295109612142</v>
      </c>
      <c r="E1793" s="15">
        <v>288.36</v>
      </c>
    </row>
    <row r="1794" spans="1:5" x14ac:dyDescent="0.25">
      <c r="A1794" s="23">
        <v>612910</v>
      </c>
      <c r="B1794" s="149" t="s">
        <v>4171</v>
      </c>
      <c r="C1794" s="149" t="s">
        <v>4170</v>
      </c>
      <c r="D1794" s="152">
        <v>750.42158516020243</v>
      </c>
      <c r="E1794" s="15">
        <v>480.6</v>
      </c>
    </row>
    <row r="1795" spans="1:5" x14ac:dyDescent="0.25">
      <c r="A1795" s="23">
        <v>612920</v>
      </c>
      <c r="B1795" s="21" t="s">
        <v>4169</v>
      </c>
      <c r="C1795" s="21"/>
      <c r="D1795" s="16">
        <v>450.25295109612142</v>
      </c>
      <c r="E1795" s="15">
        <v>288.36</v>
      </c>
    </row>
    <row r="1796" spans="1:5" x14ac:dyDescent="0.25">
      <c r="A1796" s="23">
        <v>612930</v>
      </c>
      <c r="B1796" s="21" t="s">
        <v>4168</v>
      </c>
      <c r="C1796" s="24" t="s">
        <v>4166</v>
      </c>
      <c r="D1796" s="16">
        <v>550.25295109612148</v>
      </c>
      <c r="E1796" s="15">
        <v>352.40400000000005</v>
      </c>
    </row>
    <row r="1797" spans="1:5" x14ac:dyDescent="0.25">
      <c r="A1797" s="23">
        <v>612940</v>
      </c>
      <c r="B1797" s="21" t="s">
        <v>4167</v>
      </c>
      <c r="C1797" s="24" t="s">
        <v>4166</v>
      </c>
      <c r="D1797" s="16">
        <v>550.25295109612148</v>
      </c>
      <c r="E1797" s="15">
        <v>352.40400000000005</v>
      </c>
    </row>
    <row r="1798" spans="1:5" x14ac:dyDescent="0.25">
      <c r="A1798" s="23"/>
      <c r="B1798" s="22" t="s">
        <v>4165</v>
      </c>
      <c r="C1798" s="21"/>
      <c r="D1798" s="16"/>
      <c r="E1798" s="15">
        <v>0</v>
      </c>
    </row>
    <row r="1799" spans="1:5" x14ac:dyDescent="0.25">
      <c r="A1799" s="23">
        <v>612950</v>
      </c>
      <c r="B1799" s="21" t="s">
        <v>4164</v>
      </c>
      <c r="C1799" s="21"/>
      <c r="D1799" s="16">
        <v>450.25295109612142</v>
      </c>
      <c r="E1799" s="15">
        <v>288.36</v>
      </c>
    </row>
    <row r="1800" spans="1:5" ht="24" x14ac:dyDescent="0.25">
      <c r="A1800" s="23">
        <v>612960</v>
      </c>
      <c r="B1800" s="21" t="s">
        <v>4163</v>
      </c>
      <c r="C1800" s="21"/>
      <c r="D1800" s="16">
        <v>450.25295109612142</v>
      </c>
      <c r="E1800" s="15">
        <v>288.36</v>
      </c>
    </row>
    <row r="1801" spans="1:5" x14ac:dyDescent="0.25">
      <c r="A1801" s="23">
        <v>612970</v>
      </c>
      <c r="B1801" s="21" t="s">
        <v>4162</v>
      </c>
      <c r="C1801" s="21"/>
      <c r="D1801" s="16">
        <v>500.3372681281619</v>
      </c>
      <c r="E1801" s="15">
        <v>320.43600000000004</v>
      </c>
    </row>
    <row r="1802" spans="1:5" x14ac:dyDescent="0.25">
      <c r="A1802" s="23"/>
      <c r="B1802" s="22" t="s">
        <v>4161</v>
      </c>
      <c r="C1802" s="21"/>
      <c r="D1802" s="16"/>
      <c r="E1802" s="15">
        <v>0</v>
      </c>
    </row>
    <row r="1803" spans="1:5" x14ac:dyDescent="0.2">
      <c r="A1803" s="23">
        <v>612975</v>
      </c>
      <c r="B1803" s="149" t="s">
        <v>4160</v>
      </c>
      <c r="C1803" s="154"/>
      <c r="D1803" s="152">
        <v>600.3372681281619</v>
      </c>
      <c r="E1803" s="15">
        <v>384.48</v>
      </c>
    </row>
    <row r="1804" spans="1:5" x14ac:dyDescent="0.2">
      <c r="A1804" s="23">
        <v>612976</v>
      </c>
      <c r="B1804" s="149" t="s">
        <v>4159</v>
      </c>
      <c r="C1804" s="154"/>
      <c r="D1804" s="152">
        <v>600.3372681281619</v>
      </c>
      <c r="E1804" s="15">
        <v>384.48</v>
      </c>
    </row>
    <row r="1805" spans="1:5" x14ac:dyDescent="0.2">
      <c r="A1805" s="23">
        <v>612977</v>
      </c>
      <c r="B1805" s="149" t="s">
        <v>4158</v>
      </c>
      <c r="C1805" s="154"/>
      <c r="D1805" s="152">
        <v>750.42158516020243</v>
      </c>
      <c r="E1805" s="15">
        <v>480.6</v>
      </c>
    </row>
    <row r="1806" spans="1:5" x14ac:dyDescent="0.25">
      <c r="A1806" s="23">
        <v>612980</v>
      </c>
      <c r="B1806" s="21" t="s">
        <v>4157</v>
      </c>
      <c r="C1806" s="21"/>
      <c r="D1806" s="16">
        <v>450.25295109612142</v>
      </c>
      <c r="E1806" s="15">
        <v>288.36</v>
      </c>
    </row>
    <row r="1807" spans="1:5" x14ac:dyDescent="0.25">
      <c r="A1807" s="23">
        <v>612990</v>
      </c>
      <c r="B1807" s="21" t="s">
        <v>4156</v>
      </c>
      <c r="C1807" s="21"/>
      <c r="D1807" s="16">
        <v>450.25295109612142</v>
      </c>
      <c r="E1807" s="15">
        <v>288.36</v>
      </c>
    </row>
    <row r="1808" spans="1:5" x14ac:dyDescent="0.25">
      <c r="A1808" s="23">
        <v>613000</v>
      </c>
      <c r="B1808" s="21" t="s">
        <v>4155</v>
      </c>
      <c r="C1808" s="21"/>
      <c r="D1808" s="16">
        <v>750.42158516020243</v>
      </c>
      <c r="E1808" s="15">
        <v>480.6</v>
      </c>
    </row>
    <row r="1809" spans="1:5" x14ac:dyDescent="0.25">
      <c r="A1809" s="23">
        <v>613001</v>
      </c>
      <c r="B1809" s="21" t="s">
        <v>4154</v>
      </c>
      <c r="C1809" s="21" t="s">
        <v>4126</v>
      </c>
      <c r="D1809" s="84">
        <v>927.49</v>
      </c>
      <c r="E1809" s="15">
        <v>594.00169560000006</v>
      </c>
    </row>
    <row r="1810" spans="1:5" x14ac:dyDescent="0.25">
      <c r="A1810" s="23">
        <v>613010</v>
      </c>
      <c r="B1810" s="21" t="s">
        <v>4153</v>
      </c>
      <c r="C1810" s="21"/>
      <c r="D1810" s="16">
        <v>450.25295109612142</v>
      </c>
      <c r="E1810" s="15">
        <v>288.36</v>
      </c>
    </row>
    <row r="1811" spans="1:5" x14ac:dyDescent="0.25">
      <c r="A1811" s="23">
        <v>613020</v>
      </c>
      <c r="B1811" s="21" t="s">
        <v>4152</v>
      </c>
      <c r="C1811" s="21"/>
      <c r="D1811" s="16">
        <v>600.3372681281619</v>
      </c>
      <c r="E1811" s="15">
        <v>384.48</v>
      </c>
    </row>
    <row r="1812" spans="1:5" x14ac:dyDescent="0.25">
      <c r="A1812" s="23">
        <v>613030</v>
      </c>
      <c r="B1812" s="21" t="s">
        <v>4151</v>
      </c>
      <c r="C1812" s="24" t="s">
        <v>4150</v>
      </c>
      <c r="D1812" s="16">
        <v>450.25295109612142</v>
      </c>
      <c r="E1812" s="15">
        <v>288.36</v>
      </c>
    </row>
    <row r="1813" spans="1:5" x14ac:dyDescent="0.25">
      <c r="A1813" s="23">
        <v>613031</v>
      </c>
      <c r="B1813" s="21" t="s">
        <v>4149</v>
      </c>
      <c r="C1813" s="21"/>
      <c r="D1813" s="16">
        <v>139.96627318718382</v>
      </c>
      <c r="E1813" s="15">
        <v>89.64</v>
      </c>
    </row>
    <row r="1814" spans="1:5" x14ac:dyDescent="0.25">
      <c r="A1814" s="23">
        <v>613040</v>
      </c>
      <c r="B1814" s="21" t="s">
        <v>4148</v>
      </c>
      <c r="C1814" s="21"/>
      <c r="D1814" s="16">
        <v>450.25295109612142</v>
      </c>
      <c r="E1814" s="15">
        <v>288.36</v>
      </c>
    </row>
    <row r="1815" spans="1:5" x14ac:dyDescent="0.25">
      <c r="A1815" s="23">
        <v>613050</v>
      </c>
      <c r="B1815" s="21" t="s">
        <v>4147</v>
      </c>
      <c r="C1815" s="21"/>
      <c r="D1815" s="16">
        <v>500.3372681281619</v>
      </c>
      <c r="E1815" s="15">
        <v>320.43600000000004</v>
      </c>
    </row>
    <row r="1816" spans="1:5" x14ac:dyDescent="0.25">
      <c r="A1816" s="23">
        <v>613060</v>
      </c>
      <c r="B1816" s="21" t="s">
        <v>4146</v>
      </c>
      <c r="C1816" s="21"/>
      <c r="D1816" s="16">
        <v>750.42158516020243</v>
      </c>
      <c r="E1816" s="15">
        <v>480.6</v>
      </c>
    </row>
    <row r="1817" spans="1:5" x14ac:dyDescent="0.25">
      <c r="A1817" s="23">
        <v>613070</v>
      </c>
      <c r="B1817" s="21" t="s">
        <v>4145</v>
      </c>
      <c r="C1817" s="21" t="s">
        <v>4144</v>
      </c>
      <c r="D1817" s="16">
        <v>400.168634064081</v>
      </c>
      <c r="E1817" s="15">
        <v>256.28400000000005</v>
      </c>
    </row>
    <row r="1818" spans="1:5" x14ac:dyDescent="0.25">
      <c r="A1818" s="23">
        <v>613080</v>
      </c>
      <c r="B1818" s="21" t="s">
        <v>4143</v>
      </c>
      <c r="C1818" s="21"/>
      <c r="D1818" s="16">
        <v>600.3372681281619</v>
      </c>
      <c r="E1818" s="15">
        <v>384.48</v>
      </c>
    </row>
    <row r="1819" spans="1:5" x14ac:dyDescent="0.25">
      <c r="A1819" s="23">
        <v>613090</v>
      </c>
      <c r="B1819" s="21" t="s">
        <v>4142</v>
      </c>
      <c r="C1819" s="21"/>
      <c r="D1819" s="16">
        <v>20.067453625632378</v>
      </c>
      <c r="E1819" s="15">
        <v>12.852000000000002</v>
      </c>
    </row>
    <row r="1820" spans="1:5" x14ac:dyDescent="0.25">
      <c r="A1820" s="23">
        <v>613100</v>
      </c>
      <c r="B1820" s="21" t="s">
        <v>4141</v>
      </c>
      <c r="C1820" s="21"/>
      <c r="D1820" s="16">
        <v>500.3372681281619</v>
      </c>
      <c r="E1820" s="15">
        <v>320.43600000000004</v>
      </c>
    </row>
    <row r="1821" spans="1:5" x14ac:dyDescent="0.25">
      <c r="A1821" s="23">
        <v>613110</v>
      </c>
      <c r="B1821" s="21" t="s">
        <v>4140</v>
      </c>
      <c r="C1821" s="21" t="s">
        <v>4139</v>
      </c>
      <c r="D1821" s="16">
        <v>300.16863406408095</v>
      </c>
      <c r="E1821" s="15">
        <v>192.24</v>
      </c>
    </row>
    <row r="1822" spans="1:5" x14ac:dyDescent="0.25">
      <c r="A1822" s="23">
        <v>613120</v>
      </c>
      <c r="B1822" s="21" t="s">
        <v>4138</v>
      </c>
      <c r="C1822" s="21" t="s">
        <v>4137</v>
      </c>
      <c r="D1822" s="16">
        <v>400.168634064081</v>
      </c>
      <c r="E1822" s="15">
        <v>256.28400000000005</v>
      </c>
    </row>
    <row r="1823" spans="1:5" x14ac:dyDescent="0.25">
      <c r="A1823" s="23">
        <v>613130</v>
      </c>
      <c r="B1823" s="21" t="s">
        <v>4136</v>
      </c>
      <c r="C1823" s="21"/>
      <c r="D1823" s="16">
        <v>450.25295109612142</v>
      </c>
      <c r="E1823" s="15">
        <v>288.36</v>
      </c>
    </row>
    <row r="1824" spans="1:5" x14ac:dyDescent="0.25">
      <c r="A1824" s="23">
        <v>613140</v>
      </c>
      <c r="B1824" s="21" t="s">
        <v>4135</v>
      </c>
      <c r="C1824" s="21"/>
      <c r="D1824" s="16">
        <v>359.19055649241147</v>
      </c>
      <c r="E1824" s="15">
        <v>230.04000000000002</v>
      </c>
    </row>
    <row r="1825" spans="1:5" x14ac:dyDescent="0.25">
      <c r="A1825" s="23">
        <v>613150</v>
      </c>
      <c r="B1825" s="21" t="s">
        <v>4134</v>
      </c>
      <c r="C1825" s="21"/>
      <c r="D1825" s="16">
        <v>359.19055649241147</v>
      </c>
      <c r="E1825" s="15">
        <v>230.04000000000002</v>
      </c>
    </row>
    <row r="1826" spans="1:5" x14ac:dyDescent="0.25">
      <c r="A1826" s="23">
        <v>613160</v>
      </c>
      <c r="B1826" s="21" t="s">
        <v>4133</v>
      </c>
      <c r="C1826" s="21"/>
      <c r="D1826" s="16">
        <v>359.19055649241147</v>
      </c>
      <c r="E1826" s="15">
        <v>230.04000000000002</v>
      </c>
    </row>
    <row r="1827" spans="1:5" x14ac:dyDescent="0.25">
      <c r="A1827" s="23">
        <v>613170</v>
      </c>
      <c r="B1827" s="21" t="s">
        <v>4132</v>
      </c>
      <c r="C1827" s="21"/>
      <c r="D1827" s="16">
        <v>359.19055649241147</v>
      </c>
      <c r="E1827" s="15">
        <v>230.04000000000002</v>
      </c>
    </row>
    <row r="1828" spans="1:5" x14ac:dyDescent="0.25">
      <c r="A1828" s="23">
        <v>613180</v>
      </c>
      <c r="B1828" s="21" t="s">
        <v>4131</v>
      </c>
      <c r="C1828" s="21"/>
      <c r="D1828" s="16">
        <v>450.25295109612142</v>
      </c>
      <c r="E1828" s="15">
        <v>288.36</v>
      </c>
    </row>
    <row r="1829" spans="1:5" x14ac:dyDescent="0.25">
      <c r="A1829" s="23">
        <v>613190</v>
      </c>
      <c r="B1829" s="21" t="s">
        <v>4130</v>
      </c>
      <c r="C1829" s="21"/>
      <c r="D1829" s="16">
        <v>750.42158516020243</v>
      </c>
      <c r="E1829" s="15">
        <v>480.6</v>
      </c>
    </row>
    <row r="1830" spans="1:5" x14ac:dyDescent="0.25">
      <c r="A1830" s="23">
        <v>613200</v>
      </c>
      <c r="B1830" s="21" t="s">
        <v>4129</v>
      </c>
      <c r="C1830" s="21"/>
      <c r="D1830" s="16">
        <v>600.3372681281619</v>
      </c>
      <c r="E1830" s="15">
        <v>384.48</v>
      </c>
    </row>
    <row r="1831" spans="1:5" x14ac:dyDescent="0.25">
      <c r="A1831" s="23">
        <v>613210</v>
      </c>
      <c r="B1831" s="21" t="s">
        <v>4128</v>
      </c>
      <c r="C1831" s="21"/>
      <c r="D1831" s="16">
        <v>600.3372681281619</v>
      </c>
      <c r="E1831" s="15">
        <v>384.48</v>
      </c>
    </row>
    <row r="1832" spans="1:5" x14ac:dyDescent="0.25">
      <c r="A1832" s="23">
        <v>613211</v>
      </c>
      <c r="B1832" s="21" t="s">
        <v>4127</v>
      </c>
      <c r="C1832" s="21" t="s">
        <v>4126</v>
      </c>
      <c r="D1832" s="84">
        <v>758.85</v>
      </c>
      <c r="E1832" s="15">
        <v>485.99789400000003</v>
      </c>
    </row>
    <row r="1833" spans="1:5" x14ac:dyDescent="0.25">
      <c r="A1833" s="23">
        <v>613220</v>
      </c>
      <c r="B1833" s="21" t="s">
        <v>4125</v>
      </c>
      <c r="C1833" s="21"/>
      <c r="D1833" s="16">
        <v>419.89881956155148</v>
      </c>
      <c r="E1833" s="15">
        <v>268.92</v>
      </c>
    </row>
    <row r="1834" spans="1:5" x14ac:dyDescent="0.25">
      <c r="A1834" s="23">
        <v>613230</v>
      </c>
      <c r="B1834" s="21" t="s">
        <v>4124</v>
      </c>
      <c r="C1834" s="21"/>
      <c r="D1834" s="16">
        <v>750.42158516020243</v>
      </c>
      <c r="E1834" s="15">
        <v>480.6</v>
      </c>
    </row>
    <row r="1835" spans="1:5" x14ac:dyDescent="0.25">
      <c r="A1835" s="23">
        <v>613240</v>
      </c>
      <c r="B1835" s="21" t="s">
        <v>4123</v>
      </c>
      <c r="C1835" s="21"/>
      <c r="D1835" s="16">
        <v>500.3372681281619</v>
      </c>
      <c r="E1835" s="15">
        <v>320.43600000000004</v>
      </c>
    </row>
    <row r="1836" spans="1:5" x14ac:dyDescent="0.25">
      <c r="A1836" s="23">
        <v>613250</v>
      </c>
      <c r="B1836" s="21" t="s">
        <v>4122</v>
      </c>
      <c r="C1836" s="21"/>
      <c r="D1836" s="16">
        <v>500.3372681281619</v>
      </c>
      <c r="E1836" s="15">
        <v>320.43600000000004</v>
      </c>
    </row>
    <row r="1837" spans="1:5" x14ac:dyDescent="0.25">
      <c r="A1837" s="23">
        <v>613260</v>
      </c>
      <c r="B1837" s="21" t="s">
        <v>4121</v>
      </c>
      <c r="C1837" s="21"/>
      <c r="D1837" s="16">
        <v>500.3372681281619</v>
      </c>
      <c r="E1837" s="15">
        <v>320.43600000000004</v>
      </c>
    </row>
    <row r="1838" spans="1:5" x14ac:dyDescent="0.25">
      <c r="A1838" s="23">
        <v>613261</v>
      </c>
      <c r="B1838" s="21" t="s">
        <v>4120</v>
      </c>
      <c r="C1838" s="21"/>
      <c r="D1838" s="84">
        <v>446.88</v>
      </c>
      <c r="E1838" s="15">
        <v>286.19982720000002</v>
      </c>
    </row>
    <row r="1839" spans="1:5" x14ac:dyDescent="0.25">
      <c r="A1839" s="23">
        <v>613270</v>
      </c>
      <c r="B1839" s="21" t="s">
        <v>4119</v>
      </c>
      <c r="C1839" s="24" t="s">
        <v>4118</v>
      </c>
      <c r="D1839" s="16">
        <v>588.34738617200674</v>
      </c>
      <c r="E1839" s="15">
        <v>376.80119999999999</v>
      </c>
    </row>
    <row r="1840" spans="1:5" x14ac:dyDescent="0.25">
      <c r="A1840" s="23">
        <v>613280</v>
      </c>
      <c r="B1840" s="21" t="s">
        <v>4117</v>
      </c>
      <c r="C1840" s="24" t="s">
        <v>4116</v>
      </c>
      <c r="D1840" s="16">
        <v>178.75210792580103</v>
      </c>
      <c r="E1840" s="15">
        <v>114.48</v>
      </c>
    </row>
    <row r="1841" spans="1:5" x14ac:dyDescent="0.25">
      <c r="A1841" s="23">
        <v>613290</v>
      </c>
      <c r="B1841" s="21" t="s">
        <v>4115</v>
      </c>
      <c r="C1841" s="24" t="s">
        <v>4114</v>
      </c>
      <c r="D1841" s="16">
        <v>419.89881956155148</v>
      </c>
      <c r="E1841" s="15">
        <v>268.92</v>
      </c>
    </row>
    <row r="1842" spans="1:5" x14ac:dyDescent="0.25">
      <c r="A1842" s="23">
        <v>613300</v>
      </c>
      <c r="B1842" s="21" t="s">
        <v>4113</v>
      </c>
      <c r="C1842" s="24" t="s">
        <v>4112</v>
      </c>
      <c r="D1842" s="16">
        <v>419.89881956155148</v>
      </c>
      <c r="E1842" s="15">
        <v>268.92</v>
      </c>
    </row>
    <row r="1843" spans="1:5" x14ac:dyDescent="0.25">
      <c r="A1843" s="23">
        <v>613310</v>
      </c>
      <c r="B1843" s="21" t="s">
        <v>4111</v>
      </c>
      <c r="C1843" s="24" t="s">
        <v>4110</v>
      </c>
      <c r="D1843" s="16">
        <v>328.83642495784147</v>
      </c>
      <c r="E1843" s="15">
        <v>210.6</v>
      </c>
    </row>
    <row r="1844" spans="1:5" x14ac:dyDescent="0.25">
      <c r="A1844" s="23"/>
      <c r="B1844" s="22" t="s">
        <v>4109</v>
      </c>
      <c r="C1844" s="21"/>
      <c r="D1844" s="16"/>
      <c r="E1844" s="15">
        <v>0</v>
      </c>
    </row>
    <row r="1845" spans="1:5" x14ac:dyDescent="0.25">
      <c r="A1845" s="23">
        <v>613320</v>
      </c>
      <c r="B1845" s="21" t="s">
        <v>4108</v>
      </c>
      <c r="C1845" s="21"/>
      <c r="D1845" s="16">
        <v>600.3372681281619</v>
      </c>
      <c r="E1845" s="15">
        <v>384.48</v>
      </c>
    </row>
    <row r="1846" spans="1:5" x14ac:dyDescent="0.25">
      <c r="A1846" s="23">
        <v>613330</v>
      </c>
      <c r="B1846" s="21" t="s">
        <v>4107</v>
      </c>
      <c r="C1846" s="21"/>
      <c r="D1846" s="16">
        <v>539.62900505902189</v>
      </c>
      <c r="E1846" s="15">
        <v>345.59999999999997</v>
      </c>
    </row>
    <row r="1847" spans="1:5" x14ac:dyDescent="0.25">
      <c r="A1847" s="23">
        <v>613340</v>
      </c>
      <c r="B1847" s="21" t="s">
        <v>4106</v>
      </c>
      <c r="C1847" s="21"/>
      <c r="D1847" s="16">
        <v>419.89881956155148</v>
      </c>
      <c r="E1847" s="15">
        <v>268.92</v>
      </c>
    </row>
    <row r="1848" spans="1:5" x14ac:dyDescent="0.25">
      <c r="A1848" s="23"/>
      <c r="B1848" s="22" t="s">
        <v>4105</v>
      </c>
      <c r="C1848" s="21"/>
      <c r="D1848" s="16"/>
      <c r="E1848" s="15">
        <v>0</v>
      </c>
    </row>
    <row r="1849" spans="1:5" x14ac:dyDescent="0.25">
      <c r="A1849" s="23">
        <v>613350</v>
      </c>
      <c r="B1849" s="21" t="s">
        <v>4104</v>
      </c>
      <c r="C1849" s="21"/>
      <c r="D1849" s="16">
        <v>300.16863406408095</v>
      </c>
      <c r="E1849" s="15">
        <v>192.24</v>
      </c>
    </row>
    <row r="1850" spans="1:5" x14ac:dyDescent="0.25">
      <c r="A1850" s="23">
        <v>613360</v>
      </c>
      <c r="B1850" s="21" t="s">
        <v>4103</v>
      </c>
      <c r="C1850" s="21" t="s">
        <v>4102</v>
      </c>
      <c r="D1850" s="16">
        <v>400.168634064081</v>
      </c>
      <c r="E1850" s="15">
        <v>256.28400000000005</v>
      </c>
    </row>
    <row r="1851" spans="1:5" x14ac:dyDescent="0.25">
      <c r="A1851" s="23">
        <v>613370</v>
      </c>
      <c r="B1851" s="21" t="s">
        <v>4101</v>
      </c>
      <c r="C1851" s="21"/>
      <c r="D1851" s="16">
        <v>850.42158516020243</v>
      </c>
      <c r="E1851" s="15">
        <v>544.64400000000001</v>
      </c>
    </row>
    <row r="1852" spans="1:5" x14ac:dyDescent="0.25">
      <c r="A1852" s="23">
        <v>613380</v>
      </c>
      <c r="B1852" s="21" t="s">
        <v>4100</v>
      </c>
      <c r="C1852" s="21"/>
      <c r="D1852" s="16">
        <v>600.3372681281619</v>
      </c>
      <c r="E1852" s="15">
        <v>384.48</v>
      </c>
    </row>
    <row r="1853" spans="1:5" x14ac:dyDescent="0.25">
      <c r="A1853" s="23">
        <v>613390</v>
      </c>
      <c r="B1853" s="21" t="s">
        <v>4099</v>
      </c>
      <c r="C1853" s="21"/>
      <c r="D1853" s="16">
        <v>750.42158516020243</v>
      </c>
      <c r="E1853" s="15">
        <v>480.6</v>
      </c>
    </row>
    <row r="1854" spans="1:5" x14ac:dyDescent="0.25">
      <c r="A1854" s="23">
        <v>613400</v>
      </c>
      <c r="B1854" s="21" t="s">
        <v>4098</v>
      </c>
      <c r="C1854" s="21"/>
      <c r="D1854" s="16">
        <v>500.3372681281619</v>
      </c>
      <c r="E1854" s="15">
        <v>320.43600000000004</v>
      </c>
    </row>
    <row r="1855" spans="1:5" x14ac:dyDescent="0.25">
      <c r="A1855" s="23">
        <v>613410</v>
      </c>
      <c r="B1855" s="21" t="s">
        <v>4097</v>
      </c>
      <c r="C1855" s="24" t="s">
        <v>4096</v>
      </c>
      <c r="D1855" s="16">
        <v>350.25295109612142</v>
      </c>
      <c r="E1855" s="15">
        <v>224.316</v>
      </c>
    </row>
    <row r="1856" spans="1:5" ht="24" x14ac:dyDescent="0.25">
      <c r="A1856" s="23">
        <v>613420</v>
      </c>
      <c r="B1856" s="21" t="s">
        <v>4095</v>
      </c>
      <c r="C1856" s="24" t="s">
        <v>4094</v>
      </c>
      <c r="D1856" s="16">
        <v>800.33726812816201</v>
      </c>
      <c r="E1856" s="15">
        <v>512.5680000000001</v>
      </c>
    </row>
    <row r="1857" spans="1:5" ht="24" x14ac:dyDescent="0.25">
      <c r="A1857" s="23">
        <v>613430</v>
      </c>
      <c r="B1857" s="21" t="s">
        <v>4093</v>
      </c>
      <c r="C1857" s="24" t="s">
        <v>4092</v>
      </c>
      <c r="D1857" s="16">
        <v>1200.505902192243</v>
      </c>
      <c r="E1857" s="15">
        <v>768.8520000000002</v>
      </c>
    </row>
    <row r="1858" spans="1:5" ht="24" x14ac:dyDescent="0.25">
      <c r="A1858" s="23">
        <v>613440</v>
      </c>
      <c r="B1858" s="21" t="s">
        <v>4091</v>
      </c>
      <c r="C1858" s="24" t="s">
        <v>4090</v>
      </c>
      <c r="D1858" s="16">
        <v>1000.5059021922428</v>
      </c>
      <c r="E1858" s="15">
        <v>640.76400000000001</v>
      </c>
    </row>
    <row r="1859" spans="1:5" x14ac:dyDescent="0.25">
      <c r="A1859" s="23">
        <v>613450</v>
      </c>
      <c r="B1859" s="21" t="s">
        <v>4089</v>
      </c>
      <c r="C1859" s="21"/>
      <c r="D1859" s="16">
        <v>900.3372681281619</v>
      </c>
      <c r="E1859" s="15">
        <v>576.61199999999997</v>
      </c>
    </row>
    <row r="1860" spans="1:5" x14ac:dyDescent="0.25">
      <c r="A1860" s="23">
        <v>613460</v>
      </c>
      <c r="B1860" s="21" t="s">
        <v>4088</v>
      </c>
      <c r="C1860" s="21"/>
      <c r="D1860" s="16">
        <v>100.16863406408095</v>
      </c>
      <c r="E1860" s="15">
        <v>64.152000000000001</v>
      </c>
    </row>
    <row r="1861" spans="1:5" x14ac:dyDescent="0.25">
      <c r="A1861" s="23">
        <v>613470</v>
      </c>
      <c r="B1861" s="21" t="s">
        <v>4087</v>
      </c>
      <c r="C1861" s="24"/>
      <c r="D1861" s="16">
        <v>125.12647554806072</v>
      </c>
      <c r="E1861" s="15">
        <v>80.13600000000001</v>
      </c>
    </row>
    <row r="1862" spans="1:5" x14ac:dyDescent="0.25">
      <c r="A1862" s="23">
        <v>613480</v>
      </c>
      <c r="B1862" s="21" t="s">
        <v>4086</v>
      </c>
      <c r="C1862" s="21"/>
      <c r="D1862" s="16">
        <v>150.08431703204047</v>
      </c>
      <c r="E1862" s="15">
        <v>96.12</v>
      </c>
    </row>
    <row r="1863" spans="1:5" x14ac:dyDescent="0.25">
      <c r="A1863" s="23">
        <v>613490</v>
      </c>
      <c r="B1863" s="21" t="s">
        <v>4085</v>
      </c>
      <c r="C1863" s="21"/>
      <c r="D1863" s="16">
        <v>500.3372681281619</v>
      </c>
      <c r="E1863" s="15">
        <v>320.43600000000004</v>
      </c>
    </row>
    <row r="1864" spans="1:5" x14ac:dyDescent="0.25">
      <c r="A1864" s="23">
        <v>613500</v>
      </c>
      <c r="B1864" s="21" t="s">
        <v>4084</v>
      </c>
      <c r="C1864" s="21"/>
      <c r="D1864" s="16">
        <v>500.3372681281619</v>
      </c>
      <c r="E1864" s="15">
        <v>320.43600000000004</v>
      </c>
    </row>
    <row r="1865" spans="1:5" x14ac:dyDescent="0.25">
      <c r="A1865" s="23">
        <v>613510</v>
      </c>
      <c r="B1865" s="21" t="s">
        <v>4083</v>
      </c>
      <c r="C1865" s="21"/>
      <c r="D1865" s="16">
        <v>500.3372681281619</v>
      </c>
      <c r="E1865" s="15">
        <v>320.43600000000004</v>
      </c>
    </row>
    <row r="1866" spans="1:5" x14ac:dyDescent="0.25">
      <c r="A1866" s="23">
        <v>613520</v>
      </c>
      <c r="B1866" s="21" t="s">
        <v>4082</v>
      </c>
      <c r="C1866" s="21"/>
      <c r="D1866" s="16">
        <v>750.42158516020243</v>
      </c>
      <c r="E1866" s="15">
        <v>480.6</v>
      </c>
    </row>
    <row r="1867" spans="1:5" x14ac:dyDescent="0.25">
      <c r="A1867" s="23"/>
      <c r="B1867" s="22" t="s">
        <v>4081</v>
      </c>
      <c r="C1867" s="21"/>
      <c r="D1867" s="16"/>
      <c r="E1867" s="15">
        <v>0</v>
      </c>
    </row>
    <row r="1868" spans="1:5" x14ac:dyDescent="0.25">
      <c r="A1868" s="23">
        <v>613530</v>
      </c>
      <c r="B1868" s="21" t="s">
        <v>4080</v>
      </c>
      <c r="C1868" s="21"/>
      <c r="D1868" s="16">
        <v>250.25295109612145</v>
      </c>
      <c r="E1868" s="15">
        <v>160.27200000000002</v>
      </c>
    </row>
    <row r="1869" spans="1:5" x14ac:dyDescent="0.25">
      <c r="A1869" s="23">
        <v>613540</v>
      </c>
      <c r="B1869" s="21" t="s">
        <v>4079</v>
      </c>
      <c r="C1869" s="21"/>
      <c r="D1869" s="16">
        <v>400.168634064081</v>
      </c>
      <c r="E1869" s="15">
        <v>256.28400000000005</v>
      </c>
    </row>
    <row r="1870" spans="1:5" x14ac:dyDescent="0.25">
      <c r="A1870" s="23">
        <v>613550</v>
      </c>
      <c r="B1870" s="21" t="s">
        <v>4078</v>
      </c>
      <c r="C1870" s="21"/>
      <c r="D1870" s="16">
        <v>400.168634064081</v>
      </c>
      <c r="E1870" s="15">
        <v>256.28400000000005</v>
      </c>
    </row>
    <row r="1871" spans="1:5" x14ac:dyDescent="0.25">
      <c r="A1871" s="23"/>
      <c r="B1871" s="22" t="s">
        <v>4077</v>
      </c>
      <c r="C1871" s="21" t="s">
        <v>4076</v>
      </c>
      <c r="D1871" s="16"/>
      <c r="E1871" s="15">
        <v>0</v>
      </c>
    </row>
    <row r="1872" spans="1:5" x14ac:dyDescent="0.25">
      <c r="A1872" s="23"/>
      <c r="B1872" s="22" t="s">
        <v>4075</v>
      </c>
      <c r="C1872" s="21"/>
      <c r="D1872" s="16"/>
      <c r="E1872" s="15">
        <v>0</v>
      </c>
    </row>
    <row r="1873" spans="1:5" x14ac:dyDescent="0.25">
      <c r="A1873" s="23">
        <v>613560</v>
      </c>
      <c r="B1873" s="21" t="s">
        <v>4074</v>
      </c>
      <c r="C1873" s="21" t="s">
        <v>4073</v>
      </c>
      <c r="D1873" s="16">
        <v>750.42158516020243</v>
      </c>
      <c r="E1873" s="15">
        <v>480.6</v>
      </c>
    </row>
    <row r="1874" spans="1:5" ht="24" x14ac:dyDescent="0.25">
      <c r="A1874" s="23">
        <v>613570</v>
      </c>
      <c r="B1874" s="21" t="s">
        <v>4072</v>
      </c>
      <c r="C1874" s="24" t="s">
        <v>4071</v>
      </c>
      <c r="D1874" s="16">
        <v>1500.6745362563238</v>
      </c>
      <c r="E1874" s="15">
        <v>961.09199999999998</v>
      </c>
    </row>
    <row r="1875" spans="1:5" ht="24" x14ac:dyDescent="0.25">
      <c r="A1875" s="23">
        <v>613580</v>
      </c>
      <c r="B1875" s="21" t="s">
        <v>4070</v>
      </c>
      <c r="C1875" s="24" t="s">
        <v>4069</v>
      </c>
      <c r="D1875" s="16">
        <v>1750.7588532883644</v>
      </c>
      <c r="E1875" s="15">
        <v>1121.2560000000001</v>
      </c>
    </row>
    <row r="1876" spans="1:5" ht="24" x14ac:dyDescent="0.25">
      <c r="A1876" s="23">
        <v>613590</v>
      </c>
      <c r="B1876" s="21" t="s">
        <v>4068</v>
      </c>
      <c r="C1876" s="24" t="s">
        <v>4067</v>
      </c>
      <c r="D1876" s="16">
        <v>2000.8431703204049</v>
      </c>
      <c r="E1876" s="15">
        <v>1281.42</v>
      </c>
    </row>
    <row r="1877" spans="1:5" x14ac:dyDescent="0.25">
      <c r="A1877" s="23">
        <v>613600</v>
      </c>
      <c r="B1877" s="21" t="s">
        <v>4066</v>
      </c>
      <c r="C1877" s="21"/>
      <c r="D1877" s="16">
        <v>750.42158516020243</v>
      </c>
      <c r="E1877" s="15">
        <v>480.6</v>
      </c>
    </row>
    <row r="1878" spans="1:5" ht="24" x14ac:dyDescent="0.25">
      <c r="A1878" s="23">
        <v>613610</v>
      </c>
      <c r="B1878" s="21" t="s">
        <v>4065</v>
      </c>
      <c r="C1878" s="24" t="s">
        <v>4064</v>
      </c>
      <c r="D1878" s="16">
        <v>1770.6576728499158</v>
      </c>
      <c r="E1878" s="15">
        <v>1134</v>
      </c>
    </row>
    <row r="1879" spans="1:5" ht="24" x14ac:dyDescent="0.25">
      <c r="A1879" s="23">
        <v>613620</v>
      </c>
      <c r="B1879" s="21" t="s">
        <v>4063</v>
      </c>
      <c r="C1879" s="24" t="s">
        <v>4062</v>
      </c>
      <c r="D1879" s="16">
        <v>2362.5632377740303</v>
      </c>
      <c r="E1879" s="15">
        <v>1513.0800000000002</v>
      </c>
    </row>
    <row r="1880" spans="1:5" x14ac:dyDescent="0.25">
      <c r="A1880" s="23"/>
      <c r="B1880" s="22" t="s">
        <v>4061</v>
      </c>
      <c r="C1880" s="21"/>
      <c r="D1880" s="16"/>
      <c r="E1880" s="15">
        <v>0</v>
      </c>
    </row>
    <row r="1881" spans="1:5" x14ac:dyDescent="0.25">
      <c r="A1881" s="23">
        <v>613630</v>
      </c>
      <c r="B1881" s="21" t="s">
        <v>4060</v>
      </c>
      <c r="C1881" s="21"/>
      <c r="D1881" s="16">
        <v>848.22934232715011</v>
      </c>
      <c r="E1881" s="15">
        <v>543.24</v>
      </c>
    </row>
    <row r="1882" spans="1:5" x14ac:dyDescent="0.25">
      <c r="A1882" s="23">
        <v>613640</v>
      </c>
      <c r="B1882" s="21" t="s">
        <v>4059</v>
      </c>
      <c r="C1882" s="21"/>
      <c r="D1882" s="16">
        <v>1440.1349072512648</v>
      </c>
      <c r="E1882" s="15">
        <v>922.32</v>
      </c>
    </row>
    <row r="1883" spans="1:5" x14ac:dyDescent="0.25">
      <c r="A1883" s="23">
        <v>613650</v>
      </c>
      <c r="B1883" s="21" t="s">
        <v>4058</v>
      </c>
      <c r="C1883" s="21"/>
      <c r="D1883" s="16">
        <v>1000.5059021922428</v>
      </c>
      <c r="E1883" s="15">
        <v>640.76400000000001</v>
      </c>
    </row>
    <row r="1884" spans="1:5" x14ac:dyDescent="0.25">
      <c r="A1884" s="23">
        <v>613660</v>
      </c>
      <c r="B1884" s="21" t="s">
        <v>4057</v>
      </c>
      <c r="C1884" s="21"/>
      <c r="D1884" s="16">
        <v>59.021922428330527</v>
      </c>
      <c r="E1884" s="15">
        <v>37.800000000000004</v>
      </c>
    </row>
    <row r="1885" spans="1:5" x14ac:dyDescent="0.25">
      <c r="A1885" s="23"/>
      <c r="B1885" s="22" t="s">
        <v>4056</v>
      </c>
      <c r="C1885" s="21"/>
      <c r="D1885" s="16"/>
      <c r="E1885" s="15">
        <v>0</v>
      </c>
    </row>
    <row r="1886" spans="1:5" ht="24" x14ac:dyDescent="0.25">
      <c r="A1886" s="23">
        <v>613670</v>
      </c>
      <c r="B1886" s="21" t="s">
        <v>4055</v>
      </c>
      <c r="C1886" s="21"/>
      <c r="D1886" s="16">
        <v>359.19055649241147</v>
      </c>
      <c r="E1886" s="15">
        <v>230.04000000000002</v>
      </c>
    </row>
    <row r="1887" spans="1:5" ht="24" x14ac:dyDescent="0.25">
      <c r="A1887" s="23">
        <v>613680</v>
      </c>
      <c r="B1887" s="21" t="s">
        <v>4054</v>
      </c>
      <c r="C1887" s="21" t="s">
        <v>4053</v>
      </c>
      <c r="D1887" s="16">
        <v>478.920741989882</v>
      </c>
      <c r="E1887" s="15">
        <v>306.72000000000003</v>
      </c>
    </row>
    <row r="1888" spans="1:5" ht="24" x14ac:dyDescent="0.25">
      <c r="A1888" s="23">
        <v>613690</v>
      </c>
      <c r="B1888" s="21" t="s">
        <v>4052</v>
      </c>
      <c r="C1888" s="21" t="s">
        <v>4050</v>
      </c>
      <c r="D1888" s="16">
        <v>1421.0792580101181</v>
      </c>
      <c r="E1888" s="15">
        <v>910.1160000000001</v>
      </c>
    </row>
    <row r="1889" spans="1:5" ht="24" x14ac:dyDescent="0.25">
      <c r="A1889" s="23">
        <v>613700</v>
      </c>
      <c r="B1889" s="21" t="s">
        <v>4051</v>
      </c>
      <c r="C1889" s="21" t="s">
        <v>4050</v>
      </c>
      <c r="D1889" s="16">
        <v>1799.3254637436762</v>
      </c>
      <c r="E1889" s="15">
        <v>1152.3600000000001</v>
      </c>
    </row>
    <row r="1890" spans="1:5" ht="24" x14ac:dyDescent="0.25">
      <c r="A1890" s="23">
        <v>613710</v>
      </c>
      <c r="B1890" s="21" t="s">
        <v>4049</v>
      </c>
      <c r="C1890" s="21" t="s">
        <v>4047</v>
      </c>
      <c r="D1890" s="16">
        <v>1770.6576728499158</v>
      </c>
      <c r="E1890" s="15">
        <v>1134</v>
      </c>
    </row>
    <row r="1891" spans="1:5" ht="24" x14ac:dyDescent="0.25">
      <c r="A1891" s="23">
        <v>613720</v>
      </c>
      <c r="B1891" s="21" t="s">
        <v>4048</v>
      </c>
      <c r="C1891" s="21" t="s">
        <v>4047</v>
      </c>
      <c r="D1891" s="16">
        <v>2099.494097807757</v>
      </c>
      <c r="E1891" s="15">
        <v>1344.6</v>
      </c>
    </row>
    <row r="1892" spans="1:5" ht="36" x14ac:dyDescent="0.25">
      <c r="A1892" s="23">
        <v>613730</v>
      </c>
      <c r="B1892" s="21" t="s">
        <v>4046</v>
      </c>
      <c r="C1892" s="21" t="s">
        <v>4045</v>
      </c>
      <c r="D1892" s="16">
        <v>2322.0910623946038</v>
      </c>
      <c r="E1892" s="15">
        <v>1487.16</v>
      </c>
    </row>
    <row r="1893" spans="1:5" x14ac:dyDescent="0.25">
      <c r="A1893" s="23"/>
      <c r="B1893" s="22" t="s">
        <v>4044</v>
      </c>
      <c r="C1893" s="21"/>
      <c r="D1893" s="16"/>
      <c r="E1893" s="15">
        <v>0</v>
      </c>
    </row>
    <row r="1894" spans="1:5" x14ac:dyDescent="0.25">
      <c r="A1894" s="23">
        <v>613740</v>
      </c>
      <c r="B1894" s="21" t="s">
        <v>4043</v>
      </c>
      <c r="C1894" s="21"/>
      <c r="D1894" s="16">
        <v>300.16863406408095</v>
      </c>
      <c r="E1894" s="15">
        <v>192.24</v>
      </c>
    </row>
    <row r="1895" spans="1:5" x14ac:dyDescent="0.25">
      <c r="A1895" s="23">
        <v>613750</v>
      </c>
      <c r="B1895" s="21" t="s">
        <v>4042</v>
      </c>
      <c r="C1895" s="21"/>
      <c r="D1895" s="16">
        <v>400.168634064081</v>
      </c>
      <c r="E1895" s="15">
        <v>256.28400000000005</v>
      </c>
    </row>
    <row r="1896" spans="1:5" ht="24" x14ac:dyDescent="0.25">
      <c r="A1896" s="23">
        <v>613760</v>
      </c>
      <c r="B1896" s="21" t="s">
        <v>4041</v>
      </c>
      <c r="C1896" s="21" t="s">
        <v>4040</v>
      </c>
      <c r="D1896" s="16">
        <v>1200.505902192243</v>
      </c>
      <c r="E1896" s="15">
        <v>768.8520000000002</v>
      </c>
    </row>
    <row r="1897" spans="1:5" x14ac:dyDescent="0.25">
      <c r="A1897" s="23">
        <v>613770</v>
      </c>
      <c r="B1897" s="21" t="s">
        <v>4039</v>
      </c>
      <c r="C1897" s="21" t="s">
        <v>4038</v>
      </c>
      <c r="D1897" s="16">
        <v>839.79763912310295</v>
      </c>
      <c r="E1897" s="15">
        <v>537.84</v>
      </c>
    </row>
    <row r="1898" spans="1:5" ht="24" x14ac:dyDescent="0.25">
      <c r="A1898" s="23">
        <v>613780</v>
      </c>
      <c r="B1898" s="21" t="s">
        <v>4037</v>
      </c>
      <c r="C1898" s="21" t="s">
        <v>4036</v>
      </c>
      <c r="D1898" s="16">
        <v>350.25295109612142</v>
      </c>
      <c r="E1898" s="15">
        <v>224.316</v>
      </c>
    </row>
    <row r="1899" spans="1:5" ht="24" x14ac:dyDescent="0.25">
      <c r="A1899" s="23"/>
      <c r="B1899" s="22" t="s">
        <v>4035</v>
      </c>
      <c r="C1899" s="21"/>
      <c r="D1899" s="16"/>
      <c r="E1899" s="15">
        <v>0</v>
      </c>
    </row>
    <row r="1900" spans="1:5" x14ac:dyDescent="0.25">
      <c r="A1900" s="23">
        <v>613790</v>
      </c>
      <c r="B1900" s="21" t="s">
        <v>4034</v>
      </c>
      <c r="C1900" s="21" t="s">
        <v>4033</v>
      </c>
      <c r="D1900" s="16">
        <v>959.52782462057337</v>
      </c>
      <c r="E1900" s="15">
        <v>614.5200000000001</v>
      </c>
    </row>
    <row r="1901" spans="1:5" x14ac:dyDescent="0.25">
      <c r="A1901" s="23">
        <v>613800</v>
      </c>
      <c r="B1901" s="21" t="s">
        <v>4032</v>
      </c>
      <c r="C1901" s="21" t="s">
        <v>4031</v>
      </c>
      <c r="D1901" s="16">
        <v>959.52782462057337</v>
      </c>
      <c r="E1901" s="15">
        <v>614.5200000000001</v>
      </c>
    </row>
    <row r="1902" spans="1:5" x14ac:dyDescent="0.25">
      <c r="A1902" s="23">
        <v>613810</v>
      </c>
      <c r="B1902" s="21" t="s">
        <v>4030</v>
      </c>
      <c r="C1902" s="21" t="s">
        <v>4029</v>
      </c>
      <c r="D1902" s="16">
        <v>720.06745362563242</v>
      </c>
      <c r="E1902" s="15">
        <v>461.16</v>
      </c>
    </row>
    <row r="1903" spans="1:5" ht="24" x14ac:dyDescent="0.25">
      <c r="A1903" s="23">
        <v>613820</v>
      </c>
      <c r="B1903" s="21" t="s">
        <v>4028</v>
      </c>
      <c r="C1903" s="21" t="s">
        <v>4027</v>
      </c>
      <c r="D1903" s="16">
        <v>359.19055649241147</v>
      </c>
      <c r="E1903" s="15">
        <v>230.04000000000002</v>
      </c>
    </row>
    <row r="1904" spans="1:5" ht="24" x14ac:dyDescent="0.25">
      <c r="A1904" s="23"/>
      <c r="B1904" s="22" t="s">
        <v>4026</v>
      </c>
      <c r="C1904" s="21"/>
      <c r="D1904" s="16"/>
      <c r="E1904" s="15">
        <v>0</v>
      </c>
    </row>
    <row r="1905" spans="1:5" x14ac:dyDescent="0.25">
      <c r="A1905" s="23">
        <v>613830</v>
      </c>
      <c r="B1905" s="21" t="s">
        <v>4025</v>
      </c>
      <c r="C1905" s="21"/>
      <c r="D1905" s="16">
        <v>1200.505902192243</v>
      </c>
      <c r="E1905" s="15">
        <v>768.8520000000002</v>
      </c>
    </row>
    <row r="1906" spans="1:5" x14ac:dyDescent="0.25">
      <c r="A1906" s="23">
        <v>613840</v>
      </c>
      <c r="B1906" s="21" t="s">
        <v>4024</v>
      </c>
      <c r="C1906" s="21"/>
      <c r="D1906" s="16">
        <v>1500.6745362563238</v>
      </c>
      <c r="E1906" s="15">
        <v>961.09199999999998</v>
      </c>
    </row>
    <row r="1907" spans="1:5" x14ac:dyDescent="0.25">
      <c r="A1907" s="23">
        <v>613850</v>
      </c>
      <c r="B1907" s="21" t="s">
        <v>4023</v>
      </c>
      <c r="C1907" s="21"/>
      <c r="D1907" s="16">
        <v>1500.6745362563238</v>
      </c>
      <c r="E1907" s="15">
        <v>961.09199999999998</v>
      </c>
    </row>
    <row r="1908" spans="1:5" x14ac:dyDescent="0.25">
      <c r="A1908" s="23">
        <v>613860</v>
      </c>
      <c r="B1908" s="21" t="s">
        <v>4022</v>
      </c>
      <c r="C1908" s="21"/>
      <c r="D1908" s="16">
        <v>1500.6745362563238</v>
      </c>
      <c r="E1908" s="15">
        <v>961.09199999999998</v>
      </c>
    </row>
    <row r="1909" spans="1:5" ht="24" x14ac:dyDescent="0.25">
      <c r="A1909" s="23"/>
      <c r="B1909" s="22" t="s">
        <v>4021</v>
      </c>
      <c r="C1909" s="21"/>
      <c r="D1909" s="16"/>
      <c r="E1909" s="15">
        <v>0</v>
      </c>
    </row>
    <row r="1910" spans="1:5" x14ac:dyDescent="0.25">
      <c r="A1910" s="23">
        <v>613870</v>
      </c>
      <c r="B1910" s="21" t="s">
        <v>4020</v>
      </c>
      <c r="C1910" s="21"/>
      <c r="D1910" s="16">
        <v>843.17032040472179</v>
      </c>
      <c r="E1910" s="15">
        <v>540</v>
      </c>
    </row>
    <row r="1911" spans="1:5" x14ac:dyDescent="0.25">
      <c r="A1911" s="23">
        <v>613880</v>
      </c>
      <c r="B1911" s="21" t="s">
        <v>4019</v>
      </c>
      <c r="C1911" s="21"/>
      <c r="D1911" s="16">
        <v>1315.3456998313659</v>
      </c>
      <c r="E1911" s="15">
        <v>842.4</v>
      </c>
    </row>
    <row r="1912" spans="1:5" ht="36" x14ac:dyDescent="0.25">
      <c r="A1912" s="23">
        <v>613890</v>
      </c>
      <c r="B1912" s="21" t="s">
        <v>4018</v>
      </c>
      <c r="C1912" s="21" t="s">
        <v>4017</v>
      </c>
      <c r="D1912" s="16">
        <v>500.3372681281619</v>
      </c>
      <c r="E1912" s="15">
        <v>320.43600000000004</v>
      </c>
    </row>
    <row r="1913" spans="1:5" x14ac:dyDescent="0.25">
      <c r="A1913" s="23">
        <v>613900</v>
      </c>
      <c r="B1913" s="21" t="s">
        <v>4016</v>
      </c>
      <c r="C1913" s="21" t="s">
        <v>4015</v>
      </c>
      <c r="D1913" s="16">
        <v>250.25295109612145</v>
      </c>
      <c r="E1913" s="15">
        <v>160.27200000000002</v>
      </c>
    </row>
    <row r="1914" spans="1:5" x14ac:dyDescent="0.25">
      <c r="A1914" s="23">
        <v>613910</v>
      </c>
      <c r="B1914" s="21" t="s">
        <v>4014</v>
      </c>
      <c r="C1914" s="21"/>
      <c r="D1914" s="16">
        <v>359.19055649241147</v>
      </c>
      <c r="E1914" s="15">
        <v>230.04000000000002</v>
      </c>
    </row>
    <row r="1915" spans="1:5" x14ac:dyDescent="0.25">
      <c r="A1915" s="23"/>
      <c r="B1915" s="22" t="s">
        <v>4013</v>
      </c>
      <c r="C1915" s="21"/>
      <c r="D1915" s="16"/>
      <c r="E1915" s="15">
        <v>0</v>
      </c>
    </row>
    <row r="1916" spans="1:5" x14ac:dyDescent="0.25">
      <c r="A1916" s="23">
        <v>613920</v>
      </c>
      <c r="B1916" s="21" t="s">
        <v>4012</v>
      </c>
      <c r="C1916" s="21" t="s">
        <v>3993</v>
      </c>
      <c r="D1916" s="16">
        <v>1194.789207419899</v>
      </c>
      <c r="E1916" s="15">
        <v>765.19080000000019</v>
      </c>
    </row>
    <row r="1917" spans="1:5" x14ac:dyDescent="0.25">
      <c r="A1917" s="23">
        <v>613930</v>
      </c>
      <c r="B1917" s="21" t="s">
        <v>4011</v>
      </c>
      <c r="C1917" s="21" t="s">
        <v>3993</v>
      </c>
      <c r="D1917" s="16">
        <v>1416.5261382799326</v>
      </c>
      <c r="E1917" s="15">
        <v>907.2</v>
      </c>
    </row>
    <row r="1918" spans="1:5" x14ac:dyDescent="0.25">
      <c r="A1918" s="23">
        <v>613940</v>
      </c>
      <c r="B1918" s="21" t="s">
        <v>4010</v>
      </c>
      <c r="C1918" s="21" t="s">
        <v>4009</v>
      </c>
      <c r="D1918" s="16">
        <v>1000.5059021922428</v>
      </c>
      <c r="E1918" s="15">
        <v>640.76400000000001</v>
      </c>
    </row>
    <row r="1919" spans="1:5" x14ac:dyDescent="0.25">
      <c r="A1919" s="23">
        <v>613950</v>
      </c>
      <c r="B1919" s="21" t="s">
        <v>4008</v>
      </c>
      <c r="C1919" s="21"/>
      <c r="D1919" s="16">
        <v>1000.5059021922428</v>
      </c>
      <c r="E1919" s="15">
        <v>640.76400000000001</v>
      </c>
    </row>
    <row r="1920" spans="1:5" x14ac:dyDescent="0.25">
      <c r="A1920" s="23">
        <v>613960</v>
      </c>
      <c r="B1920" s="21" t="s">
        <v>4007</v>
      </c>
      <c r="C1920" s="21"/>
      <c r="D1920" s="16">
        <v>478.920741989882</v>
      </c>
      <c r="E1920" s="15">
        <v>306.72000000000003</v>
      </c>
    </row>
    <row r="1921" spans="1:5" x14ac:dyDescent="0.25">
      <c r="A1921" s="23">
        <v>613970</v>
      </c>
      <c r="B1921" s="21" t="s">
        <v>4006</v>
      </c>
      <c r="C1921" s="21" t="s">
        <v>3993</v>
      </c>
      <c r="D1921" s="16">
        <v>1198.9881956155143</v>
      </c>
      <c r="E1921" s="15">
        <v>767.88</v>
      </c>
    </row>
    <row r="1922" spans="1:5" x14ac:dyDescent="0.25">
      <c r="A1922" s="23">
        <v>613980</v>
      </c>
      <c r="B1922" s="21" t="s">
        <v>4005</v>
      </c>
      <c r="C1922" s="21" t="s">
        <v>3993</v>
      </c>
      <c r="D1922" s="16">
        <v>959.52782462057337</v>
      </c>
      <c r="E1922" s="15">
        <v>614.5200000000001</v>
      </c>
    </row>
    <row r="1923" spans="1:5" ht="24" x14ac:dyDescent="0.25">
      <c r="A1923" s="23">
        <v>613990</v>
      </c>
      <c r="B1923" s="21" t="s">
        <v>4004</v>
      </c>
      <c r="C1923" s="21" t="s">
        <v>4003</v>
      </c>
      <c r="D1923" s="16">
        <v>359.19055649241147</v>
      </c>
      <c r="E1923" s="15">
        <v>230.04000000000002</v>
      </c>
    </row>
    <row r="1924" spans="1:5" x14ac:dyDescent="0.25">
      <c r="A1924" s="23">
        <v>614000</v>
      </c>
      <c r="B1924" s="21" t="s">
        <v>4002</v>
      </c>
      <c r="C1924" s="21" t="s">
        <v>4001</v>
      </c>
      <c r="D1924" s="16">
        <v>1500.6745362563238</v>
      </c>
      <c r="E1924" s="15">
        <v>961.09199999999998</v>
      </c>
    </row>
    <row r="1925" spans="1:5" ht="24" x14ac:dyDescent="0.25">
      <c r="A1925" s="23">
        <v>614010</v>
      </c>
      <c r="B1925" s="21" t="s">
        <v>4000</v>
      </c>
      <c r="C1925" s="21"/>
      <c r="D1925" s="16">
        <v>1249.5784148397977</v>
      </c>
      <c r="E1925" s="15">
        <v>800.28000000000009</v>
      </c>
    </row>
    <row r="1926" spans="1:5" x14ac:dyDescent="0.25">
      <c r="A1926" s="23">
        <v>614020</v>
      </c>
      <c r="B1926" s="21" t="s">
        <v>3999</v>
      </c>
      <c r="C1926" s="21" t="s">
        <v>3998</v>
      </c>
      <c r="D1926" s="16">
        <v>1416.5261382799326</v>
      </c>
      <c r="E1926" s="15">
        <v>907.2</v>
      </c>
    </row>
    <row r="1927" spans="1:5" x14ac:dyDescent="0.25">
      <c r="A1927" s="23">
        <v>614030</v>
      </c>
      <c r="B1927" s="21" t="s">
        <v>3997</v>
      </c>
      <c r="C1927" s="21" t="s">
        <v>3996</v>
      </c>
      <c r="D1927" s="16">
        <v>1198.9881956155143</v>
      </c>
      <c r="E1927" s="15">
        <v>767.88</v>
      </c>
    </row>
    <row r="1928" spans="1:5" ht="24" x14ac:dyDescent="0.25">
      <c r="A1928" s="97">
        <v>614040</v>
      </c>
      <c r="B1928" s="98" t="s">
        <v>9139</v>
      </c>
      <c r="C1928" s="98" t="s">
        <v>9140</v>
      </c>
      <c r="D1928" s="86">
        <v>1774.08</v>
      </c>
      <c r="E1928" s="15">
        <v>1136.1917951999999</v>
      </c>
    </row>
    <row r="1929" spans="1:5" ht="24" x14ac:dyDescent="0.25">
      <c r="A1929" s="123">
        <v>614050</v>
      </c>
      <c r="B1929" s="125" t="s">
        <v>3994</v>
      </c>
      <c r="C1929" s="125" t="s">
        <v>3993</v>
      </c>
      <c r="D1929" s="126">
        <v>2047.2175379426644</v>
      </c>
      <c r="E1929" s="15">
        <v>1311.1200000000001</v>
      </c>
    </row>
    <row r="1930" spans="1:5" x14ac:dyDescent="0.25">
      <c r="A1930" s="23">
        <v>614060</v>
      </c>
      <c r="B1930" s="21" t="s">
        <v>3992</v>
      </c>
      <c r="C1930" s="21"/>
      <c r="D1930" s="16">
        <v>300.16863406408095</v>
      </c>
      <c r="E1930" s="15">
        <v>192.24</v>
      </c>
    </row>
    <row r="1931" spans="1:5" x14ac:dyDescent="0.25">
      <c r="A1931" s="23">
        <v>614070</v>
      </c>
      <c r="B1931" s="21" t="s">
        <v>3991</v>
      </c>
      <c r="C1931" s="21"/>
      <c r="D1931" s="16">
        <v>1000.5059021922428</v>
      </c>
      <c r="E1931" s="15">
        <v>640.76400000000001</v>
      </c>
    </row>
    <row r="1932" spans="1:5" x14ac:dyDescent="0.25">
      <c r="A1932" s="23">
        <v>614080</v>
      </c>
      <c r="B1932" s="21" t="s">
        <v>3990</v>
      </c>
      <c r="C1932" s="21"/>
      <c r="D1932" s="16">
        <v>1198.9881956155143</v>
      </c>
      <c r="E1932" s="15">
        <v>767.88</v>
      </c>
    </row>
    <row r="1933" spans="1:5" ht="24" x14ac:dyDescent="0.25">
      <c r="A1933" s="23">
        <v>614090</v>
      </c>
      <c r="B1933" s="21" t="s">
        <v>3989</v>
      </c>
      <c r="C1933" s="21" t="s">
        <v>3988</v>
      </c>
      <c r="D1933" s="16">
        <v>600.3372681281619</v>
      </c>
      <c r="E1933" s="15">
        <v>384.48</v>
      </c>
    </row>
    <row r="1934" spans="1:5" x14ac:dyDescent="0.25">
      <c r="A1934" s="23"/>
      <c r="B1934" s="22" t="s">
        <v>3987</v>
      </c>
      <c r="C1934" s="21"/>
      <c r="D1934" s="16"/>
      <c r="E1934" s="15">
        <v>0</v>
      </c>
    </row>
    <row r="1935" spans="1:5" x14ac:dyDescent="0.25">
      <c r="A1935" s="23">
        <v>614100</v>
      </c>
      <c r="B1935" s="21" t="s">
        <v>3986</v>
      </c>
      <c r="C1935" s="21" t="s">
        <v>3985</v>
      </c>
      <c r="D1935" s="16">
        <v>2099.494097807757</v>
      </c>
      <c r="E1935" s="15">
        <v>1344.6</v>
      </c>
    </row>
    <row r="1936" spans="1:5" x14ac:dyDescent="0.25">
      <c r="A1936" s="23">
        <v>614110</v>
      </c>
      <c r="B1936" s="21" t="s">
        <v>3984</v>
      </c>
      <c r="C1936" s="21"/>
      <c r="D1936" s="16">
        <v>900.3372681281619</v>
      </c>
      <c r="E1936" s="15">
        <v>576.61199999999997</v>
      </c>
    </row>
    <row r="1937" spans="1:5" x14ac:dyDescent="0.25">
      <c r="A1937" s="23">
        <v>614120</v>
      </c>
      <c r="B1937" s="21" t="s">
        <v>3983</v>
      </c>
      <c r="C1937" s="21"/>
      <c r="D1937" s="16">
        <v>1200.505902192243</v>
      </c>
      <c r="E1937" s="15">
        <v>768.8520000000002</v>
      </c>
    </row>
    <row r="1938" spans="1:5" x14ac:dyDescent="0.25">
      <c r="A1938" s="23">
        <v>614130</v>
      </c>
      <c r="B1938" s="21" t="s">
        <v>3982</v>
      </c>
      <c r="C1938" s="21"/>
      <c r="D1938" s="16">
        <v>1500.6745362563238</v>
      </c>
      <c r="E1938" s="15">
        <v>961.09199999999998</v>
      </c>
    </row>
    <row r="1939" spans="1:5" x14ac:dyDescent="0.25">
      <c r="A1939" s="23">
        <v>614140</v>
      </c>
      <c r="B1939" s="21" t="s">
        <v>3981</v>
      </c>
      <c r="C1939" s="21" t="s">
        <v>3980</v>
      </c>
      <c r="D1939" s="16">
        <v>700.3372681281619</v>
      </c>
      <c r="E1939" s="15">
        <v>448.52400000000006</v>
      </c>
    </row>
    <row r="1940" spans="1:5" x14ac:dyDescent="0.25">
      <c r="A1940" s="23">
        <v>614150</v>
      </c>
      <c r="B1940" s="21" t="s">
        <v>3979</v>
      </c>
      <c r="C1940" s="21"/>
      <c r="D1940" s="16">
        <v>600.3372681281619</v>
      </c>
      <c r="E1940" s="15">
        <v>384.48</v>
      </c>
    </row>
    <row r="1941" spans="1:5" ht="24" x14ac:dyDescent="0.25">
      <c r="A1941" s="23">
        <v>614160</v>
      </c>
      <c r="B1941" s="21" t="s">
        <v>3978</v>
      </c>
      <c r="C1941" s="24" t="s">
        <v>3977</v>
      </c>
      <c r="D1941" s="16">
        <v>84.317032040472185</v>
      </c>
      <c r="E1941" s="15">
        <v>54</v>
      </c>
    </row>
    <row r="1942" spans="1:5" x14ac:dyDescent="0.25">
      <c r="A1942" s="23">
        <v>614170</v>
      </c>
      <c r="B1942" s="21" t="s">
        <v>3976</v>
      </c>
      <c r="C1942" s="21" t="s">
        <v>3975</v>
      </c>
      <c r="D1942" s="16">
        <v>600.3372681281619</v>
      </c>
      <c r="E1942" s="15">
        <v>384.48</v>
      </c>
    </row>
    <row r="1943" spans="1:5" ht="24" x14ac:dyDescent="0.25">
      <c r="A1943" s="23">
        <v>614171</v>
      </c>
      <c r="B1943" s="24" t="s">
        <v>3974</v>
      </c>
      <c r="C1943" s="24" t="s">
        <v>3973</v>
      </c>
      <c r="D1943" s="16">
        <v>845</v>
      </c>
      <c r="E1943" s="15">
        <v>541.17179999999996</v>
      </c>
    </row>
    <row r="1944" spans="1:5" x14ac:dyDescent="0.25">
      <c r="A1944" s="23"/>
      <c r="B1944" s="22" t="s">
        <v>3972</v>
      </c>
      <c r="C1944" s="21"/>
      <c r="D1944" s="16"/>
      <c r="E1944" s="15">
        <v>0</v>
      </c>
    </row>
    <row r="1945" spans="1:5" x14ac:dyDescent="0.25">
      <c r="A1945" s="23">
        <v>614180</v>
      </c>
      <c r="B1945" s="162" t="s">
        <v>3971</v>
      </c>
      <c r="C1945" s="21"/>
      <c r="D1945" s="163">
        <v>900.34</v>
      </c>
      <c r="E1945" s="15">
        <v>576.61374960000001</v>
      </c>
    </row>
    <row r="1946" spans="1:5" x14ac:dyDescent="0.25">
      <c r="A1946" s="23">
        <v>614190</v>
      </c>
      <c r="B1946" s="21" t="s">
        <v>3970</v>
      </c>
      <c r="C1946" s="21" t="s">
        <v>3969</v>
      </c>
      <c r="D1946" s="16">
        <v>850.42158516020243</v>
      </c>
      <c r="E1946" s="15">
        <v>544.64400000000001</v>
      </c>
    </row>
    <row r="1947" spans="1:5" x14ac:dyDescent="0.25">
      <c r="A1947" s="23">
        <v>614200</v>
      </c>
      <c r="B1947" s="21" t="s">
        <v>3968</v>
      </c>
      <c r="C1947" s="21"/>
      <c r="D1947" s="16">
        <v>750.42158516020243</v>
      </c>
      <c r="E1947" s="15">
        <v>480.6</v>
      </c>
    </row>
    <row r="1948" spans="1:5" x14ac:dyDescent="0.25">
      <c r="A1948" s="23">
        <v>614210</v>
      </c>
      <c r="B1948" s="21" t="s">
        <v>3967</v>
      </c>
      <c r="C1948" s="21" t="s">
        <v>3966</v>
      </c>
      <c r="D1948" s="16">
        <v>500.3372681281619</v>
      </c>
      <c r="E1948" s="15">
        <v>320.43600000000004</v>
      </c>
    </row>
    <row r="1949" spans="1:5" x14ac:dyDescent="0.25">
      <c r="A1949" s="23">
        <v>614220</v>
      </c>
      <c r="B1949" s="21" t="s">
        <v>3965</v>
      </c>
      <c r="C1949" s="21"/>
      <c r="D1949" s="16">
        <v>450.25295109612142</v>
      </c>
      <c r="E1949" s="15">
        <v>288.36</v>
      </c>
    </row>
    <row r="1950" spans="1:5" x14ac:dyDescent="0.25">
      <c r="A1950" s="23">
        <v>614230</v>
      </c>
      <c r="B1950" s="21" t="s">
        <v>3964</v>
      </c>
      <c r="C1950" s="21" t="s">
        <v>3963</v>
      </c>
      <c r="D1950" s="16">
        <v>600.3372681281619</v>
      </c>
      <c r="E1950" s="15">
        <v>384.48</v>
      </c>
    </row>
    <row r="1951" spans="1:5" x14ac:dyDescent="0.25">
      <c r="A1951" s="23">
        <v>614240</v>
      </c>
      <c r="B1951" s="21" t="s">
        <v>3962</v>
      </c>
      <c r="C1951" s="21"/>
      <c r="D1951" s="16">
        <v>525.29510961214169</v>
      </c>
      <c r="E1951" s="15">
        <v>336.42</v>
      </c>
    </row>
    <row r="1952" spans="1:5" ht="24" x14ac:dyDescent="0.25">
      <c r="A1952" s="23"/>
      <c r="B1952" s="22" t="s">
        <v>3961</v>
      </c>
      <c r="C1952" s="21"/>
      <c r="D1952" s="16"/>
      <c r="E1952" s="15">
        <v>0</v>
      </c>
    </row>
    <row r="1953" spans="1:5" x14ac:dyDescent="0.25">
      <c r="A1953" s="23">
        <v>614250</v>
      </c>
      <c r="B1953" s="21" t="s">
        <v>3960</v>
      </c>
      <c r="C1953" s="21"/>
      <c r="D1953" s="16">
        <v>600.3372681281619</v>
      </c>
      <c r="E1953" s="15">
        <v>384.48</v>
      </c>
    </row>
    <row r="1954" spans="1:5" x14ac:dyDescent="0.25">
      <c r="A1954" s="23">
        <v>614260</v>
      </c>
      <c r="B1954" s="21" t="s">
        <v>3959</v>
      </c>
      <c r="C1954" s="21"/>
      <c r="D1954" s="16">
        <v>500.3372681281619</v>
      </c>
      <c r="E1954" s="15">
        <v>320.43600000000004</v>
      </c>
    </row>
    <row r="1955" spans="1:5" x14ac:dyDescent="0.25">
      <c r="A1955" s="23">
        <v>614270</v>
      </c>
      <c r="B1955" s="21" t="s">
        <v>3958</v>
      </c>
      <c r="C1955" s="21"/>
      <c r="D1955" s="16">
        <v>400.168634064081</v>
      </c>
      <c r="E1955" s="15">
        <v>256.28400000000005</v>
      </c>
    </row>
    <row r="1956" spans="1:5" x14ac:dyDescent="0.25">
      <c r="A1956" s="23">
        <v>614280</v>
      </c>
      <c r="B1956" s="21" t="s">
        <v>3957</v>
      </c>
      <c r="C1956" s="21"/>
      <c r="D1956" s="16">
        <v>600.3372681281619</v>
      </c>
      <c r="E1956" s="15">
        <v>384.48</v>
      </c>
    </row>
    <row r="1957" spans="1:5" ht="24" x14ac:dyDescent="0.25">
      <c r="A1957" s="23"/>
      <c r="B1957" s="22" t="s">
        <v>3956</v>
      </c>
      <c r="C1957" s="21"/>
      <c r="D1957" s="16"/>
      <c r="E1957" s="15">
        <v>0</v>
      </c>
    </row>
    <row r="1958" spans="1:5" x14ac:dyDescent="0.25">
      <c r="A1958" s="23">
        <v>614290</v>
      </c>
      <c r="B1958" s="21" t="s">
        <v>3955</v>
      </c>
      <c r="C1958" s="21"/>
      <c r="D1958" s="16">
        <v>600.3372681281619</v>
      </c>
      <c r="E1958" s="15">
        <v>384.48</v>
      </c>
    </row>
    <row r="1959" spans="1:5" x14ac:dyDescent="0.25">
      <c r="A1959" s="23">
        <v>614300</v>
      </c>
      <c r="B1959" s="21" t="s">
        <v>3954</v>
      </c>
      <c r="C1959" s="21"/>
      <c r="D1959" s="16">
        <v>400.168634064081</v>
      </c>
      <c r="E1959" s="15">
        <v>256.28400000000005</v>
      </c>
    </row>
    <row r="1960" spans="1:5" x14ac:dyDescent="0.25">
      <c r="A1960" s="23"/>
      <c r="B1960" s="164" t="s">
        <v>3953</v>
      </c>
      <c r="C1960" s="21"/>
      <c r="D1960" s="16"/>
      <c r="E1960" s="15">
        <v>0</v>
      </c>
    </row>
    <row r="1961" spans="1:5" x14ac:dyDescent="0.25">
      <c r="A1961" s="23">
        <v>614320</v>
      </c>
      <c r="B1961" s="21" t="s">
        <v>3952</v>
      </c>
      <c r="C1961" s="21"/>
      <c r="D1961" s="16">
        <v>600.3372681281619</v>
      </c>
      <c r="E1961" s="15">
        <v>384.48</v>
      </c>
    </row>
    <row r="1962" spans="1:5" x14ac:dyDescent="0.25">
      <c r="A1962" s="23">
        <v>614330</v>
      </c>
      <c r="B1962" s="21" t="s">
        <v>3951</v>
      </c>
      <c r="C1962" s="21"/>
      <c r="D1962" s="16">
        <v>500.3372681281619</v>
      </c>
      <c r="E1962" s="15">
        <v>320.43600000000004</v>
      </c>
    </row>
    <row r="1963" spans="1:5" x14ac:dyDescent="0.25">
      <c r="A1963" s="23">
        <v>614340</v>
      </c>
      <c r="B1963" s="21" t="s">
        <v>3950</v>
      </c>
      <c r="C1963" s="21"/>
      <c r="D1963" s="16">
        <v>400.168634064081</v>
      </c>
      <c r="E1963" s="15">
        <v>256.28400000000005</v>
      </c>
    </row>
    <row r="1964" spans="1:5" x14ac:dyDescent="0.25">
      <c r="A1964" s="23"/>
      <c r="B1964" s="22" t="s">
        <v>3949</v>
      </c>
      <c r="C1964" s="21"/>
      <c r="D1964" s="16"/>
      <c r="E1964" s="15">
        <v>0</v>
      </c>
    </row>
    <row r="1965" spans="1:5" x14ac:dyDescent="0.25">
      <c r="A1965" s="23"/>
      <c r="B1965" s="22" t="s">
        <v>3948</v>
      </c>
      <c r="C1965" s="21"/>
      <c r="D1965" s="16"/>
      <c r="E1965" s="15">
        <v>0</v>
      </c>
    </row>
    <row r="1966" spans="1:5" x14ac:dyDescent="0.25">
      <c r="A1966" s="23">
        <v>614350</v>
      </c>
      <c r="B1966" s="149" t="s">
        <v>3947</v>
      </c>
      <c r="C1966" s="21"/>
      <c r="D1966" s="16">
        <v>359.19055649241147</v>
      </c>
      <c r="E1966" s="15">
        <v>230.04000000000002</v>
      </c>
    </row>
    <row r="1967" spans="1:5" x14ac:dyDescent="0.2">
      <c r="A1967" s="165">
        <v>614351</v>
      </c>
      <c r="B1967" s="149" t="s">
        <v>3946</v>
      </c>
      <c r="C1967" s="166"/>
      <c r="D1967" s="16">
        <v>241</v>
      </c>
      <c r="E1967" s="15">
        <v>154.34603999999999</v>
      </c>
    </row>
    <row r="1968" spans="1:5" x14ac:dyDescent="0.25">
      <c r="A1968" s="33">
        <v>614353</v>
      </c>
      <c r="B1968" s="21" t="s">
        <v>3945</v>
      </c>
      <c r="C1968" s="21"/>
      <c r="D1968" s="16">
        <v>126.7284991568297</v>
      </c>
      <c r="E1968" s="15">
        <v>81.162000000000006</v>
      </c>
    </row>
    <row r="1969" spans="1:5" x14ac:dyDescent="0.25">
      <c r="A1969" s="23">
        <v>614360</v>
      </c>
      <c r="B1969" s="21" t="s">
        <v>3944</v>
      </c>
      <c r="C1969" s="21"/>
      <c r="D1969" s="16">
        <v>269.81450252951095</v>
      </c>
      <c r="E1969" s="15">
        <v>172.79999999999998</v>
      </c>
    </row>
    <row r="1970" spans="1:5" x14ac:dyDescent="0.25">
      <c r="A1970" s="23">
        <v>614370</v>
      </c>
      <c r="B1970" s="21" t="s">
        <v>3943</v>
      </c>
      <c r="C1970" s="21"/>
      <c r="D1970" s="16">
        <v>239.460370994941</v>
      </c>
      <c r="E1970" s="15">
        <v>153.36000000000001</v>
      </c>
    </row>
    <row r="1971" spans="1:5" x14ac:dyDescent="0.25">
      <c r="A1971" s="23"/>
      <c r="B1971" s="22" t="s">
        <v>3942</v>
      </c>
      <c r="C1971" s="21"/>
      <c r="D1971" s="16"/>
      <c r="E1971" s="15">
        <v>0</v>
      </c>
    </row>
    <row r="1972" spans="1:5" x14ac:dyDescent="0.25">
      <c r="A1972" s="23">
        <v>614380</v>
      </c>
      <c r="B1972" s="21" t="s">
        <v>3941</v>
      </c>
      <c r="C1972" s="21"/>
      <c r="D1972" s="16">
        <v>250.25295109612145</v>
      </c>
      <c r="E1972" s="15">
        <v>160.27200000000002</v>
      </c>
    </row>
    <row r="1973" spans="1:5" x14ac:dyDescent="0.25">
      <c r="A1973" s="23">
        <v>614390</v>
      </c>
      <c r="B1973" s="21" t="s">
        <v>3940</v>
      </c>
      <c r="C1973" s="21" t="s">
        <v>3931</v>
      </c>
      <c r="D1973" s="16">
        <v>900.50590219224284</v>
      </c>
      <c r="E1973" s="15">
        <v>576.72</v>
      </c>
    </row>
    <row r="1974" spans="1:5" x14ac:dyDescent="0.25">
      <c r="A1974" s="23">
        <v>614400</v>
      </c>
      <c r="B1974" s="21" t="s">
        <v>3939</v>
      </c>
      <c r="C1974" s="21"/>
      <c r="D1974" s="16">
        <v>478.920741989882</v>
      </c>
      <c r="E1974" s="15">
        <v>306.72000000000003</v>
      </c>
    </row>
    <row r="1975" spans="1:5" x14ac:dyDescent="0.25">
      <c r="A1975" s="23">
        <v>614410</v>
      </c>
      <c r="B1975" s="21" t="s">
        <v>3938</v>
      </c>
      <c r="C1975" s="21"/>
      <c r="D1975" s="16">
        <v>150.08431703204047</v>
      </c>
      <c r="E1975" s="15">
        <v>96.12</v>
      </c>
    </row>
    <row r="1976" spans="1:5" x14ac:dyDescent="0.25">
      <c r="A1976" s="23">
        <v>614420</v>
      </c>
      <c r="B1976" s="21" t="s">
        <v>3937</v>
      </c>
      <c r="C1976" s="21"/>
      <c r="D1976" s="16">
        <v>1062.3946037099495</v>
      </c>
      <c r="E1976" s="15">
        <v>680.40000000000009</v>
      </c>
    </row>
    <row r="1977" spans="1:5" ht="24" x14ac:dyDescent="0.25">
      <c r="A1977" s="23">
        <v>614430</v>
      </c>
      <c r="B1977" s="21" t="s">
        <v>3936</v>
      </c>
      <c r="C1977" s="21"/>
      <c r="D1977" s="16">
        <v>600.3372681281619</v>
      </c>
      <c r="E1977" s="15">
        <v>384.48</v>
      </c>
    </row>
    <row r="1978" spans="1:5" ht="24" x14ac:dyDescent="0.25">
      <c r="A1978" s="23">
        <v>614440</v>
      </c>
      <c r="B1978" s="21" t="s">
        <v>3935</v>
      </c>
      <c r="C1978" s="21"/>
      <c r="D1978" s="16">
        <v>200.16863406408095</v>
      </c>
      <c r="E1978" s="15">
        <v>128.196</v>
      </c>
    </row>
    <row r="1979" spans="1:5" x14ac:dyDescent="0.25">
      <c r="A1979" s="23">
        <v>614450</v>
      </c>
      <c r="B1979" s="21" t="s">
        <v>3934</v>
      </c>
      <c r="C1979" s="21"/>
      <c r="D1979" s="16">
        <v>478.920741989882</v>
      </c>
      <c r="E1979" s="15">
        <v>306.72000000000003</v>
      </c>
    </row>
    <row r="1980" spans="1:5" x14ac:dyDescent="0.25">
      <c r="A1980" s="23">
        <v>614460</v>
      </c>
      <c r="B1980" s="21" t="s">
        <v>3933</v>
      </c>
      <c r="C1980" s="21"/>
      <c r="D1980" s="16">
        <v>600.3372681281619</v>
      </c>
      <c r="E1980" s="15">
        <v>384.48</v>
      </c>
    </row>
    <row r="1981" spans="1:5" x14ac:dyDescent="0.25">
      <c r="A1981" s="23">
        <v>614470</v>
      </c>
      <c r="B1981" s="21" t="s">
        <v>3932</v>
      </c>
      <c r="C1981" s="21" t="s">
        <v>3931</v>
      </c>
      <c r="D1981" s="152">
        <v>1532.0404721753794</v>
      </c>
      <c r="E1981" s="15">
        <v>981.18</v>
      </c>
    </row>
    <row r="1982" spans="1:5" x14ac:dyDescent="0.25">
      <c r="A1982" s="23">
        <v>614480</v>
      </c>
      <c r="B1982" s="21" t="s">
        <v>3930</v>
      </c>
      <c r="C1982" s="21"/>
      <c r="D1982" s="152">
        <v>828.07757166947727</v>
      </c>
      <c r="E1982" s="15">
        <v>530.33400000000006</v>
      </c>
    </row>
    <row r="1983" spans="1:5" x14ac:dyDescent="0.25">
      <c r="A1983" s="23">
        <v>614490</v>
      </c>
      <c r="B1983" s="21" t="s">
        <v>3929</v>
      </c>
      <c r="C1983" s="21"/>
      <c r="D1983" s="16">
        <v>300.16863406408095</v>
      </c>
      <c r="E1983" s="15">
        <v>192.24</v>
      </c>
    </row>
    <row r="1984" spans="1:5" x14ac:dyDescent="0.25">
      <c r="A1984" s="23">
        <v>614500</v>
      </c>
      <c r="B1984" s="21" t="s">
        <v>3928</v>
      </c>
      <c r="C1984" s="21"/>
      <c r="D1984" s="16">
        <v>708.26306913996632</v>
      </c>
      <c r="E1984" s="15">
        <v>453.6</v>
      </c>
    </row>
    <row r="1985" spans="1:5" ht="24" x14ac:dyDescent="0.25">
      <c r="A1985" s="23">
        <v>614510</v>
      </c>
      <c r="B1985" s="21" t="s">
        <v>3927</v>
      </c>
      <c r="C1985" s="21"/>
      <c r="D1985" s="16">
        <v>400.168634064081</v>
      </c>
      <c r="E1985" s="15">
        <v>256.28400000000005</v>
      </c>
    </row>
    <row r="1986" spans="1:5" ht="24" x14ac:dyDescent="0.25">
      <c r="A1986" s="23">
        <v>614520</v>
      </c>
      <c r="B1986" s="21" t="s">
        <v>3926</v>
      </c>
      <c r="C1986" s="21" t="s">
        <v>3924</v>
      </c>
      <c r="D1986" s="152">
        <v>862.98482293423274</v>
      </c>
      <c r="E1986" s="15">
        <v>552.69000000000005</v>
      </c>
    </row>
    <row r="1987" spans="1:5" x14ac:dyDescent="0.25">
      <c r="A1987" s="23">
        <v>614530</v>
      </c>
      <c r="B1987" s="21" t="s">
        <v>3925</v>
      </c>
      <c r="C1987" s="21" t="s">
        <v>3924</v>
      </c>
      <c r="D1987" s="152">
        <v>1495.193929173693</v>
      </c>
      <c r="E1987" s="15">
        <v>957.58199999999999</v>
      </c>
    </row>
    <row r="1988" spans="1:5" x14ac:dyDescent="0.25">
      <c r="A1988" s="23">
        <v>614540</v>
      </c>
      <c r="B1988" s="21" t="s">
        <v>3923</v>
      </c>
      <c r="C1988" s="21"/>
      <c r="D1988" s="16">
        <v>1100.505902192243</v>
      </c>
      <c r="E1988" s="15">
        <v>704.80800000000011</v>
      </c>
    </row>
    <row r="1989" spans="1:5" x14ac:dyDescent="0.25">
      <c r="A1989" s="23">
        <v>614550</v>
      </c>
      <c r="B1989" s="21" t="s">
        <v>3922</v>
      </c>
      <c r="C1989" s="21"/>
      <c r="D1989" s="16">
        <v>900.3372681281619</v>
      </c>
      <c r="E1989" s="15">
        <v>576.61199999999997</v>
      </c>
    </row>
    <row r="1990" spans="1:5" x14ac:dyDescent="0.25">
      <c r="A1990" s="23">
        <v>614551</v>
      </c>
      <c r="B1990" s="21" t="s">
        <v>3921</v>
      </c>
      <c r="C1990" s="17"/>
      <c r="D1990" s="16">
        <v>1200</v>
      </c>
      <c r="E1990" s="15">
        <v>768.52799999999991</v>
      </c>
    </row>
    <row r="1991" spans="1:5" x14ac:dyDescent="0.25">
      <c r="A1991" s="23">
        <v>614552</v>
      </c>
      <c r="B1991" s="21" t="s">
        <v>3920</v>
      </c>
      <c r="C1991" s="17"/>
      <c r="D1991" s="16">
        <v>1235</v>
      </c>
      <c r="E1991" s="15">
        <v>790.94340000000011</v>
      </c>
    </row>
    <row r="1992" spans="1:5" x14ac:dyDescent="0.25">
      <c r="A1992" s="23">
        <v>614553</v>
      </c>
      <c r="B1992" s="21" t="s">
        <v>3919</v>
      </c>
      <c r="C1992" s="17"/>
      <c r="D1992" s="16">
        <v>1212</v>
      </c>
      <c r="E1992" s="15">
        <v>776.21328000000005</v>
      </c>
    </row>
    <row r="1993" spans="1:5" x14ac:dyDescent="0.25">
      <c r="A1993" s="23">
        <v>614554</v>
      </c>
      <c r="B1993" s="21" t="s">
        <v>3918</v>
      </c>
      <c r="C1993" s="17"/>
      <c r="D1993" s="16">
        <v>1150</v>
      </c>
      <c r="E1993" s="15">
        <v>736.50599999999997</v>
      </c>
    </row>
    <row r="1994" spans="1:5" ht="24" x14ac:dyDescent="0.25">
      <c r="A1994" s="23">
        <v>614555</v>
      </c>
      <c r="B1994" s="21" t="s">
        <v>3917</v>
      </c>
      <c r="C1994" s="17"/>
      <c r="D1994" s="16">
        <v>1300</v>
      </c>
      <c r="E1994" s="15">
        <v>832.572</v>
      </c>
    </row>
    <row r="1995" spans="1:5" x14ac:dyDescent="0.25">
      <c r="A1995" s="23"/>
      <c r="B1995" s="22" t="s">
        <v>3916</v>
      </c>
      <c r="C1995" s="21"/>
      <c r="D1995" s="16"/>
      <c r="E1995" s="15">
        <v>0</v>
      </c>
    </row>
    <row r="1996" spans="1:5" x14ac:dyDescent="0.25">
      <c r="A1996" s="23"/>
      <c r="B1996" s="22" t="s">
        <v>3915</v>
      </c>
      <c r="C1996" s="21"/>
      <c r="D1996" s="16"/>
      <c r="E1996" s="15">
        <v>0</v>
      </c>
    </row>
    <row r="1997" spans="1:5" x14ac:dyDescent="0.25">
      <c r="A1997" s="23">
        <v>614560</v>
      </c>
      <c r="B1997" s="21" t="s">
        <v>3914</v>
      </c>
      <c r="C1997" s="21" t="s">
        <v>3913</v>
      </c>
      <c r="D1997" s="16">
        <v>1300.505902192243</v>
      </c>
      <c r="E1997" s="15">
        <v>832.89600000000007</v>
      </c>
    </row>
    <row r="1998" spans="1:5" x14ac:dyDescent="0.25">
      <c r="A1998" s="23">
        <v>614570</v>
      </c>
      <c r="B1998" s="21" t="s">
        <v>3912</v>
      </c>
      <c r="C1998" s="21"/>
      <c r="D1998" s="16">
        <v>1500.6745362563238</v>
      </c>
      <c r="E1998" s="15">
        <v>961.09199999999998</v>
      </c>
    </row>
    <row r="1999" spans="1:5" x14ac:dyDescent="0.25">
      <c r="A1999" s="23">
        <v>614580</v>
      </c>
      <c r="B1999" s="21" t="s">
        <v>3911</v>
      </c>
      <c r="C1999" s="21"/>
      <c r="D1999" s="16">
        <v>500.3372681281619</v>
      </c>
      <c r="E1999" s="15">
        <v>320.43600000000004</v>
      </c>
    </row>
    <row r="2000" spans="1:5" x14ac:dyDescent="0.25">
      <c r="A2000" s="23">
        <v>614590</v>
      </c>
      <c r="B2000" s="21" t="s">
        <v>3910</v>
      </c>
      <c r="C2000" s="21"/>
      <c r="D2000" s="16">
        <v>1198.9881956155143</v>
      </c>
      <c r="E2000" s="15">
        <v>767.88</v>
      </c>
    </row>
    <row r="2001" spans="1:5" x14ac:dyDescent="0.25">
      <c r="A2001" s="23">
        <v>614600</v>
      </c>
      <c r="B2001" s="21" t="s">
        <v>3909</v>
      </c>
      <c r="C2001" s="21"/>
      <c r="D2001" s="16">
        <v>1200.505902192243</v>
      </c>
      <c r="E2001" s="15">
        <v>768.8520000000002</v>
      </c>
    </row>
    <row r="2002" spans="1:5" x14ac:dyDescent="0.25">
      <c r="A2002" s="23">
        <v>614610</v>
      </c>
      <c r="B2002" s="21" t="s">
        <v>3908</v>
      </c>
      <c r="C2002" s="21"/>
      <c r="D2002" s="16">
        <v>900.50590219224284</v>
      </c>
      <c r="E2002" s="15">
        <v>576.72</v>
      </c>
    </row>
    <row r="2003" spans="1:5" x14ac:dyDescent="0.25">
      <c r="A2003" s="23">
        <v>614620</v>
      </c>
      <c r="B2003" s="21" t="s">
        <v>3907</v>
      </c>
      <c r="C2003" s="21"/>
      <c r="D2003" s="16">
        <v>600.3372681281619</v>
      </c>
      <c r="E2003" s="15">
        <v>384.48</v>
      </c>
    </row>
    <row r="2004" spans="1:5" x14ac:dyDescent="0.25">
      <c r="A2004" s="23">
        <v>614630</v>
      </c>
      <c r="B2004" s="21" t="s">
        <v>3906</v>
      </c>
      <c r="C2004" s="21"/>
      <c r="D2004" s="16">
        <v>300.16863406408095</v>
      </c>
      <c r="E2004" s="15">
        <v>192.24</v>
      </c>
    </row>
    <row r="2005" spans="1:5" x14ac:dyDescent="0.25">
      <c r="A2005" s="23">
        <v>614640</v>
      </c>
      <c r="B2005" s="21" t="s">
        <v>3905</v>
      </c>
      <c r="C2005" s="21"/>
      <c r="D2005" s="16">
        <v>500.3372681281619</v>
      </c>
      <c r="E2005" s="15">
        <v>320.43600000000004</v>
      </c>
    </row>
    <row r="2006" spans="1:5" x14ac:dyDescent="0.25">
      <c r="A2006" s="23">
        <v>614650</v>
      </c>
      <c r="B2006" s="21" t="s">
        <v>3904</v>
      </c>
      <c r="C2006" s="21"/>
      <c r="D2006" s="16">
        <v>600.3372681281619</v>
      </c>
      <c r="E2006" s="15">
        <v>384.48</v>
      </c>
    </row>
    <row r="2007" spans="1:5" x14ac:dyDescent="0.25">
      <c r="A2007" s="23"/>
      <c r="B2007" s="22" t="s">
        <v>3903</v>
      </c>
      <c r="C2007" s="21"/>
      <c r="D2007" s="16"/>
      <c r="E2007" s="15">
        <v>0</v>
      </c>
    </row>
    <row r="2008" spans="1:5" x14ac:dyDescent="0.25">
      <c r="A2008" s="23">
        <v>614660</v>
      </c>
      <c r="B2008" s="21" t="s">
        <v>3902</v>
      </c>
      <c r="C2008" s="21"/>
      <c r="D2008" s="152">
        <v>1724.0303541315345</v>
      </c>
      <c r="E2008" s="15">
        <v>1104.1379999999999</v>
      </c>
    </row>
    <row r="2009" spans="1:5" x14ac:dyDescent="0.25">
      <c r="A2009" s="23"/>
      <c r="B2009" s="22" t="s">
        <v>3901</v>
      </c>
      <c r="C2009" s="21"/>
      <c r="D2009" s="16"/>
      <c r="E2009" s="15">
        <v>0</v>
      </c>
    </row>
    <row r="2010" spans="1:5" x14ac:dyDescent="0.25">
      <c r="A2010" s="23"/>
      <c r="B2010" s="22" t="s">
        <v>3900</v>
      </c>
      <c r="C2010" s="21"/>
      <c r="D2010" s="16"/>
      <c r="E2010" s="15">
        <v>0</v>
      </c>
    </row>
    <row r="2011" spans="1:5" x14ac:dyDescent="0.25">
      <c r="A2011" s="23">
        <v>614670</v>
      </c>
      <c r="B2011" s="21" t="s">
        <v>3899</v>
      </c>
      <c r="C2011" s="21"/>
      <c r="D2011" s="16">
        <v>25.126475548060711</v>
      </c>
      <c r="E2011" s="15">
        <v>16.092000000000002</v>
      </c>
    </row>
    <row r="2012" spans="1:5" x14ac:dyDescent="0.25">
      <c r="A2012" s="23">
        <v>614680</v>
      </c>
      <c r="B2012" s="21" t="s">
        <v>3898</v>
      </c>
      <c r="C2012" s="21"/>
      <c r="D2012" s="16">
        <v>50.084317032040474</v>
      </c>
      <c r="E2012" s="15">
        <v>32.076000000000001</v>
      </c>
    </row>
    <row r="2013" spans="1:5" x14ac:dyDescent="0.25">
      <c r="A2013" s="23">
        <v>614690</v>
      </c>
      <c r="B2013" s="21" t="s">
        <v>3897</v>
      </c>
      <c r="C2013" s="21"/>
      <c r="D2013" s="16">
        <v>100.16863406408095</v>
      </c>
      <c r="E2013" s="15">
        <v>64.152000000000001</v>
      </c>
    </row>
    <row r="2014" spans="1:5" x14ac:dyDescent="0.25">
      <c r="A2014" s="23">
        <v>614700</v>
      </c>
      <c r="B2014" s="21" t="s">
        <v>3896</v>
      </c>
      <c r="C2014" s="21"/>
      <c r="D2014" s="16">
        <v>100.16863406408095</v>
      </c>
      <c r="E2014" s="15">
        <v>64.152000000000001</v>
      </c>
    </row>
    <row r="2015" spans="1:5" x14ac:dyDescent="0.25">
      <c r="A2015" s="23">
        <v>614710</v>
      </c>
      <c r="B2015" s="21" t="s">
        <v>3895</v>
      </c>
      <c r="C2015" s="21"/>
      <c r="D2015" s="16">
        <v>75.042158516020237</v>
      </c>
      <c r="E2015" s="15">
        <v>48.06</v>
      </c>
    </row>
    <row r="2016" spans="1:5" ht="24" x14ac:dyDescent="0.25">
      <c r="A2016" s="23">
        <v>614720</v>
      </c>
      <c r="B2016" s="21" t="s">
        <v>3894</v>
      </c>
      <c r="C2016" s="21"/>
      <c r="D2016" s="16">
        <v>600.3372681281619</v>
      </c>
      <c r="E2016" s="15">
        <v>384.48</v>
      </c>
    </row>
    <row r="2017" spans="1:5" ht="24" x14ac:dyDescent="0.25">
      <c r="A2017" s="23">
        <v>614730</v>
      </c>
      <c r="B2017" s="21" t="s">
        <v>3893</v>
      </c>
      <c r="C2017" s="21" t="s">
        <v>3892</v>
      </c>
      <c r="D2017" s="16">
        <v>300.16863406408095</v>
      </c>
      <c r="E2017" s="15">
        <v>192.24</v>
      </c>
    </row>
    <row r="2018" spans="1:5" ht="24" x14ac:dyDescent="0.25">
      <c r="A2018" s="23">
        <v>614740</v>
      </c>
      <c r="B2018" s="21" t="s">
        <v>3891</v>
      </c>
      <c r="C2018" s="21"/>
      <c r="D2018" s="16">
        <v>600.3372681281619</v>
      </c>
      <c r="E2018" s="15">
        <v>384.48</v>
      </c>
    </row>
    <row r="2019" spans="1:5" x14ac:dyDescent="0.25">
      <c r="A2019" s="23">
        <v>614750</v>
      </c>
      <c r="B2019" s="21" t="s">
        <v>3890</v>
      </c>
      <c r="C2019" s="21"/>
      <c r="D2019" s="16">
        <v>600.3372681281619</v>
      </c>
      <c r="E2019" s="15">
        <v>384.48</v>
      </c>
    </row>
    <row r="2020" spans="1:5" x14ac:dyDescent="0.25">
      <c r="A2020" s="23">
        <v>614760</v>
      </c>
      <c r="B2020" s="21" t="s">
        <v>3889</v>
      </c>
      <c r="C2020" s="21" t="s">
        <v>3888</v>
      </c>
      <c r="D2020" s="16">
        <v>300.16863406408095</v>
      </c>
      <c r="E2020" s="15">
        <v>192.24</v>
      </c>
    </row>
    <row r="2021" spans="1:5" x14ac:dyDescent="0.25">
      <c r="A2021" s="23"/>
      <c r="B2021" s="22" t="s">
        <v>3887</v>
      </c>
      <c r="C2021" s="21"/>
      <c r="D2021" s="16"/>
      <c r="E2021" s="15">
        <v>0</v>
      </c>
    </row>
    <row r="2022" spans="1:5" x14ac:dyDescent="0.25">
      <c r="A2022" s="23">
        <v>614770</v>
      </c>
      <c r="B2022" s="21" t="s">
        <v>3886</v>
      </c>
      <c r="C2022" s="21"/>
      <c r="D2022" s="16">
        <v>1100.505902192243</v>
      </c>
      <c r="E2022" s="15">
        <v>704.80800000000011</v>
      </c>
    </row>
    <row r="2023" spans="1:5" x14ac:dyDescent="0.25">
      <c r="A2023" s="23">
        <v>614780</v>
      </c>
      <c r="B2023" s="21" t="s">
        <v>3885</v>
      </c>
      <c r="C2023" s="21"/>
      <c r="D2023" s="16">
        <v>1100.505902192243</v>
      </c>
      <c r="E2023" s="15">
        <v>704.80800000000011</v>
      </c>
    </row>
    <row r="2024" spans="1:5" x14ac:dyDescent="0.25">
      <c r="A2024" s="23">
        <v>614790</v>
      </c>
      <c r="B2024" s="21" t="s">
        <v>3884</v>
      </c>
      <c r="C2024" s="21"/>
      <c r="D2024" s="16">
        <v>900.3372681281619</v>
      </c>
      <c r="E2024" s="15">
        <v>576.61199999999997</v>
      </c>
    </row>
    <row r="2025" spans="1:5" x14ac:dyDescent="0.25">
      <c r="A2025" s="23">
        <v>614800</v>
      </c>
      <c r="B2025" s="21" t="s">
        <v>3883</v>
      </c>
      <c r="C2025" s="21"/>
      <c r="D2025" s="16">
        <v>1100.505902192243</v>
      </c>
      <c r="E2025" s="15">
        <v>704.80800000000011</v>
      </c>
    </row>
    <row r="2026" spans="1:5" x14ac:dyDescent="0.25">
      <c r="A2026" s="23">
        <v>614810</v>
      </c>
      <c r="B2026" s="21" t="s">
        <v>3882</v>
      </c>
      <c r="C2026" s="21"/>
      <c r="D2026" s="16">
        <v>1620.5733558178754</v>
      </c>
      <c r="E2026" s="15">
        <v>1037.8800000000001</v>
      </c>
    </row>
    <row r="2027" spans="1:5" ht="24" x14ac:dyDescent="0.25">
      <c r="A2027" s="23"/>
      <c r="B2027" s="22" t="s">
        <v>3881</v>
      </c>
      <c r="C2027" s="21"/>
      <c r="D2027" s="16"/>
      <c r="E2027" s="15">
        <v>0</v>
      </c>
    </row>
    <row r="2028" spans="1:5" x14ac:dyDescent="0.25">
      <c r="A2028" s="23">
        <v>614820</v>
      </c>
      <c r="B2028" s="21" t="s">
        <v>3880</v>
      </c>
      <c r="C2028" s="21"/>
      <c r="D2028" s="16">
        <v>1100.505902192243</v>
      </c>
      <c r="E2028" s="15">
        <v>704.80800000000011</v>
      </c>
    </row>
    <row r="2029" spans="1:5" x14ac:dyDescent="0.25">
      <c r="A2029" s="23">
        <v>614830</v>
      </c>
      <c r="B2029" s="21" t="s">
        <v>3879</v>
      </c>
      <c r="C2029" s="21"/>
      <c r="D2029" s="16">
        <v>1300.1686340640811</v>
      </c>
      <c r="E2029" s="15">
        <v>832.68000000000006</v>
      </c>
    </row>
    <row r="2030" spans="1:5" ht="24" x14ac:dyDescent="0.25">
      <c r="A2030" s="23"/>
      <c r="B2030" s="22" t="s">
        <v>3878</v>
      </c>
      <c r="C2030" s="21"/>
      <c r="D2030" s="16"/>
      <c r="E2030" s="15">
        <v>0</v>
      </c>
    </row>
    <row r="2031" spans="1:5" x14ac:dyDescent="0.25">
      <c r="A2031" s="23">
        <v>614840</v>
      </c>
      <c r="B2031" s="21" t="s">
        <v>3877</v>
      </c>
      <c r="C2031" s="21" t="s">
        <v>3876</v>
      </c>
      <c r="D2031" s="16">
        <v>296.79595278246205</v>
      </c>
      <c r="E2031" s="15">
        <v>190.08</v>
      </c>
    </row>
    <row r="2032" spans="1:5" x14ac:dyDescent="0.25">
      <c r="A2032" s="23">
        <v>614850</v>
      </c>
      <c r="B2032" s="21" t="s">
        <v>3875</v>
      </c>
      <c r="C2032" s="21"/>
      <c r="D2032" s="16">
        <v>600.3372681281619</v>
      </c>
      <c r="E2032" s="15">
        <v>384.48</v>
      </c>
    </row>
    <row r="2033" spans="1:5" x14ac:dyDescent="0.25">
      <c r="A2033" s="23">
        <v>614860</v>
      </c>
      <c r="B2033" s="21" t="s">
        <v>3874</v>
      </c>
      <c r="C2033" s="21"/>
      <c r="D2033" s="16">
        <v>2000.8431703204049</v>
      </c>
      <c r="E2033" s="15">
        <v>1281.42</v>
      </c>
    </row>
    <row r="2034" spans="1:5" x14ac:dyDescent="0.25">
      <c r="A2034" s="23">
        <v>614870</v>
      </c>
      <c r="B2034" s="21" t="s">
        <v>3873</v>
      </c>
      <c r="C2034" s="21"/>
      <c r="D2034" s="16">
        <v>1750.7588532883644</v>
      </c>
      <c r="E2034" s="15">
        <v>1121.2560000000001</v>
      </c>
    </row>
    <row r="2035" spans="1:5" x14ac:dyDescent="0.25">
      <c r="A2035" s="23">
        <v>614880</v>
      </c>
      <c r="B2035" s="21" t="s">
        <v>3872</v>
      </c>
      <c r="C2035" s="21"/>
      <c r="D2035" s="16">
        <v>419.89881956155148</v>
      </c>
      <c r="E2035" s="15">
        <v>268.92</v>
      </c>
    </row>
    <row r="2036" spans="1:5" x14ac:dyDescent="0.25">
      <c r="A2036" s="23">
        <v>614890</v>
      </c>
      <c r="B2036" s="21" t="s">
        <v>3871</v>
      </c>
      <c r="C2036" s="21"/>
      <c r="D2036" s="16">
        <v>1000.5059021922428</v>
      </c>
      <c r="E2036" s="15">
        <v>640.76400000000001</v>
      </c>
    </row>
    <row r="2037" spans="1:5" x14ac:dyDescent="0.25">
      <c r="A2037" s="23">
        <v>614900</v>
      </c>
      <c r="B2037" s="21" t="s">
        <v>3870</v>
      </c>
      <c r="C2037" s="21" t="s">
        <v>3869</v>
      </c>
      <c r="D2037" s="16">
        <v>84.317032040472185</v>
      </c>
      <c r="E2037" s="15">
        <v>54</v>
      </c>
    </row>
    <row r="2038" spans="1:5" x14ac:dyDescent="0.25">
      <c r="A2038" s="23">
        <v>614910</v>
      </c>
      <c r="B2038" s="21" t="s">
        <v>3868</v>
      </c>
      <c r="C2038" s="21" t="s">
        <v>3867</v>
      </c>
      <c r="D2038" s="16">
        <v>550.25295109612148</v>
      </c>
      <c r="E2038" s="15">
        <v>352.40400000000005</v>
      </c>
    </row>
    <row r="2039" spans="1:5" x14ac:dyDescent="0.25">
      <c r="A2039" s="23">
        <v>614920</v>
      </c>
      <c r="B2039" s="21" t="s">
        <v>3866</v>
      </c>
      <c r="C2039" s="21" t="s">
        <v>2239</v>
      </c>
      <c r="D2039" s="16">
        <v>2751.11</v>
      </c>
      <c r="E2039" s="15">
        <v>1761.9208884000002</v>
      </c>
    </row>
    <row r="2040" spans="1:5" x14ac:dyDescent="0.25">
      <c r="A2040" s="23">
        <v>614930</v>
      </c>
      <c r="B2040" s="21" t="s">
        <v>3865</v>
      </c>
      <c r="C2040" s="21" t="s">
        <v>2239</v>
      </c>
      <c r="D2040" s="16">
        <v>1925.83</v>
      </c>
      <c r="E2040" s="15">
        <v>1233.3785651999999</v>
      </c>
    </row>
    <row r="2041" spans="1:5" x14ac:dyDescent="0.25">
      <c r="A2041" s="23">
        <v>614940</v>
      </c>
      <c r="B2041" s="21" t="s">
        <v>3864</v>
      </c>
      <c r="C2041" s="21" t="s">
        <v>2239</v>
      </c>
      <c r="D2041" s="16">
        <v>2751.11</v>
      </c>
      <c r="E2041" s="15">
        <v>1761.9208884000002</v>
      </c>
    </row>
    <row r="2042" spans="1:5" x14ac:dyDescent="0.25">
      <c r="A2042" s="23">
        <v>614950</v>
      </c>
      <c r="B2042" s="21" t="s">
        <v>3863</v>
      </c>
      <c r="C2042" s="21" t="s">
        <v>2239</v>
      </c>
      <c r="D2042" s="16">
        <v>1925.83</v>
      </c>
      <c r="E2042" s="15">
        <v>1233.3785651999999</v>
      </c>
    </row>
    <row r="2043" spans="1:5" x14ac:dyDescent="0.25">
      <c r="A2043" s="23">
        <v>614960</v>
      </c>
      <c r="B2043" s="21" t="s">
        <v>3862</v>
      </c>
      <c r="C2043" s="21"/>
      <c r="D2043" s="16">
        <v>2751.11</v>
      </c>
      <c r="E2043" s="15">
        <v>1761.9208884000002</v>
      </c>
    </row>
    <row r="2044" spans="1:5" x14ac:dyDescent="0.25">
      <c r="A2044" s="23">
        <v>614970</v>
      </c>
      <c r="B2044" s="21" t="s">
        <v>3861</v>
      </c>
      <c r="C2044" s="21"/>
      <c r="D2044" s="16">
        <v>1198.9881956155143</v>
      </c>
      <c r="E2044" s="15">
        <v>767.88</v>
      </c>
    </row>
    <row r="2045" spans="1:5" x14ac:dyDescent="0.25">
      <c r="A2045" s="23">
        <v>614980</v>
      </c>
      <c r="B2045" s="21" t="s">
        <v>3860</v>
      </c>
      <c r="C2045" s="21"/>
      <c r="D2045" s="16">
        <v>2220.910623946037</v>
      </c>
      <c r="E2045" s="15">
        <v>1422.3600000000001</v>
      </c>
    </row>
    <row r="2046" spans="1:5" ht="36" x14ac:dyDescent="0.25">
      <c r="A2046" s="97">
        <v>614990</v>
      </c>
      <c r="B2046" s="147" t="s">
        <v>9141</v>
      </c>
      <c r="C2046" s="147" t="s">
        <v>9142</v>
      </c>
      <c r="D2046" s="83">
        <v>239.46</v>
      </c>
      <c r="E2046" s="15">
        <v>153.35976239999999</v>
      </c>
    </row>
    <row r="2047" spans="1:5" ht="36" x14ac:dyDescent="0.25">
      <c r="A2047" s="23">
        <v>615000</v>
      </c>
      <c r="B2047" s="21" t="s">
        <v>3859</v>
      </c>
      <c r="C2047" s="21" t="s">
        <v>9142</v>
      </c>
      <c r="D2047" s="16">
        <v>359.19</v>
      </c>
      <c r="E2047" s="15">
        <v>230.03964360000001</v>
      </c>
    </row>
    <row r="2048" spans="1:5" x14ac:dyDescent="0.25">
      <c r="A2048" s="23">
        <v>615010</v>
      </c>
      <c r="B2048" s="21" t="s">
        <v>3858</v>
      </c>
      <c r="C2048" s="21" t="s">
        <v>3855</v>
      </c>
      <c r="D2048" s="16">
        <v>720.06745362563242</v>
      </c>
      <c r="E2048" s="15">
        <v>461.16</v>
      </c>
    </row>
    <row r="2049" spans="1:5" x14ac:dyDescent="0.25">
      <c r="A2049" s="23">
        <v>615020</v>
      </c>
      <c r="B2049" s="21" t="s">
        <v>3857</v>
      </c>
      <c r="C2049" s="21"/>
      <c r="D2049" s="16">
        <v>300.16863406408095</v>
      </c>
      <c r="E2049" s="15">
        <v>192.24</v>
      </c>
    </row>
    <row r="2050" spans="1:5" x14ac:dyDescent="0.25">
      <c r="A2050" s="23">
        <v>615030</v>
      </c>
      <c r="B2050" s="21" t="s">
        <v>3856</v>
      </c>
      <c r="C2050" s="21" t="s">
        <v>3855</v>
      </c>
      <c r="D2050" s="16">
        <v>600.3372681281619</v>
      </c>
      <c r="E2050" s="15">
        <v>384.48</v>
      </c>
    </row>
    <row r="2051" spans="1:5" x14ac:dyDescent="0.25">
      <c r="A2051" s="23">
        <v>615040</v>
      </c>
      <c r="B2051" s="21" t="s">
        <v>3854</v>
      </c>
      <c r="C2051" s="21"/>
      <c r="D2051" s="16">
        <v>1400.6745362563238</v>
      </c>
      <c r="E2051" s="15">
        <v>897.04800000000012</v>
      </c>
    </row>
    <row r="2052" spans="1:5" x14ac:dyDescent="0.25">
      <c r="A2052" s="23">
        <v>615050</v>
      </c>
      <c r="B2052" s="21" t="s">
        <v>3853</v>
      </c>
      <c r="C2052" s="21" t="s">
        <v>3852</v>
      </c>
      <c r="D2052" s="16">
        <v>839.79763912310295</v>
      </c>
      <c r="E2052" s="15">
        <v>537.84</v>
      </c>
    </row>
    <row r="2053" spans="1:5" x14ac:dyDescent="0.25">
      <c r="A2053" s="23">
        <v>615060</v>
      </c>
      <c r="B2053" s="21" t="s">
        <v>3851</v>
      </c>
      <c r="C2053" s="21" t="s">
        <v>3850</v>
      </c>
      <c r="D2053" s="16">
        <v>1200.505902192243</v>
      </c>
      <c r="E2053" s="15">
        <v>768.8520000000002</v>
      </c>
    </row>
    <row r="2054" spans="1:5" ht="24" x14ac:dyDescent="0.25">
      <c r="A2054" s="23">
        <v>615070</v>
      </c>
      <c r="B2054" s="21" t="s">
        <v>3849</v>
      </c>
      <c r="C2054" s="21" t="s">
        <v>3848</v>
      </c>
      <c r="D2054" s="16">
        <v>2000.8431703204049</v>
      </c>
      <c r="E2054" s="15">
        <v>1281.42</v>
      </c>
    </row>
    <row r="2055" spans="1:5" ht="24" x14ac:dyDescent="0.25">
      <c r="A2055" s="23">
        <v>615080</v>
      </c>
      <c r="B2055" s="21" t="s">
        <v>3847</v>
      </c>
      <c r="C2055" s="21" t="s">
        <v>3846</v>
      </c>
      <c r="D2055" s="16">
        <v>1200.505902192243</v>
      </c>
      <c r="E2055" s="15">
        <v>768.8520000000002</v>
      </c>
    </row>
    <row r="2056" spans="1:5" x14ac:dyDescent="0.25">
      <c r="A2056" s="23">
        <v>615090</v>
      </c>
      <c r="B2056" s="21" t="s">
        <v>3845</v>
      </c>
      <c r="C2056" s="21"/>
      <c r="D2056" s="16">
        <v>959.52782462057337</v>
      </c>
      <c r="E2056" s="15">
        <v>614.5200000000001</v>
      </c>
    </row>
    <row r="2057" spans="1:5" x14ac:dyDescent="0.25">
      <c r="A2057" s="23">
        <v>615100</v>
      </c>
      <c r="B2057" s="21" t="s">
        <v>3844</v>
      </c>
      <c r="C2057" s="21" t="s">
        <v>3843</v>
      </c>
      <c r="D2057" s="16">
        <v>2072.782462057336</v>
      </c>
      <c r="E2057" s="15">
        <v>1327.4928000000004</v>
      </c>
    </row>
    <row r="2058" spans="1:5" ht="24" x14ac:dyDescent="0.25">
      <c r="A2058" s="23">
        <v>615110</v>
      </c>
      <c r="B2058" s="21" t="s">
        <v>3842</v>
      </c>
      <c r="C2058" s="21" t="s">
        <v>3841</v>
      </c>
      <c r="D2058" s="16">
        <v>2000.8431703204049</v>
      </c>
      <c r="E2058" s="15">
        <v>1281.42</v>
      </c>
    </row>
    <row r="2059" spans="1:5" ht="24" x14ac:dyDescent="0.25">
      <c r="A2059" s="23">
        <v>615120</v>
      </c>
      <c r="B2059" s="21" t="s">
        <v>3840</v>
      </c>
      <c r="C2059" s="21" t="s">
        <v>3839</v>
      </c>
      <c r="D2059" s="16">
        <v>1200.505902192243</v>
      </c>
      <c r="E2059" s="15">
        <v>768.8520000000002</v>
      </c>
    </row>
    <row r="2060" spans="1:5" x14ac:dyDescent="0.25">
      <c r="A2060" s="23">
        <v>615130</v>
      </c>
      <c r="B2060" s="21" t="s">
        <v>3838</v>
      </c>
      <c r="C2060" s="21"/>
      <c r="D2060" s="16">
        <v>1300.505902192243</v>
      </c>
      <c r="E2060" s="15">
        <v>832.89600000000007</v>
      </c>
    </row>
    <row r="2061" spans="1:5" x14ac:dyDescent="0.25">
      <c r="A2061" s="23">
        <v>615140</v>
      </c>
      <c r="B2061" s="21" t="s">
        <v>3837</v>
      </c>
      <c r="C2061" s="21"/>
      <c r="D2061" s="16">
        <v>359.19055649241147</v>
      </c>
      <c r="E2061" s="15">
        <v>230.04000000000002</v>
      </c>
    </row>
    <row r="2062" spans="1:5" x14ac:dyDescent="0.25">
      <c r="A2062" s="23">
        <v>615150</v>
      </c>
      <c r="B2062" s="21" t="s">
        <v>3836</v>
      </c>
      <c r="C2062" s="21"/>
      <c r="D2062" s="16">
        <v>800.33726812816201</v>
      </c>
      <c r="E2062" s="15">
        <v>512.5680000000001</v>
      </c>
    </row>
    <row r="2063" spans="1:5" x14ac:dyDescent="0.25">
      <c r="A2063" s="23"/>
      <c r="B2063" s="22" t="s">
        <v>3835</v>
      </c>
      <c r="C2063" s="21"/>
      <c r="D2063" s="16"/>
      <c r="E2063" s="15">
        <v>0</v>
      </c>
    </row>
    <row r="2064" spans="1:5" x14ac:dyDescent="0.25">
      <c r="A2064" s="23">
        <v>615160</v>
      </c>
      <c r="B2064" s="21" t="s">
        <v>3834</v>
      </c>
      <c r="C2064" s="21" t="s">
        <v>9143</v>
      </c>
      <c r="D2064" s="16">
        <v>826.31</v>
      </c>
      <c r="E2064" s="15">
        <v>529.20197639999992</v>
      </c>
    </row>
    <row r="2065" spans="1:5" x14ac:dyDescent="0.25">
      <c r="A2065" s="23">
        <v>615161</v>
      </c>
      <c r="B2065" s="98" t="s">
        <v>9144</v>
      </c>
      <c r="C2065" s="98" t="s">
        <v>9145</v>
      </c>
      <c r="D2065" s="86">
        <v>1000</v>
      </c>
      <c r="E2065" s="15">
        <v>640.44000000000005</v>
      </c>
    </row>
    <row r="2066" spans="1:5" x14ac:dyDescent="0.25">
      <c r="A2066" s="23">
        <v>615170</v>
      </c>
      <c r="B2066" s="21" t="s">
        <v>9146</v>
      </c>
      <c r="C2066" s="21" t="s">
        <v>9147</v>
      </c>
      <c r="D2066" s="16">
        <v>1198.99</v>
      </c>
      <c r="E2066" s="15">
        <v>767.88115560000006</v>
      </c>
    </row>
    <row r="2067" spans="1:5" x14ac:dyDescent="0.25">
      <c r="A2067" s="23">
        <v>615171</v>
      </c>
      <c r="B2067" s="98" t="s">
        <v>9148</v>
      </c>
      <c r="C2067" s="98" t="s">
        <v>9149</v>
      </c>
      <c r="D2067" s="86">
        <v>1198.99</v>
      </c>
      <c r="E2067" s="15">
        <v>767.88115560000006</v>
      </c>
    </row>
    <row r="2068" spans="1:5" x14ac:dyDescent="0.25">
      <c r="A2068" s="123">
        <v>615180</v>
      </c>
      <c r="B2068" s="125" t="s">
        <v>3833</v>
      </c>
      <c r="C2068" s="125"/>
      <c r="D2068" s="126">
        <v>1198.9881956155143</v>
      </c>
      <c r="E2068" s="15">
        <v>767.88</v>
      </c>
    </row>
    <row r="2069" spans="1:5" x14ac:dyDescent="0.25">
      <c r="A2069" s="23">
        <v>615190</v>
      </c>
      <c r="B2069" s="21" t="s">
        <v>3832</v>
      </c>
      <c r="C2069" s="21"/>
      <c r="D2069" s="16">
        <v>1079.2580101180438</v>
      </c>
      <c r="E2069" s="15">
        <v>691.19999999999993</v>
      </c>
    </row>
    <row r="2070" spans="1:5" x14ac:dyDescent="0.25">
      <c r="A2070" s="23">
        <v>615200</v>
      </c>
      <c r="B2070" s="21" t="s">
        <v>3831</v>
      </c>
      <c r="C2070" s="21"/>
      <c r="D2070" s="16">
        <v>1440.1349072512648</v>
      </c>
      <c r="E2070" s="15">
        <v>922.32</v>
      </c>
    </row>
    <row r="2071" spans="1:5" x14ac:dyDescent="0.25">
      <c r="A2071" s="23">
        <v>615201</v>
      </c>
      <c r="B2071" s="21" t="s">
        <v>3830</v>
      </c>
      <c r="C2071" s="21"/>
      <c r="D2071" s="16">
        <v>2000</v>
      </c>
      <c r="E2071" s="15">
        <v>1280.8800000000001</v>
      </c>
    </row>
    <row r="2072" spans="1:5" x14ac:dyDescent="0.25">
      <c r="A2072" s="23">
        <v>615202</v>
      </c>
      <c r="B2072" s="21" t="s">
        <v>3829</v>
      </c>
      <c r="C2072" s="21"/>
      <c r="D2072" s="16">
        <v>1250</v>
      </c>
      <c r="E2072" s="15">
        <v>800.55000000000007</v>
      </c>
    </row>
    <row r="2073" spans="1:5" x14ac:dyDescent="0.25">
      <c r="A2073" s="23">
        <v>615203</v>
      </c>
      <c r="B2073" s="21" t="s">
        <v>3828</v>
      </c>
      <c r="C2073" s="21"/>
      <c r="D2073" s="16">
        <v>600</v>
      </c>
      <c r="E2073" s="15">
        <v>384.26399999999995</v>
      </c>
    </row>
    <row r="2074" spans="1:5" x14ac:dyDescent="0.25">
      <c r="A2074" s="23">
        <v>615204</v>
      </c>
      <c r="B2074" s="21" t="s">
        <v>3827</v>
      </c>
      <c r="C2074" s="21"/>
      <c r="D2074" s="16">
        <v>500</v>
      </c>
      <c r="E2074" s="15">
        <v>320.22000000000003</v>
      </c>
    </row>
    <row r="2075" spans="1:5" x14ac:dyDescent="0.25">
      <c r="A2075" s="23">
        <v>615205</v>
      </c>
      <c r="B2075" s="21" t="s">
        <v>3826</v>
      </c>
      <c r="C2075" s="21"/>
      <c r="D2075" s="16">
        <v>600</v>
      </c>
      <c r="E2075" s="15">
        <v>384.26399999999995</v>
      </c>
    </row>
    <row r="2076" spans="1:5" x14ac:dyDescent="0.25">
      <c r="A2076" s="23">
        <v>615210</v>
      </c>
      <c r="B2076" s="21" t="s">
        <v>3825</v>
      </c>
      <c r="C2076" s="21"/>
      <c r="D2076" s="16">
        <v>1198.9881956155143</v>
      </c>
      <c r="E2076" s="15">
        <v>767.88</v>
      </c>
    </row>
    <row r="2077" spans="1:5" x14ac:dyDescent="0.25">
      <c r="A2077" s="23">
        <v>615220</v>
      </c>
      <c r="B2077" s="21" t="s">
        <v>3824</v>
      </c>
      <c r="C2077" s="21"/>
      <c r="D2077" s="16">
        <v>1198.9881956155143</v>
      </c>
      <c r="E2077" s="15">
        <v>767.88</v>
      </c>
    </row>
    <row r="2078" spans="1:5" x14ac:dyDescent="0.25">
      <c r="A2078" s="23"/>
      <c r="B2078" s="22" t="s">
        <v>3823</v>
      </c>
      <c r="C2078" s="21"/>
      <c r="D2078" s="16"/>
      <c r="E2078" s="15">
        <v>0</v>
      </c>
    </row>
    <row r="2079" spans="1:5" x14ac:dyDescent="0.25">
      <c r="A2079" s="23">
        <v>615230</v>
      </c>
      <c r="B2079" s="21" t="s">
        <v>3822</v>
      </c>
      <c r="C2079" s="21"/>
      <c r="D2079" s="16">
        <v>300.16863406408095</v>
      </c>
      <c r="E2079" s="15">
        <v>192.24</v>
      </c>
    </row>
    <row r="2080" spans="1:5" x14ac:dyDescent="0.25">
      <c r="A2080" s="23">
        <v>615240</v>
      </c>
      <c r="B2080" s="21" t="s">
        <v>3821</v>
      </c>
      <c r="C2080" s="21"/>
      <c r="D2080" s="16">
        <v>178.75210792580103</v>
      </c>
      <c r="E2080" s="15">
        <v>114.48</v>
      </c>
    </row>
    <row r="2081" spans="1:5" x14ac:dyDescent="0.25">
      <c r="A2081" s="23">
        <v>615250</v>
      </c>
      <c r="B2081" s="21" t="s">
        <v>3820</v>
      </c>
      <c r="C2081" s="21"/>
      <c r="D2081" s="16">
        <v>359.19055649241147</v>
      </c>
      <c r="E2081" s="15">
        <v>230.04000000000002</v>
      </c>
    </row>
    <row r="2082" spans="1:5" x14ac:dyDescent="0.25">
      <c r="A2082" s="23">
        <v>615260</v>
      </c>
      <c r="B2082" s="21" t="s">
        <v>3819</v>
      </c>
      <c r="C2082" s="21"/>
      <c r="D2082" s="16">
        <v>478.920741989882</v>
      </c>
      <c r="E2082" s="15">
        <v>306.72000000000003</v>
      </c>
    </row>
    <row r="2083" spans="1:5" ht="24" x14ac:dyDescent="0.25">
      <c r="A2083" s="23">
        <v>615270</v>
      </c>
      <c r="B2083" s="21" t="s">
        <v>3818</v>
      </c>
      <c r="C2083" s="21" t="s">
        <v>3817</v>
      </c>
      <c r="D2083" s="16">
        <v>708.26306913996632</v>
      </c>
      <c r="E2083" s="15">
        <v>453.6</v>
      </c>
    </row>
    <row r="2084" spans="1:5" x14ac:dyDescent="0.25">
      <c r="A2084" s="23">
        <v>615280</v>
      </c>
      <c r="B2084" s="21" t="s">
        <v>3816</v>
      </c>
      <c r="C2084" s="21" t="s">
        <v>3815</v>
      </c>
      <c r="D2084" s="16">
        <v>1180.4384485666105</v>
      </c>
      <c r="E2084" s="15">
        <v>756</v>
      </c>
    </row>
    <row r="2085" spans="1:5" ht="24" x14ac:dyDescent="0.25">
      <c r="A2085" s="23">
        <v>615290</v>
      </c>
      <c r="B2085" s="21" t="s">
        <v>3814</v>
      </c>
      <c r="C2085" s="21" t="s">
        <v>3813</v>
      </c>
      <c r="D2085" s="16">
        <v>478.920741989882</v>
      </c>
      <c r="E2085" s="15">
        <v>306.72000000000003</v>
      </c>
    </row>
    <row r="2086" spans="1:5" x14ac:dyDescent="0.25">
      <c r="A2086" s="23">
        <v>615300</v>
      </c>
      <c r="B2086" s="21" t="s">
        <v>3812</v>
      </c>
      <c r="C2086" s="21" t="s">
        <v>3811</v>
      </c>
      <c r="D2086" s="16">
        <v>839.79763912310295</v>
      </c>
      <c r="E2086" s="15">
        <v>537.84</v>
      </c>
    </row>
    <row r="2087" spans="1:5" x14ac:dyDescent="0.25">
      <c r="A2087" s="23">
        <v>615310</v>
      </c>
      <c r="B2087" s="21" t="s">
        <v>3810</v>
      </c>
      <c r="C2087" s="21"/>
      <c r="D2087" s="16">
        <v>359.19055649241147</v>
      </c>
      <c r="E2087" s="15">
        <v>230.04000000000002</v>
      </c>
    </row>
    <row r="2088" spans="1:5" x14ac:dyDescent="0.25">
      <c r="A2088" s="23">
        <v>615320</v>
      </c>
      <c r="B2088" s="21" t="s">
        <v>3809</v>
      </c>
      <c r="C2088" s="21"/>
      <c r="D2088" s="16">
        <v>478.920741989882</v>
      </c>
      <c r="E2088" s="15">
        <v>306.72000000000003</v>
      </c>
    </row>
    <row r="2089" spans="1:5" x14ac:dyDescent="0.25">
      <c r="A2089" s="23">
        <v>615330</v>
      </c>
      <c r="B2089" s="21" t="s">
        <v>3808</v>
      </c>
      <c r="C2089" s="21"/>
      <c r="D2089" s="16">
        <v>500.3372681281619</v>
      </c>
      <c r="E2089" s="15">
        <v>320.43600000000004</v>
      </c>
    </row>
    <row r="2090" spans="1:5" x14ac:dyDescent="0.25">
      <c r="A2090" s="23">
        <v>615331</v>
      </c>
      <c r="B2090" s="21" t="s">
        <v>3807</v>
      </c>
      <c r="C2090" s="21"/>
      <c r="D2090" s="16">
        <v>250</v>
      </c>
      <c r="E2090" s="15">
        <v>160.11000000000001</v>
      </c>
    </row>
    <row r="2091" spans="1:5" x14ac:dyDescent="0.25">
      <c r="A2091" s="23">
        <v>615340</v>
      </c>
      <c r="B2091" s="21" t="s">
        <v>3806</v>
      </c>
      <c r="C2091" s="21"/>
      <c r="D2091" s="16">
        <v>720.06745362563242</v>
      </c>
      <c r="E2091" s="15">
        <v>461.16</v>
      </c>
    </row>
    <row r="2092" spans="1:5" x14ac:dyDescent="0.25">
      <c r="A2092" s="23"/>
      <c r="B2092" s="22" t="s">
        <v>3805</v>
      </c>
      <c r="C2092" s="21"/>
      <c r="D2092" s="16"/>
      <c r="E2092" s="15">
        <v>0</v>
      </c>
    </row>
    <row r="2093" spans="1:5" x14ac:dyDescent="0.25">
      <c r="A2093" s="23">
        <v>615350</v>
      </c>
      <c r="B2093" s="128" t="s">
        <v>3804</v>
      </c>
      <c r="C2093" s="128" t="s">
        <v>9150</v>
      </c>
      <c r="D2093" s="129">
        <v>1947.72</v>
      </c>
      <c r="E2093" s="15">
        <v>1247.3977967999999</v>
      </c>
    </row>
    <row r="2094" spans="1:5" x14ac:dyDescent="0.25">
      <c r="A2094" s="23">
        <v>615351</v>
      </c>
      <c r="B2094" s="98" t="s">
        <v>9151</v>
      </c>
      <c r="C2094" s="98" t="s">
        <v>9152</v>
      </c>
      <c r="D2094" s="86">
        <v>2500</v>
      </c>
      <c r="E2094" s="15">
        <v>1601.1000000000001</v>
      </c>
    </row>
    <row r="2095" spans="1:5" x14ac:dyDescent="0.25">
      <c r="A2095" s="23">
        <v>615360</v>
      </c>
      <c r="B2095" s="21" t="s">
        <v>3803</v>
      </c>
      <c r="C2095" s="21" t="s">
        <v>2239</v>
      </c>
      <c r="D2095" s="16">
        <v>2290.89</v>
      </c>
      <c r="E2095" s="15">
        <v>1467.1775916000001</v>
      </c>
    </row>
    <row r="2096" spans="1:5" x14ac:dyDescent="0.25">
      <c r="A2096" s="23">
        <v>615370</v>
      </c>
      <c r="B2096" s="21" t="s">
        <v>3802</v>
      </c>
      <c r="C2096" s="21" t="s">
        <v>2239</v>
      </c>
      <c r="D2096" s="16">
        <v>3246.21</v>
      </c>
      <c r="E2096" s="15">
        <v>2079.0027324000002</v>
      </c>
    </row>
    <row r="2097" spans="1:5" x14ac:dyDescent="0.25">
      <c r="A2097" s="23">
        <v>615380</v>
      </c>
      <c r="B2097" s="21" t="s">
        <v>3801</v>
      </c>
      <c r="C2097" s="21" t="s">
        <v>2239</v>
      </c>
      <c r="D2097" s="16">
        <v>1951.49</v>
      </c>
      <c r="E2097" s="15">
        <v>1249.8122555999998</v>
      </c>
    </row>
    <row r="2098" spans="1:5" x14ac:dyDescent="0.25">
      <c r="A2098" s="23">
        <v>615390</v>
      </c>
      <c r="B2098" s="21" t="s">
        <v>3800</v>
      </c>
      <c r="C2098" s="21"/>
      <c r="D2098" s="16">
        <v>2030.42</v>
      </c>
      <c r="E2098" s="15">
        <v>1300.3621848000003</v>
      </c>
    </row>
    <row r="2099" spans="1:5" x14ac:dyDescent="0.25">
      <c r="A2099" s="23">
        <v>615400</v>
      </c>
      <c r="B2099" s="21" t="s">
        <v>3799</v>
      </c>
      <c r="C2099" s="21"/>
      <c r="D2099" s="16">
        <v>478.920741989882</v>
      </c>
      <c r="E2099" s="15">
        <v>306.72000000000003</v>
      </c>
    </row>
    <row r="2100" spans="1:5" x14ac:dyDescent="0.25">
      <c r="A2100" s="23">
        <v>615410</v>
      </c>
      <c r="B2100" s="21" t="s">
        <v>3798</v>
      </c>
      <c r="C2100" s="21"/>
      <c r="D2100" s="16">
        <v>900.50590219224284</v>
      </c>
      <c r="E2100" s="15">
        <v>576.72</v>
      </c>
    </row>
    <row r="2101" spans="1:5" x14ac:dyDescent="0.25">
      <c r="A2101" s="23">
        <v>615420</v>
      </c>
      <c r="B2101" s="21" t="s">
        <v>3797</v>
      </c>
      <c r="C2101" s="21"/>
      <c r="D2101" s="16">
        <v>826.3912310286679</v>
      </c>
      <c r="E2101" s="15">
        <v>529.25400000000013</v>
      </c>
    </row>
    <row r="2102" spans="1:5" x14ac:dyDescent="0.25">
      <c r="A2102" s="23">
        <v>615430</v>
      </c>
      <c r="B2102" s="21" t="s">
        <v>3796</v>
      </c>
      <c r="C2102" s="21"/>
      <c r="D2102" s="16">
        <v>774.43507588532884</v>
      </c>
      <c r="E2102" s="15">
        <v>495.97920000000005</v>
      </c>
    </row>
    <row r="2103" spans="1:5" x14ac:dyDescent="0.25">
      <c r="A2103" s="127">
        <v>615440</v>
      </c>
      <c r="B2103" s="128" t="s">
        <v>3795</v>
      </c>
      <c r="C2103" s="128" t="s">
        <v>9153</v>
      </c>
      <c r="D2103" s="129">
        <v>1176.69</v>
      </c>
      <c r="E2103" s="15">
        <v>753.5993436</v>
      </c>
    </row>
    <row r="2104" spans="1:5" x14ac:dyDescent="0.25">
      <c r="A2104" s="127">
        <v>615441</v>
      </c>
      <c r="B2104" s="98" t="s">
        <v>9154</v>
      </c>
      <c r="C2104" s="98" t="s">
        <v>9155</v>
      </c>
      <c r="D2104" s="86">
        <v>1176.69</v>
      </c>
      <c r="E2104" s="15">
        <v>753.5993436</v>
      </c>
    </row>
    <row r="2105" spans="1:5" x14ac:dyDescent="0.25">
      <c r="A2105" s="23">
        <v>615442</v>
      </c>
      <c r="B2105" s="149" t="s">
        <v>9156</v>
      </c>
      <c r="C2105" s="98" t="s">
        <v>9155</v>
      </c>
      <c r="D2105" s="86">
        <v>2866</v>
      </c>
      <c r="E2105" s="15">
        <v>1835.5010400000001</v>
      </c>
    </row>
    <row r="2106" spans="1:5" x14ac:dyDescent="0.25">
      <c r="A2106" s="23">
        <v>615450</v>
      </c>
      <c r="B2106" s="131" t="s">
        <v>3794</v>
      </c>
      <c r="C2106" s="131"/>
      <c r="D2106" s="132">
        <v>1062.3946037099495</v>
      </c>
      <c r="E2106" s="15">
        <v>680.40000000000009</v>
      </c>
    </row>
    <row r="2107" spans="1:5" x14ac:dyDescent="0.25">
      <c r="A2107" s="23">
        <v>615451</v>
      </c>
      <c r="B2107" s="98" t="s">
        <v>9157</v>
      </c>
      <c r="C2107" s="149"/>
      <c r="D2107" s="86">
        <v>2866.77</v>
      </c>
      <c r="E2107" s="15">
        <v>1835.9941788000001</v>
      </c>
    </row>
    <row r="2108" spans="1:5" x14ac:dyDescent="0.25">
      <c r="A2108" s="123">
        <v>615460</v>
      </c>
      <c r="B2108" s="125" t="s">
        <v>3793</v>
      </c>
      <c r="C2108" s="125"/>
      <c r="D2108" s="126">
        <v>1180.5902192242834</v>
      </c>
      <c r="E2108" s="15">
        <v>756.09720000000004</v>
      </c>
    </row>
    <row r="2109" spans="1:5" x14ac:dyDescent="0.25">
      <c r="A2109" s="23">
        <v>615470</v>
      </c>
      <c r="B2109" s="21" t="s">
        <v>3792</v>
      </c>
      <c r="C2109" s="21"/>
      <c r="D2109" s="16">
        <v>478.920741989882</v>
      </c>
      <c r="E2109" s="15">
        <v>306.72000000000003</v>
      </c>
    </row>
    <row r="2110" spans="1:5" x14ac:dyDescent="0.25">
      <c r="A2110" s="23">
        <v>615480</v>
      </c>
      <c r="B2110" s="21" t="s">
        <v>3791</v>
      </c>
      <c r="C2110" s="21"/>
      <c r="D2110" s="16">
        <v>900.50590219224284</v>
      </c>
      <c r="E2110" s="15">
        <v>576.72</v>
      </c>
    </row>
    <row r="2111" spans="1:5" x14ac:dyDescent="0.25">
      <c r="A2111" s="23">
        <v>615490</v>
      </c>
      <c r="B2111" s="21" t="s">
        <v>3790</v>
      </c>
      <c r="C2111" s="21"/>
      <c r="D2111" s="16">
        <v>1421.0792580101181</v>
      </c>
      <c r="E2111" s="15">
        <v>910.1160000000001</v>
      </c>
    </row>
    <row r="2112" spans="1:5" x14ac:dyDescent="0.25">
      <c r="A2112" s="23">
        <v>615500</v>
      </c>
      <c r="B2112" s="21" t="s">
        <v>3789</v>
      </c>
      <c r="C2112" s="21"/>
      <c r="D2112" s="16">
        <v>1198.9881956155143</v>
      </c>
      <c r="E2112" s="15">
        <v>767.88</v>
      </c>
    </row>
    <row r="2113" spans="1:5" x14ac:dyDescent="0.25">
      <c r="A2113" s="23">
        <v>615510</v>
      </c>
      <c r="B2113" s="21" t="s">
        <v>3788</v>
      </c>
      <c r="C2113" s="21" t="s">
        <v>3787</v>
      </c>
      <c r="D2113" s="16">
        <v>1979.26</v>
      </c>
      <c r="E2113" s="15">
        <v>1267.5972744000001</v>
      </c>
    </row>
    <row r="2114" spans="1:5" x14ac:dyDescent="0.25">
      <c r="A2114" s="23">
        <v>615520</v>
      </c>
      <c r="B2114" s="21" t="s">
        <v>3786</v>
      </c>
      <c r="C2114" s="21"/>
      <c r="D2114" s="16">
        <v>839.79763912310295</v>
      </c>
      <c r="E2114" s="15">
        <v>537.84</v>
      </c>
    </row>
    <row r="2115" spans="1:5" x14ac:dyDescent="0.25">
      <c r="A2115" s="23">
        <v>615530</v>
      </c>
      <c r="B2115" s="21" t="s">
        <v>3785</v>
      </c>
      <c r="C2115" s="21"/>
      <c r="D2115" s="16">
        <v>1951.49</v>
      </c>
      <c r="E2115" s="15">
        <v>1249.8122555999998</v>
      </c>
    </row>
    <row r="2116" spans="1:5" x14ac:dyDescent="0.25">
      <c r="A2116" s="23">
        <v>615540</v>
      </c>
      <c r="B2116" s="21" t="s">
        <v>3784</v>
      </c>
      <c r="C2116" s="21"/>
      <c r="D2116" s="16">
        <v>1625.7672849915684</v>
      </c>
      <c r="E2116" s="15">
        <v>1041.2064</v>
      </c>
    </row>
    <row r="2117" spans="1:5" ht="24" x14ac:dyDescent="0.25">
      <c r="A2117" s="23">
        <v>615550</v>
      </c>
      <c r="B2117" s="21" t="s">
        <v>3783</v>
      </c>
      <c r="C2117" s="21"/>
      <c r="D2117" s="16">
        <v>1180.5902192242834</v>
      </c>
      <c r="E2117" s="15">
        <v>756.09720000000004</v>
      </c>
    </row>
    <row r="2118" spans="1:5" x14ac:dyDescent="0.25">
      <c r="A2118" s="167">
        <v>615560</v>
      </c>
      <c r="B2118" s="21" t="s">
        <v>3782</v>
      </c>
      <c r="C2118" s="168"/>
      <c r="D2118" s="16">
        <v>1947.87</v>
      </c>
      <c r="E2118" s="15">
        <v>1247.4938628</v>
      </c>
    </row>
    <row r="2119" spans="1:5" x14ac:dyDescent="0.25">
      <c r="A2119" s="127">
        <v>615570</v>
      </c>
      <c r="B2119" s="131" t="s">
        <v>3781</v>
      </c>
      <c r="C2119" s="128"/>
      <c r="D2119" s="129">
        <v>1475.3794266441821</v>
      </c>
      <c r="E2119" s="15">
        <v>944.89200000000005</v>
      </c>
    </row>
    <row r="2120" spans="1:5" x14ac:dyDescent="0.25">
      <c r="A2120" s="167">
        <v>615571</v>
      </c>
      <c r="B2120" s="98" t="s">
        <v>9158</v>
      </c>
      <c r="C2120" s="149"/>
      <c r="D2120" s="86">
        <v>2700</v>
      </c>
      <c r="E2120" s="15">
        <v>1729.1880000000001</v>
      </c>
    </row>
    <row r="2121" spans="1:5" x14ac:dyDescent="0.25">
      <c r="A2121" s="167">
        <v>615572</v>
      </c>
      <c r="B2121" s="98" t="s">
        <v>9159</v>
      </c>
      <c r="C2121" s="149"/>
      <c r="D2121" s="86">
        <v>3550</v>
      </c>
      <c r="E2121" s="15">
        <v>2273.5620000000004</v>
      </c>
    </row>
    <row r="2122" spans="1:5" x14ac:dyDescent="0.25">
      <c r="A2122" s="123">
        <v>615580</v>
      </c>
      <c r="B2122" s="125" t="s">
        <v>3780</v>
      </c>
      <c r="C2122" s="125"/>
      <c r="D2122" s="126">
        <v>1180.5902192242834</v>
      </c>
      <c r="E2122" s="15">
        <v>756.09720000000004</v>
      </c>
    </row>
    <row r="2123" spans="1:5" x14ac:dyDescent="0.25">
      <c r="A2123" s="23">
        <v>615581</v>
      </c>
      <c r="B2123" s="21" t="s">
        <v>3779</v>
      </c>
      <c r="C2123" s="21"/>
      <c r="D2123" s="16">
        <v>1475</v>
      </c>
      <c r="E2123" s="15">
        <v>944.649</v>
      </c>
    </row>
    <row r="2124" spans="1:5" x14ac:dyDescent="0.25">
      <c r="A2124" s="23">
        <v>615582</v>
      </c>
      <c r="B2124" s="21" t="s">
        <v>3778</v>
      </c>
      <c r="C2124" s="21"/>
      <c r="D2124" s="16">
        <v>1475</v>
      </c>
      <c r="E2124" s="15">
        <v>944.649</v>
      </c>
    </row>
    <row r="2125" spans="1:5" x14ac:dyDescent="0.25">
      <c r="A2125" s="23">
        <v>615583</v>
      </c>
      <c r="B2125" s="21" t="s">
        <v>3777</v>
      </c>
      <c r="C2125" s="21"/>
      <c r="D2125" s="16">
        <v>1475</v>
      </c>
      <c r="E2125" s="15">
        <v>944.649</v>
      </c>
    </row>
    <row r="2126" spans="1:5" x14ac:dyDescent="0.25">
      <c r="A2126" s="23">
        <v>615584</v>
      </c>
      <c r="B2126" s="21" t="s">
        <v>3776</v>
      </c>
      <c r="C2126" s="21"/>
      <c r="D2126" s="16">
        <v>1180</v>
      </c>
      <c r="E2126" s="15">
        <v>755.71920000000011</v>
      </c>
    </row>
    <row r="2127" spans="1:5" x14ac:dyDescent="0.25">
      <c r="A2127" s="23">
        <v>615585</v>
      </c>
      <c r="B2127" s="21" t="s">
        <v>3775</v>
      </c>
      <c r="C2127" s="21"/>
      <c r="D2127" s="16">
        <v>839</v>
      </c>
      <c r="E2127" s="15">
        <v>537.32916</v>
      </c>
    </row>
    <row r="2128" spans="1:5" x14ac:dyDescent="0.25">
      <c r="A2128" s="23">
        <v>615586</v>
      </c>
      <c r="B2128" s="21" t="s">
        <v>3774</v>
      </c>
      <c r="C2128" s="21"/>
      <c r="D2128" s="16">
        <v>1475</v>
      </c>
      <c r="E2128" s="15">
        <v>944.649</v>
      </c>
    </row>
    <row r="2129" spans="1:5" x14ac:dyDescent="0.25">
      <c r="A2129" s="23">
        <v>615590</v>
      </c>
      <c r="B2129" s="21" t="s">
        <v>3773</v>
      </c>
      <c r="C2129" s="21"/>
      <c r="D2129" s="16">
        <v>1964.38</v>
      </c>
      <c r="E2129" s="15">
        <v>1258.0675272000001</v>
      </c>
    </row>
    <row r="2130" spans="1:5" x14ac:dyDescent="0.25">
      <c r="A2130" s="127">
        <v>615600</v>
      </c>
      <c r="B2130" s="128" t="s">
        <v>3772</v>
      </c>
      <c r="C2130" s="128" t="s">
        <v>9160</v>
      </c>
      <c r="D2130" s="129">
        <v>1185.73</v>
      </c>
      <c r="E2130" s="15">
        <v>759.38892120000003</v>
      </c>
    </row>
    <row r="2131" spans="1:5" x14ac:dyDescent="0.25">
      <c r="A2131" s="127">
        <v>615601</v>
      </c>
      <c r="B2131" s="98" t="s">
        <v>9161</v>
      </c>
      <c r="C2131" s="98" t="s">
        <v>9162</v>
      </c>
      <c r="D2131" s="86">
        <v>1300</v>
      </c>
      <c r="E2131" s="15">
        <v>832.572</v>
      </c>
    </row>
    <row r="2132" spans="1:5" x14ac:dyDescent="0.25">
      <c r="A2132" s="23">
        <v>615602</v>
      </c>
      <c r="B2132" s="98" t="s">
        <v>9163</v>
      </c>
      <c r="C2132" s="98" t="s">
        <v>9164</v>
      </c>
      <c r="D2132" s="83">
        <v>600.34</v>
      </c>
      <c r="E2132" s="15">
        <v>384.4817496</v>
      </c>
    </row>
    <row r="2133" spans="1:5" x14ac:dyDescent="0.25">
      <c r="A2133" s="23"/>
      <c r="B2133" s="124" t="s">
        <v>3771</v>
      </c>
      <c r="C2133" s="125"/>
      <c r="D2133" s="126"/>
      <c r="E2133" s="15">
        <v>0</v>
      </c>
    </row>
    <row r="2134" spans="1:5" x14ac:dyDescent="0.25">
      <c r="A2134" s="23">
        <v>615610</v>
      </c>
      <c r="B2134" s="21" t="s">
        <v>3770</v>
      </c>
      <c r="C2134" s="21"/>
      <c r="D2134" s="16">
        <v>900.50590219224284</v>
      </c>
      <c r="E2134" s="15">
        <v>576.72</v>
      </c>
    </row>
    <row r="2135" spans="1:5" x14ac:dyDescent="0.25">
      <c r="A2135" s="23">
        <v>615620</v>
      </c>
      <c r="B2135" s="21" t="s">
        <v>3769</v>
      </c>
      <c r="C2135" s="21"/>
      <c r="D2135" s="16">
        <v>1500.6745362563238</v>
      </c>
      <c r="E2135" s="15">
        <v>961.09199999999998</v>
      </c>
    </row>
    <row r="2136" spans="1:5" x14ac:dyDescent="0.25">
      <c r="A2136" s="23">
        <v>615630</v>
      </c>
      <c r="B2136" s="21" t="s">
        <v>3768</v>
      </c>
      <c r="C2136" s="21"/>
      <c r="D2136" s="16">
        <v>2639.63</v>
      </c>
      <c r="E2136" s="15">
        <v>1690.5246372000001</v>
      </c>
    </row>
    <row r="2137" spans="1:5" x14ac:dyDescent="0.25">
      <c r="A2137" s="23">
        <v>615640</v>
      </c>
      <c r="B2137" s="21" t="s">
        <v>3767</v>
      </c>
      <c r="C2137" s="21"/>
      <c r="D2137" s="16">
        <v>1198.9881956155143</v>
      </c>
      <c r="E2137" s="15">
        <v>767.88</v>
      </c>
    </row>
    <row r="2138" spans="1:5" x14ac:dyDescent="0.25">
      <c r="A2138" s="23">
        <v>615650</v>
      </c>
      <c r="B2138" s="21" t="s">
        <v>3766</v>
      </c>
      <c r="C2138" s="21"/>
      <c r="D2138" s="16">
        <v>1979.26</v>
      </c>
      <c r="E2138" s="15">
        <v>1267.5972744000001</v>
      </c>
    </row>
    <row r="2139" spans="1:5" x14ac:dyDescent="0.25">
      <c r="A2139" s="23">
        <v>615660</v>
      </c>
      <c r="B2139" s="21" t="s">
        <v>3765</v>
      </c>
      <c r="C2139" s="21"/>
      <c r="D2139" s="16">
        <v>750.42158516020243</v>
      </c>
      <c r="E2139" s="15">
        <v>480.6</v>
      </c>
    </row>
    <row r="2140" spans="1:5" x14ac:dyDescent="0.25">
      <c r="A2140" s="23">
        <v>615670</v>
      </c>
      <c r="B2140" s="21" t="s">
        <v>3764</v>
      </c>
      <c r="C2140" s="21"/>
      <c r="D2140" s="16">
        <v>1979.26</v>
      </c>
      <c r="E2140" s="15">
        <v>1267.5972744000001</v>
      </c>
    </row>
    <row r="2141" spans="1:5" x14ac:dyDescent="0.25">
      <c r="A2141" s="23">
        <v>615680</v>
      </c>
      <c r="B2141" s="21" t="s">
        <v>3763</v>
      </c>
      <c r="C2141" s="21"/>
      <c r="D2141" s="16">
        <v>900.50590219224284</v>
      </c>
      <c r="E2141" s="15">
        <v>576.72</v>
      </c>
    </row>
    <row r="2142" spans="1:5" x14ac:dyDescent="0.25">
      <c r="A2142" s="23"/>
      <c r="B2142" s="22" t="s">
        <v>3762</v>
      </c>
      <c r="C2142" s="21"/>
      <c r="D2142" s="16"/>
      <c r="E2142" s="15">
        <v>0</v>
      </c>
    </row>
    <row r="2143" spans="1:5" x14ac:dyDescent="0.25">
      <c r="A2143" s="23">
        <v>615690</v>
      </c>
      <c r="B2143" s="21" t="s">
        <v>3761</v>
      </c>
      <c r="C2143" s="21"/>
      <c r="D2143" s="16">
        <v>478.920741989882</v>
      </c>
      <c r="E2143" s="15">
        <v>306.72000000000003</v>
      </c>
    </row>
    <row r="2144" spans="1:5" x14ac:dyDescent="0.25">
      <c r="A2144" s="23">
        <v>615700</v>
      </c>
      <c r="B2144" s="21" t="s">
        <v>3760</v>
      </c>
      <c r="C2144" s="21"/>
      <c r="D2144" s="16">
        <v>832.73187183811137</v>
      </c>
      <c r="E2144" s="15">
        <v>533.31479999999999</v>
      </c>
    </row>
    <row r="2145" spans="1:5" x14ac:dyDescent="0.25">
      <c r="A2145" s="23">
        <v>615710</v>
      </c>
      <c r="B2145" s="21" t="s">
        <v>3759</v>
      </c>
      <c r="C2145" s="21" t="s">
        <v>3758</v>
      </c>
      <c r="D2145" s="16">
        <v>839.79763912310295</v>
      </c>
      <c r="E2145" s="15">
        <v>537.84</v>
      </c>
    </row>
    <row r="2146" spans="1:5" x14ac:dyDescent="0.25">
      <c r="A2146" s="23">
        <v>615720</v>
      </c>
      <c r="B2146" s="21" t="s">
        <v>3757</v>
      </c>
      <c r="C2146" s="21"/>
      <c r="D2146" s="16">
        <v>1198.9881956155143</v>
      </c>
      <c r="E2146" s="15">
        <v>767.88</v>
      </c>
    </row>
    <row r="2147" spans="1:5" x14ac:dyDescent="0.25">
      <c r="A2147" s="23"/>
      <c r="B2147" s="22" t="s">
        <v>3756</v>
      </c>
      <c r="C2147" s="21"/>
      <c r="D2147" s="16"/>
      <c r="E2147" s="15">
        <v>0</v>
      </c>
    </row>
    <row r="2148" spans="1:5" x14ac:dyDescent="0.25">
      <c r="A2148" s="23">
        <v>615730</v>
      </c>
      <c r="B2148" s="21" t="s">
        <v>3755</v>
      </c>
      <c r="C2148" s="21"/>
      <c r="D2148" s="16">
        <v>478.920741989882</v>
      </c>
      <c r="E2148" s="15">
        <v>306.72000000000003</v>
      </c>
    </row>
    <row r="2149" spans="1:5" x14ac:dyDescent="0.25">
      <c r="A2149" s="23">
        <v>615750</v>
      </c>
      <c r="B2149" s="21" t="s">
        <v>3754</v>
      </c>
      <c r="C2149" s="21"/>
      <c r="D2149" s="16">
        <v>900.50590219224284</v>
      </c>
      <c r="E2149" s="15">
        <v>576.72</v>
      </c>
    </row>
    <row r="2150" spans="1:5" ht="24" x14ac:dyDescent="0.25">
      <c r="A2150" s="23">
        <v>615760</v>
      </c>
      <c r="B2150" s="21" t="s">
        <v>3753</v>
      </c>
      <c r="C2150" s="21" t="s">
        <v>9165</v>
      </c>
      <c r="D2150" s="152">
        <v>1086.06</v>
      </c>
      <c r="E2150" s="15">
        <v>695.55626639999991</v>
      </c>
    </row>
    <row r="2151" spans="1:5" ht="24" x14ac:dyDescent="0.25">
      <c r="A2151" s="23">
        <v>615761</v>
      </c>
      <c r="B2151" s="21" t="s">
        <v>9166</v>
      </c>
      <c r="C2151" s="21" t="s">
        <v>9167</v>
      </c>
      <c r="D2151" s="152">
        <v>1086.06</v>
      </c>
      <c r="E2151" s="15">
        <v>695.55626639999991</v>
      </c>
    </row>
    <row r="2152" spans="1:5" ht="24" x14ac:dyDescent="0.25">
      <c r="A2152" s="23">
        <v>615770</v>
      </c>
      <c r="B2152" s="21" t="s">
        <v>3752</v>
      </c>
      <c r="C2152" s="21" t="s">
        <v>3751</v>
      </c>
      <c r="D2152" s="16">
        <v>1180.5902192242834</v>
      </c>
      <c r="E2152" s="15">
        <v>756.09720000000004</v>
      </c>
    </row>
    <row r="2153" spans="1:5" ht="36" x14ac:dyDescent="0.25">
      <c r="A2153" s="23">
        <v>615800</v>
      </c>
      <c r="B2153" s="21" t="s">
        <v>3750</v>
      </c>
      <c r="C2153" s="21" t="s">
        <v>9168</v>
      </c>
      <c r="D2153" s="16">
        <v>959.53</v>
      </c>
      <c r="E2153" s="15">
        <v>614.52139319999992</v>
      </c>
    </row>
    <row r="2154" spans="1:5" ht="36" x14ac:dyDescent="0.25">
      <c r="A2154" s="23">
        <v>615801</v>
      </c>
      <c r="B2154" s="21" t="s">
        <v>9169</v>
      </c>
      <c r="C2154" s="21" t="s">
        <v>9170</v>
      </c>
      <c r="D2154" s="16">
        <v>959.3</v>
      </c>
      <c r="E2154" s="15">
        <v>614.37409199999991</v>
      </c>
    </row>
    <row r="2155" spans="1:5" ht="24" x14ac:dyDescent="0.25">
      <c r="A2155" s="23">
        <v>615810</v>
      </c>
      <c r="B2155" s="21" t="s">
        <v>3749</v>
      </c>
      <c r="C2155" s="21" t="s">
        <v>3747</v>
      </c>
      <c r="D2155" s="16">
        <v>1180.5902192242834</v>
      </c>
      <c r="E2155" s="15">
        <v>756.09720000000004</v>
      </c>
    </row>
    <row r="2156" spans="1:5" ht="24" x14ac:dyDescent="0.25">
      <c r="A2156" s="23">
        <v>615820</v>
      </c>
      <c r="B2156" s="21" t="s">
        <v>3748</v>
      </c>
      <c r="C2156" s="21" t="s">
        <v>3747</v>
      </c>
      <c r="D2156" s="16">
        <v>2639.63</v>
      </c>
      <c r="E2156" s="15">
        <v>1690.5246372000001</v>
      </c>
    </row>
    <row r="2157" spans="1:5" ht="24" x14ac:dyDescent="0.25">
      <c r="A2157" s="23">
        <v>615830</v>
      </c>
      <c r="B2157" s="21" t="s">
        <v>3746</v>
      </c>
      <c r="C2157" s="21" t="s">
        <v>3745</v>
      </c>
      <c r="D2157" s="16">
        <v>1416.18</v>
      </c>
      <c r="E2157" s="15">
        <v>906.9783192000001</v>
      </c>
    </row>
    <row r="2158" spans="1:5" x14ac:dyDescent="0.25">
      <c r="A2158" s="23">
        <v>615831</v>
      </c>
      <c r="B2158" s="21" t="s">
        <v>3744</v>
      </c>
      <c r="C2158" s="21"/>
      <c r="D2158" s="16">
        <v>1500</v>
      </c>
      <c r="E2158" s="15">
        <v>960.66000000000008</v>
      </c>
    </row>
    <row r="2159" spans="1:5" ht="36" x14ac:dyDescent="0.25">
      <c r="A2159" s="23">
        <v>615840</v>
      </c>
      <c r="B2159" s="21" t="s">
        <v>9171</v>
      </c>
      <c r="C2159" s="21" t="s">
        <v>9172</v>
      </c>
      <c r="D2159" s="16">
        <v>706.02</v>
      </c>
      <c r="E2159" s="15">
        <v>452.16344880000003</v>
      </c>
    </row>
    <row r="2160" spans="1:5" ht="36" x14ac:dyDescent="0.25">
      <c r="A2160" s="23">
        <v>615841</v>
      </c>
      <c r="B2160" s="21" t="s">
        <v>9173</v>
      </c>
      <c r="C2160" s="21" t="s">
        <v>9174</v>
      </c>
      <c r="D2160" s="16">
        <v>706.02</v>
      </c>
      <c r="E2160" s="15">
        <v>452.16344880000003</v>
      </c>
    </row>
    <row r="2161" spans="1:5" ht="24" x14ac:dyDescent="0.25">
      <c r="A2161" s="23">
        <v>615850</v>
      </c>
      <c r="B2161" s="21" t="s">
        <v>3742</v>
      </c>
      <c r="C2161" s="21" t="s">
        <v>3740</v>
      </c>
      <c r="D2161" s="16">
        <v>1032.4283305227657</v>
      </c>
      <c r="E2161" s="15">
        <v>661.2084000000001</v>
      </c>
    </row>
    <row r="2162" spans="1:5" ht="24" x14ac:dyDescent="0.25">
      <c r="A2162" s="23">
        <v>615860</v>
      </c>
      <c r="B2162" s="21" t="s">
        <v>3741</v>
      </c>
      <c r="C2162" s="21" t="s">
        <v>3740</v>
      </c>
      <c r="D2162" s="16">
        <v>1947.87</v>
      </c>
      <c r="E2162" s="15">
        <v>1247.4938628</v>
      </c>
    </row>
    <row r="2163" spans="1:5" x14ac:dyDescent="0.25">
      <c r="A2163" s="23"/>
      <c r="B2163" s="22" t="s">
        <v>3739</v>
      </c>
      <c r="C2163" s="21"/>
      <c r="D2163" s="16"/>
      <c r="E2163" s="15">
        <v>0</v>
      </c>
    </row>
    <row r="2164" spans="1:5" x14ac:dyDescent="0.25">
      <c r="A2164" s="23">
        <v>615880</v>
      </c>
      <c r="B2164" s="21" t="s">
        <v>3738</v>
      </c>
      <c r="C2164" s="21" t="s">
        <v>3727</v>
      </c>
      <c r="D2164" s="16">
        <v>674.53625632377748</v>
      </c>
      <c r="E2164" s="15">
        <v>432</v>
      </c>
    </row>
    <row r="2165" spans="1:5" x14ac:dyDescent="0.25">
      <c r="A2165" s="23">
        <v>615881</v>
      </c>
      <c r="B2165" s="149" t="s">
        <v>3737</v>
      </c>
      <c r="C2165" s="21"/>
      <c r="D2165" s="169">
        <v>824.54</v>
      </c>
      <c r="E2165" s="15">
        <v>528.06839760000003</v>
      </c>
    </row>
    <row r="2166" spans="1:5" x14ac:dyDescent="0.25">
      <c r="A2166" s="23">
        <v>615890</v>
      </c>
      <c r="B2166" s="21" t="s">
        <v>3736</v>
      </c>
      <c r="C2166" s="21" t="s">
        <v>3735</v>
      </c>
      <c r="D2166" s="16">
        <v>700.3372681281619</v>
      </c>
      <c r="E2166" s="15">
        <v>448.52400000000006</v>
      </c>
    </row>
    <row r="2167" spans="1:5" x14ac:dyDescent="0.25">
      <c r="A2167" s="23">
        <v>615891</v>
      </c>
      <c r="B2167" s="21" t="s">
        <v>9175</v>
      </c>
      <c r="C2167" s="21" t="s">
        <v>9176</v>
      </c>
      <c r="D2167" s="16">
        <v>320</v>
      </c>
      <c r="E2167" s="15">
        <v>204.9408</v>
      </c>
    </row>
    <row r="2168" spans="1:5" x14ac:dyDescent="0.25">
      <c r="A2168" s="97">
        <v>615895</v>
      </c>
      <c r="B2168" s="98" t="s">
        <v>3734</v>
      </c>
      <c r="C2168" s="147" t="s">
        <v>9116</v>
      </c>
      <c r="D2168" s="83">
        <v>758.85</v>
      </c>
      <c r="E2168" s="15">
        <v>485.99789400000003</v>
      </c>
    </row>
    <row r="2169" spans="1:5" x14ac:dyDescent="0.25">
      <c r="A2169" s="123">
        <v>615900</v>
      </c>
      <c r="B2169" s="125" t="s">
        <v>3733</v>
      </c>
      <c r="C2169" s="125" t="s">
        <v>3732</v>
      </c>
      <c r="D2169" s="126">
        <v>700.3372681281619</v>
      </c>
      <c r="E2169" s="15">
        <v>448.52400000000006</v>
      </c>
    </row>
    <row r="2170" spans="1:5" x14ac:dyDescent="0.25">
      <c r="A2170" s="23">
        <v>615910</v>
      </c>
      <c r="B2170" s="21" t="s">
        <v>3731</v>
      </c>
      <c r="C2170" s="21" t="s">
        <v>3730</v>
      </c>
      <c r="D2170" s="16">
        <v>674.53625632377748</v>
      </c>
      <c r="E2170" s="15">
        <v>432</v>
      </c>
    </row>
    <row r="2171" spans="1:5" ht="24" x14ac:dyDescent="0.25">
      <c r="A2171" s="23">
        <v>615920</v>
      </c>
      <c r="B2171" s="21" t="s">
        <v>3729</v>
      </c>
      <c r="C2171" s="21" t="s">
        <v>9177</v>
      </c>
      <c r="D2171" s="16">
        <v>700.34</v>
      </c>
      <c r="E2171" s="15">
        <v>448.52574960000004</v>
      </c>
    </row>
    <row r="2172" spans="1:5" ht="24" x14ac:dyDescent="0.25">
      <c r="A2172" s="23">
        <v>615921</v>
      </c>
      <c r="B2172" s="21" t="s">
        <v>9178</v>
      </c>
      <c r="C2172" s="21" t="s">
        <v>9179</v>
      </c>
      <c r="D2172" s="16">
        <v>770</v>
      </c>
      <c r="E2172" s="15">
        <v>493.1388</v>
      </c>
    </row>
    <row r="2173" spans="1:5" ht="24" x14ac:dyDescent="0.25">
      <c r="A2173" s="23">
        <v>615922</v>
      </c>
      <c r="B2173" s="21" t="s">
        <v>9180</v>
      </c>
      <c r="C2173" s="21" t="s">
        <v>9181</v>
      </c>
      <c r="D2173" s="16">
        <v>770</v>
      </c>
      <c r="E2173" s="15">
        <v>493.1388</v>
      </c>
    </row>
    <row r="2174" spans="1:5" x14ac:dyDescent="0.25">
      <c r="A2174" s="23">
        <v>615930</v>
      </c>
      <c r="B2174" s="21" t="s">
        <v>3728</v>
      </c>
      <c r="C2174" s="21" t="s">
        <v>3727</v>
      </c>
      <c r="D2174" s="16">
        <v>800.33726812816201</v>
      </c>
      <c r="E2174" s="15">
        <v>512.5680000000001</v>
      </c>
    </row>
    <row r="2175" spans="1:5" ht="24" x14ac:dyDescent="0.25">
      <c r="A2175" s="23">
        <v>615931</v>
      </c>
      <c r="B2175" s="21" t="s">
        <v>9182</v>
      </c>
      <c r="C2175" s="21" t="s">
        <v>9183</v>
      </c>
      <c r="D2175" s="16">
        <v>800.34</v>
      </c>
      <c r="E2175" s="15">
        <v>512.56974960000002</v>
      </c>
    </row>
    <row r="2176" spans="1:5" ht="24" x14ac:dyDescent="0.25">
      <c r="A2176" s="23">
        <v>615940</v>
      </c>
      <c r="B2176" s="21" t="s">
        <v>3726</v>
      </c>
      <c r="C2176" s="21" t="s">
        <v>3723</v>
      </c>
      <c r="D2176" s="16">
        <v>800.33726812816201</v>
      </c>
      <c r="E2176" s="15">
        <v>512.5680000000001</v>
      </c>
    </row>
    <row r="2177" spans="1:5" x14ac:dyDescent="0.25">
      <c r="A2177" s="23">
        <v>615941</v>
      </c>
      <c r="B2177" s="149" t="s">
        <v>3725</v>
      </c>
      <c r="C2177" s="21"/>
      <c r="D2177" s="169">
        <v>950.34</v>
      </c>
      <c r="E2177" s="15">
        <v>608.63574959999994</v>
      </c>
    </row>
    <row r="2178" spans="1:5" ht="24" x14ac:dyDescent="0.25">
      <c r="A2178" s="23">
        <v>615950</v>
      </c>
      <c r="B2178" s="21" t="s">
        <v>3724</v>
      </c>
      <c r="C2178" s="21" t="s">
        <v>3723</v>
      </c>
      <c r="D2178" s="16">
        <v>1050.4215851602</v>
      </c>
      <c r="E2178" s="15">
        <v>672.73199999999849</v>
      </c>
    </row>
    <row r="2179" spans="1:5" x14ac:dyDescent="0.25">
      <c r="A2179" s="23">
        <v>615960</v>
      </c>
      <c r="B2179" s="21" t="s">
        <v>3722</v>
      </c>
      <c r="C2179" s="21" t="s">
        <v>3721</v>
      </c>
      <c r="D2179" s="16">
        <v>779.08937605396295</v>
      </c>
      <c r="E2179" s="15">
        <v>498.96000000000004</v>
      </c>
    </row>
    <row r="2180" spans="1:5" ht="24" x14ac:dyDescent="0.25">
      <c r="A2180" s="23" t="s">
        <v>9253</v>
      </c>
      <c r="B2180" s="149" t="s">
        <v>3720</v>
      </c>
      <c r="C2180" s="21"/>
      <c r="D2180" s="169">
        <v>929.09</v>
      </c>
      <c r="E2180" s="15">
        <v>595.0263996000001</v>
      </c>
    </row>
    <row r="2181" spans="1:5" ht="24" x14ac:dyDescent="0.25">
      <c r="A2181" s="23">
        <v>615970</v>
      </c>
      <c r="B2181" s="21" t="s">
        <v>3719</v>
      </c>
      <c r="C2181" s="21" t="s">
        <v>3718</v>
      </c>
      <c r="D2181" s="16">
        <v>720.06745362563242</v>
      </c>
      <c r="E2181" s="15">
        <v>461.16</v>
      </c>
    </row>
    <row r="2182" spans="1:5" x14ac:dyDescent="0.25">
      <c r="A2182" s="23">
        <v>615971</v>
      </c>
      <c r="B2182" s="149" t="s">
        <v>3717</v>
      </c>
      <c r="C2182" s="21" t="s">
        <v>3716</v>
      </c>
      <c r="D2182" s="16">
        <v>927.48</v>
      </c>
      <c r="E2182" s="15">
        <v>593.9952912</v>
      </c>
    </row>
    <row r="2183" spans="1:5" x14ac:dyDescent="0.25">
      <c r="A2183" s="23">
        <v>615972</v>
      </c>
      <c r="B2183" s="149" t="s">
        <v>3715</v>
      </c>
      <c r="C2183" s="21"/>
      <c r="D2183" s="169">
        <v>870.07</v>
      </c>
      <c r="E2183" s="15">
        <v>557.22763080000004</v>
      </c>
    </row>
    <row r="2184" spans="1:5" x14ac:dyDescent="0.25">
      <c r="A2184" s="23">
        <v>615980</v>
      </c>
      <c r="B2184" s="21" t="s">
        <v>3714</v>
      </c>
      <c r="C2184" s="21"/>
      <c r="D2184" s="16">
        <v>1198.9881956155143</v>
      </c>
      <c r="E2184" s="15">
        <v>767.88</v>
      </c>
    </row>
    <row r="2185" spans="1:5" ht="15" x14ac:dyDescent="0.25">
      <c r="A2185" s="23">
        <v>615990</v>
      </c>
      <c r="B2185" s="98" t="s">
        <v>3713</v>
      </c>
      <c r="C2185" s="170"/>
      <c r="D2185" s="86">
        <v>1198.99</v>
      </c>
      <c r="E2185" s="15">
        <v>767.88115560000006</v>
      </c>
    </row>
    <row r="2186" spans="1:5" ht="24" x14ac:dyDescent="0.25">
      <c r="A2186" s="23">
        <v>615991</v>
      </c>
      <c r="B2186" s="21" t="s">
        <v>3711</v>
      </c>
      <c r="C2186" s="21" t="s">
        <v>9116</v>
      </c>
      <c r="D2186" s="16">
        <v>758.85</v>
      </c>
      <c r="E2186" s="15">
        <v>485.99789400000003</v>
      </c>
    </row>
    <row r="2187" spans="1:5" x14ac:dyDescent="0.25">
      <c r="A2187" s="23">
        <v>615995</v>
      </c>
      <c r="B2187" s="21" t="s">
        <v>3712</v>
      </c>
      <c r="C2187" s="21"/>
      <c r="D2187" s="152">
        <v>632.37774030354137</v>
      </c>
      <c r="E2187" s="15">
        <v>405</v>
      </c>
    </row>
    <row r="2188" spans="1:5" x14ac:dyDescent="0.25">
      <c r="A2188" s="23"/>
      <c r="B2188" s="22" t="s">
        <v>3710</v>
      </c>
      <c r="C2188" s="21"/>
      <c r="D2188" s="16"/>
      <c r="E2188" s="15">
        <v>0</v>
      </c>
    </row>
    <row r="2189" spans="1:5" ht="24" x14ac:dyDescent="0.25">
      <c r="A2189" s="23">
        <v>616000</v>
      </c>
      <c r="B2189" s="21" t="s">
        <v>3709</v>
      </c>
      <c r="C2189" s="21"/>
      <c r="D2189" s="16">
        <v>887.04890387858347</v>
      </c>
      <c r="E2189" s="15">
        <v>568.10159999999996</v>
      </c>
    </row>
    <row r="2190" spans="1:5" ht="24" x14ac:dyDescent="0.25">
      <c r="A2190" s="23">
        <v>616010</v>
      </c>
      <c r="B2190" s="21" t="s">
        <v>3708</v>
      </c>
      <c r="C2190" s="21"/>
      <c r="D2190" s="16">
        <v>300.16863406408095</v>
      </c>
      <c r="E2190" s="15">
        <v>192.24</v>
      </c>
    </row>
    <row r="2191" spans="1:5" x14ac:dyDescent="0.25">
      <c r="A2191" s="23">
        <v>616020</v>
      </c>
      <c r="B2191" s="21" t="s">
        <v>3707</v>
      </c>
      <c r="C2191" s="21" t="s">
        <v>3706</v>
      </c>
      <c r="D2191" s="16">
        <v>337.26812816188874</v>
      </c>
      <c r="E2191" s="15">
        <v>216</v>
      </c>
    </row>
    <row r="2192" spans="1:5" x14ac:dyDescent="0.25">
      <c r="A2192" s="23">
        <v>616030</v>
      </c>
      <c r="B2192" s="21" t="s">
        <v>3705</v>
      </c>
      <c r="C2192" s="21"/>
      <c r="D2192" s="16">
        <v>400.168634064081</v>
      </c>
      <c r="E2192" s="15">
        <v>256.28400000000005</v>
      </c>
    </row>
    <row r="2193" spans="1:5" x14ac:dyDescent="0.25">
      <c r="A2193" s="23">
        <v>616040</v>
      </c>
      <c r="B2193" s="21" t="s">
        <v>3704</v>
      </c>
      <c r="C2193" s="21"/>
      <c r="D2193" s="16">
        <v>750.42158516020243</v>
      </c>
      <c r="E2193" s="15">
        <v>480.6</v>
      </c>
    </row>
    <row r="2194" spans="1:5" x14ac:dyDescent="0.25">
      <c r="A2194" s="23">
        <v>616050</v>
      </c>
      <c r="B2194" s="21" t="s">
        <v>3703</v>
      </c>
      <c r="C2194" s="21"/>
      <c r="D2194" s="16">
        <v>500.3372681281619</v>
      </c>
      <c r="E2194" s="15">
        <v>320.43600000000004</v>
      </c>
    </row>
    <row r="2195" spans="1:5" x14ac:dyDescent="0.25">
      <c r="A2195" s="23">
        <v>616060</v>
      </c>
      <c r="B2195" s="21" t="s">
        <v>3702</v>
      </c>
      <c r="C2195" s="21"/>
      <c r="D2195" s="16">
        <v>1000.5059021922428</v>
      </c>
      <c r="E2195" s="15">
        <v>640.76400000000001</v>
      </c>
    </row>
    <row r="2196" spans="1:5" x14ac:dyDescent="0.25">
      <c r="A2196" s="23">
        <v>616070</v>
      </c>
      <c r="B2196" s="21" t="s">
        <v>3701</v>
      </c>
      <c r="C2196" s="21"/>
      <c r="D2196" s="16">
        <v>500.3372681281619</v>
      </c>
      <c r="E2196" s="15">
        <v>320.43600000000004</v>
      </c>
    </row>
    <row r="2197" spans="1:5" x14ac:dyDescent="0.25">
      <c r="A2197" s="23">
        <v>616080</v>
      </c>
      <c r="B2197" s="21" t="s">
        <v>3700</v>
      </c>
      <c r="C2197" s="21"/>
      <c r="D2197" s="16">
        <v>600.3372681281619</v>
      </c>
      <c r="E2197" s="15">
        <v>384.48</v>
      </c>
    </row>
    <row r="2198" spans="1:5" x14ac:dyDescent="0.25">
      <c r="A2198" s="23">
        <v>616090</v>
      </c>
      <c r="B2198" s="21" t="s">
        <v>3699</v>
      </c>
      <c r="C2198" s="21"/>
      <c r="D2198" s="16">
        <v>750.42158516020243</v>
      </c>
      <c r="E2198" s="15">
        <v>480.6</v>
      </c>
    </row>
    <row r="2199" spans="1:5" x14ac:dyDescent="0.25">
      <c r="A2199" s="23">
        <v>616100</v>
      </c>
      <c r="B2199" s="21" t="s">
        <v>3698</v>
      </c>
      <c r="C2199" s="21" t="s">
        <v>3696</v>
      </c>
      <c r="D2199" s="16">
        <v>478.920741989882</v>
      </c>
      <c r="E2199" s="15">
        <v>306.72000000000003</v>
      </c>
    </row>
    <row r="2200" spans="1:5" x14ac:dyDescent="0.25">
      <c r="A2200" s="23">
        <v>616110</v>
      </c>
      <c r="B2200" s="21" t="s">
        <v>3697</v>
      </c>
      <c r="C2200" s="21" t="s">
        <v>3696</v>
      </c>
      <c r="D2200" s="16">
        <v>478.920741989882</v>
      </c>
      <c r="E2200" s="15">
        <v>306.72000000000003</v>
      </c>
    </row>
    <row r="2201" spans="1:5" x14ac:dyDescent="0.25">
      <c r="A2201" s="23">
        <v>616120</v>
      </c>
      <c r="B2201" s="21" t="s">
        <v>3695</v>
      </c>
      <c r="C2201" s="21"/>
      <c r="D2201" s="16">
        <v>600.3372681281619</v>
      </c>
      <c r="E2201" s="15">
        <v>384.48</v>
      </c>
    </row>
    <row r="2202" spans="1:5" x14ac:dyDescent="0.25">
      <c r="A2202" s="23">
        <v>616130</v>
      </c>
      <c r="B2202" s="21" t="s">
        <v>3694</v>
      </c>
      <c r="C2202" s="21" t="s">
        <v>3693</v>
      </c>
      <c r="D2202" s="16">
        <v>1300.6576728499156</v>
      </c>
      <c r="E2202" s="15">
        <v>832.99319999999989</v>
      </c>
    </row>
    <row r="2203" spans="1:5" x14ac:dyDescent="0.25">
      <c r="A2203" s="23">
        <v>616140</v>
      </c>
      <c r="B2203" s="21" t="s">
        <v>3692</v>
      </c>
      <c r="C2203" s="21" t="s">
        <v>9184</v>
      </c>
      <c r="D2203" s="16">
        <v>1416.59</v>
      </c>
      <c r="E2203" s="15">
        <v>907.24089959999992</v>
      </c>
    </row>
    <row r="2204" spans="1:5" x14ac:dyDescent="0.25">
      <c r="A2204" s="23">
        <v>616141</v>
      </c>
      <c r="B2204" s="21" t="s">
        <v>9185</v>
      </c>
      <c r="C2204" s="21" t="s">
        <v>9186</v>
      </c>
      <c r="D2204" s="16">
        <v>2500</v>
      </c>
      <c r="E2204" s="15">
        <v>1601.1000000000001</v>
      </c>
    </row>
    <row r="2205" spans="1:5" ht="24" x14ac:dyDescent="0.25">
      <c r="A2205" s="23"/>
      <c r="B2205" s="22" t="s">
        <v>3691</v>
      </c>
      <c r="C2205" s="21"/>
      <c r="D2205" s="16"/>
      <c r="E2205" s="15">
        <v>0</v>
      </c>
    </row>
    <row r="2206" spans="1:5" x14ac:dyDescent="0.25">
      <c r="A2206" s="23">
        <v>616150</v>
      </c>
      <c r="B2206" s="21" t="s">
        <v>3690</v>
      </c>
      <c r="C2206" s="21"/>
      <c r="D2206" s="16">
        <v>359.19055649241147</v>
      </c>
      <c r="E2206" s="15">
        <v>230.04000000000002</v>
      </c>
    </row>
    <row r="2207" spans="1:5" x14ac:dyDescent="0.25">
      <c r="A2207" s="23">
        <v>616160</v>
      </c>
      <c r="B2207" s="21" t="s">
        <v>3689</v>
      </c>
      <c r="C2207" s="21"/>
      <c r="D2207" s="16">
        <v>478.920741989882</v>
      </c>
      <c r="E2207" s="15">
        <v>306.72000000000003</v>
      </c>
    </row>
    <row r="2208" spans="1:5" x14ac:dyDescent="0.25">
      <c r="A2208" s="23">
        <v>616170</v>
      </c>
      <c r="B2208" s="21" t="s">
        <v>3688</v>
      </c>
      <c r="C2208" s="21"/>
      <c r="D2208" s="16">
        <v>539.62900505902189</v>
      </c>
      <c r="E2208" s="15">
        <v>345.59999999999997</v>
      </c>
    </row>
    <row r="2209" spans="1:5" x14ac:dyDescent="0.25">
      <c r="A2209" s="23">
        <v>616180</v>
      </c>
      <c r="B2209" s="21" t="s">
        <v>3687</v>
      </c>
      <c r="C2209" s="21"/>
      <c r="D2209" s="16">
        <v>720.06745362563242</v>
      </c>
      <c r="E2209" s="15">
        <v>461.16</v>
      </c>
    </row>
    <row r="2210" spans="1:5" x14ac:dyDescent="0.25">
      <c r="A2210" s="23">
        <v>616190</v>
      </c>
      <c r="B2210" s="21" t="s">
        <v>3686</v>
      </c>
      <c r="C2210" s="21"/>
      <c r="D2210" s="16">
        <v>839.79763912310295</v>
      </c>
      <c r="E2210" s="15">
        <v>537.84</v>
      </c>
    </row>
    <row r="2211" spans="1:5" x14ac:dyDescent="0.25">
      <c r="A2211" s="23">
        <v>616200</v>
      </c>
      <c r="B2211" s="21" t="s">
        <v>3685</v>
      </c>
      <c r="C2211" s="21"/>
      <c r="D2211" s="16">
        <v>779.08937605396295</v>
      </c>
      <c r="E2211" s="15">
        <v>498.96000000000004</v>
      </c>
    </row>
    <row r="2212" spans="1:5" x14ac:dyDescent="0.25">
      <c r="A2212" s="23">
        <v>616210</v>
      </c>
      <c r="B2212" s="21" t="s">
        <v>3684</v>
      </c>
      <c r="C2212" s="21"/>
      <c r="D2212" s="16">
        <v>1979.26</v>
      </c>
      <c r="E2212" s="15">
        <v>1267.5972744000001</v>
      </c>
    </row>
    <row r="2213" spans="1:5" x14ac:dyDescent="0.25">
      <c r="A2213" s="23">
        <v>616220</v>
      </c>
      <c r="B2213" s="21" t="s">
        <v>3683</v>
      </c>
      <c r="C2213" s="21"/>
      <c r="D2213" s="16">
        <v>478.920741989882</v>
      </c>
      <c r="E2213" s="15">
        <v>306.72000000000003</v>
      </c>
    </row>
    <row r="2214" spans="1:5" x14ac:dyDescent="0.25">
      <c r="A2214" s="23"/>
      <c r="B2214" s="22" t="s">
        <v>3682</v>
      </c>
      <c r="C2214" s="21"/>
      <c r="D2214" s="16"/>
      <c r="E2214" s="15">
        <v>0</v>
      </c>
    </row>
    <row r="2215" spans="1:5" x14ac:dyDescent="0.25">
      <c r="A2215" s="23">
        <v>616230</v>
      </c>
      <c r="B2215" s="21" t="s">
        <v>3681</v>
      </c>
      <c r="C2215" s="21"/>
      <c r="D2215" s="16">
        <v>168.63406408094437</v>
      </c>
      <c r="E2215" s="15">
        <v>108</v>
      </c>
    </row>
    <row r="2216" spans="1:5" x14ac:dyDescent="0.25">
      <c r="A2216" s="23">
        <v>616231</v>
      </c>
      <c r="B2216" s="21" t="s">
        <v>3680</v>
      </c>
      <c r="C2216" s="21" t="s">
        <v>2239</v>
      </c>
      <c r="D2216" s="16">
        <v>359.19055649241147</v>
      </c>
      <c r="E2216" s="15">
        <v>230.04000000000002</v>
      </c>
    </row>
    <row r="2217" spans="1:5" x14ac:dyDescent="0.25">
      <c r="A2217" s="23">
        <v>616240</v>
      </c>
      <c r="B2217" s="21" t="s">
        <v>3679</v>
      </c>
      <c r="C2217" s="21" t="s">
        <v>2239</v>
      </c>
      <c r="D2217" s="16">
        <v>359.19055649241147</v>
      </c>
      <c r="E2217" s="15">
        <v>230.04000000000002</v>
      </c>
    </row>
    <row r="2218" spans="1:5" x14ac:dyDescent="0.25">
      <c r="A2218" s="23">
        <v>616250</v>
      </c>
      <c r="B2218" s="21" t="s">
        <v>3678</v>
      </c>
      <c r="C2218" s="21" t="s">
        <v>2239</v>
      </c>
      <c r="D2218" s="16">
        <v>720.06745362563242</v>
      </c>
      <c r="E2218" s="15">
        <v>461.16</v>
      </c>
    </row>
    <row r="2219" spans="1:5" x14ac:dyDescent="0.25">
      <c r="A2219" s="23">
        <v>616260</v>
      </c>
      <c r="B2219" s="21" t="s">
        <v>3677</v>
      </c>
      <c r="C2219" s="21" t="s">
        <v>2239</v>
      </c>
      <c r="D2219" s="16">
        <v>478.920741989882</v>
      </c>
      <c r="E2219" s="15">
        <v>306.72000000000003</v>
      </c>
    </row>
    <row r="2220" spans="1:5" x14ac:dyDescent="0.25">
      <c r="A2220" s="23">
        <v>616270</v>
      </c>
      <c r="B2220" s="21" t="s">
        <v>3676</v>
      </c>
      <c r="C2220" s="21" t="s">
        <v>2239</v>
      </c>
      <c r="D2220" s="16">
        <v>959.52782462057337</v>
      </c>
      <c r="E2220" s="15">
        <v>614.5200000000001</v>
      </c>
    </row>
    <row r="2221" spans="1:5" x14ac:dyDescent="0.25">
      <c r="A2221" s="23">
        <v>616280</v>
      </c>
      <c r="B2221" s="21" t="s">
        <v>3675</v>
      </c>
      <c r="C2221" s="21"/>
      <c r="D2221" s="16">
        <v>600.3372681281619</v>
      </c>
      <c r="E2221" s="15">
        <v>384.48</v>
      </c>
    </row>
    <row r="2222" spans="1:5" x14ac:dyDescent="0.25">
      <c r="A2222" s="23">
        <v>616290</v>
      </c>
      <c r="B2222" s="21" t="s">
        <v>3674</v>
      </c>
      <c r="C2222" s="21" t="s">
        <v>2239</v>
      </c>
      <c r="D2222" s="16">
        <v>600.3372681281619</v>
      </c>
      <c r="E2222" s="15">
        <v>384.48</v>
      </c>
    </row>
    <row r="2223" spans="1:5" x14ac:dyDescent="0.25">
      <c r="A2223" s="23">
        <v>616300</v>
      </c>
      <c r="B2223" s="21" t="s">
        <v>3673</v>
      </c>
      <c r="C2223" s="21" t="s">
        <v>2239</v>
      </c>
      <c r="D2223" s="16">
        <v>1198.9881956155143</v>
      </c>
      <c r="E2223" s="15">
        <v>767.88</v>
      </c>
    </row>
    <row r="2224" spans="1:5" x14ac:dyDescent="0.25">
      <c r="A2224" s="23"/>
      <c r="B2224" s="22" t="s">
        <v>3672</v>
      </c>
      <c r="C2224" s="21"/>
      <c r="D2224" s="16"/>
      <c r="E2224" s="15">
        <v>0</v>
      </c>
    </row>
    <row r="2225" spans="1:5" x14ac:dyDescent="0.25">
      <c r="A2225" s="23">
        <v>616310</v>
      </c>
      <c r="B2225" s="21" t="s">
        <v>3671</v>
      </c>
      <c r="C2225" s="21"/>
      <c r="D2225" s="16">
        <v>250.25295109612145</v>
      </c>
      <c r="E2225" s="15">
        <v>160.27200000000002</v>
      </c>
    </row>
    <row r="2226" spans="1:5" x14ac:dyDescent="0.25">
      <c r="A2226" s="23">
        <v>616320</v>
      </c>
      <c r="B2226" s="21" t="s">
        <v>3670</v>
      </c>
      <c r="C2226" s="21"/>
      <c r="D2226" s="16">
        <v>900.50590219224284</v>
      </c>
      <c r="E2226" s="15">
        <v>576.72</v>
      </c>
    </row>
    <row r="2227" spans="1:5" x14ac:dyDescent="0.25">
      <c r="A2227" s="23">
        <v>616330</v>
      </c>
      <c r="B2227" s="21" t="s">
        <v>3669</v>
      </c>
      <c r="C2227" s="21"/>
      <c r="D2227" s="16">
        <v>1264.7554806070827</v>
      </c>
      <c r="E2227" s="15">
        <v>810</v>
      </c>
    </row>
    <row r="2228" spans="1:5" ht="24" x14ac:dyDescent="0.25">
      <c r="A2228" s="23">
        <v>616331</v>
      </c>
      <c r="B2228" s="149" t="s">
        <v>3668</v>
      </c>
      <c r="C2228" s="149" t="s">
        <v>3666</v>
      </c>
      <c r="D2228" s="152">
        <v>2000</v>
      </c>
      <c r="E2228" s="15">
        <v>1280.8800000000001</v>
      </c>
    </row>
    <row r="2229" spans="1:5" ht="24" x14ac:dyDescent="0.25">
      <c r="A2229" s="23">
        <v>616332</v>
      </c>
      <c r="B2229" s="149" t="s">
        <v>3667</v>
      </c>
      <c r="C2229" s="149" t="s">
        <v>3666</v>
      </c>
      <c r="D2229" s="152">
        <v>3000</v>
      </c>
      <c r="E2229" s="15">
        <v>1921.3200000000002</v>
      </c>
    </row>
    <row r="2230" spans="1:5" x14ac:dyDescent="0.25">
      <c r="A2230" s="23">
        <v>616340</v>
      </c>
      <c r="B2230" s="21" t="s">
        <v>3665</v>
      </c>
      <c r="C2230" s="21"/>
      <c r="D2230" s="16">
        <v>1386.1720067453625</v>
      </c>
      <c r="E2230" s="15">
        <v>887.76</v>
      </c>
    </row>
    <row r="2231" spans="1:5" x14ac:dyDescent="0.25">
      <c r="A2231" s="23">
        <v>616350</v>
      </c>
      <c r="B2231" s="21" t="s">
        <v>3664</v>
      </c>
      <c r="C2231" s="21" t="s">
        <v>3663</v>
      </c>
      <c r="D2231" s="16">
        <v>400.168634064081</v>
      </c>
      <c r="E2231" s="15">
        <v>256.28400000000005</v>
      </c>
    </row>
    <row r="2232" spans="1:5" x14ac:dyDescent="0.25">
      <c r="A2232" s="23">
        <v>616360</v>
      </c>
      <c r="B2232" s="21" t="s">
        <v>3662</v>
      </c>
      <c r="C2232" s="21"/>
      <c r="D2232" s="16">
        <v>300.16863406408095</v>
      </c>
      <c r="E2232" s="15">
        <v>192.24</v>
      </c>
    </row>
    <row r="2233" spans="1:5" x14ac:dyDescent="0.25">
      <c r="A2233" s="23">
        <v>616370</v>
      </c>
      <c r="B2233" s="21" t="s">
        <v>3661</v>
      </c>
      <c r="C2233" s="21"/>
      <c r="D2233" s="16">
        <v>400.168634064081</v>
      </c>
      <c r="E2233" s="15">
        <v>256.28400000000005</v>
      </c>
    </row>
    <row r="2234" spans="1:5" ht="24" x14ac:dyDescent="0.25">
      <c r="A2234" s="23">
        <v>616380</v>
      </c>
      <c r="B2234" s="21" t="s">
        <v>3660</v>
      </c>
      <c r="C2234" s="21"/>
      <c r="D2234" s="16">
        <v>478.920741989882</v>
      </c>
      <c r="E2234" s="15">
        <v>306.72000000000003</v>
      </c>
    </row>
    <row r="2235" spans="1:5" ht="24" x14ac:dyDescent="0.25">
      <c r="A2235" s="23">
        <v>616390</v>
      </c>
      <c r="B2235" s="21" t="s">
        <v>3659</v>
      </c>
      <c r="C2235" s="21"/>
      <c r="D2235" s="16">
        <v>478.920741989882</v>
      </c>
      <c r="E2235" s="15">
        <v>306.72000000000003</v>
      </c>
    </row>
    <row r="2236" spans="1:5" x14ac:dyDescent="0.25">
      <c r="A2236" s="23">
        <v>616400</v>
      </c>
      <c r="B2236" s="21" t="s">
        <v>3658</v>
      </c>
      <c r="C2236" s="21"/>
      <c r="D2236" s="16">
        <v>478.920741989882</v>
      </c>
      <c r="E2236" s="15">
        <v>306.72000000000003</v>
      </c>
    </row>
    <row r="2237" spans="1:5" x14ac:dyDescent="0.25">
      <c r="A2237" s="23">
        <v>616410</v>
      </c>
      <c r="B2237" s="21" t="s">
        <v>3657</v>
      </c>
      <c r="C2237" s="21"/>
      <c r="D2237" s="16">
        <v>400.168634064081</v>
      </c>
      <c r="E2237" s="15">
        <v>256.28400000000005</v>
      </c>
    </row>
    <row r="2238" spans="1:5" x14ac:dyDescent="0.25">
      <c r="A2238" s="23">
        <v>616420</v>
      </c>
      <c r="B2238" s="21" t="s">
        <v>3656</v>
      </c>
      <c r="C2238" s="21"/>
      <c r="D2238" s="16">
        <v>1198.9881956155143</v>
      </c>
      <c r="E2238" s="15">
        <v>767.88</v>
      </c>
    </row>
    <row r="2239" spans="1:5" x14ac:dyDescent="0.25">
      <c r="A2239" s="23"/>
      <c r="B2239" s="22" t="s">
        <v>3655</v>
      </c>
      <c r="C2239" s="21"/>
      <c r="D2239" s="16"/>
      <c r="E2239" s="15">
        <v>0</v>
      </c>
    </row>
    <row r="2240" spans="1:5" x14ac:dyDescent="0.25">
      <c r="A2240" s="23">
        <v>616430</v>
      </c>
      <c r="B2240" s="21" t="s">
        <v>3654</v>
      </c>
      <c r="C2240" s="171"/>
      <c r="D2240" s="152">
        <v>607.08600000000001</v>
      </c>
      <c r="E2240" s="15">
        <v>388.80215784000006</v>
      </c>
    </row>
    <row r="2241" spans="1:5" x14ac:dyDescent="0.25">
      <c r="A2241" s="23">
        <v>616431</v>
      </c>
      <c r="B2241" s="21" t="s">
        <v>3653</v>
      </c>
      <c r="C2241" s="149"/>
      <c r="D2241" s="152">
        <v>700</v>
      </c>
      <c r="E2241" s="15">
        <v>448.30799999999999</v>
      </c>
    </row>
    <row r="2242" spans="1:5" x14ac:dyDescent="0.25">
      <c r="A2242" s="23">
        <v>616440</v>
      </c>
      <c r="B2242" s="21" t="s">
        <v>3652</v>
      </c>
      <c r="C2242" s="171"/>
      <c r="D2242" s="152">
        <v>734.58</v>
      </c>
      <c r="E2242" s="15">
        <v>470.45441520000003</v>
      </c>
    </row>
    <row r="2243" spans="1:5" x14ac:dyDescent="0.25">
      <c r="A2243" s="23">
        <v>616441</v>
      </c>
      <c r="B2243" s="21" t="s">
        <v>3651</v>
      </c>
      <c r="C2243" s="149"/>
      <c r="D2243" s="152">
        <v>800</v>
      </c>
      <c r="E2243" s="15">
        <v>512.35199999999998</v>
      </c>
    </row>
    <row r="2244" spans="1:5" ht="24" x14ac:dyDescent="0.25">
      <c r="A2244" s="23">
        <v>616450</v>
      </c>
      <c r="B2244" s="21" t="s">
        <v>3650</v>
      </c>
      <c r="C2244" s="149" t="s">
        <v>3649</v>
      </c>
      <c r="D2244" s="152">
        <v>303.75</v>
      </c>
      <c r="E2244" s="15">
        <v>194.53365000000002</v>
      </c>
    </row>
    <row r="2245" spans="1:5" x14ac:dyDescent="0.25">
      <c r="A2245" s="23">
        <v>616451</v>
      </c>
      <c r="B2245" s="21" t="s">
        <v>3648</v>
      </c>
      <c r="C2245" s="149" t="s">
        <v>3647</v>
      </c>
      <c r="D2245" s="152">
        <v>450</v>
      </c>
      <c r="E2245" s="15">
        <v>288.19799999999998</v>
      </c>
    </row>
    <row r="2246" spans="1:5" x14ac:dyDescent="0.25">
      <c r="A2246" s="23">
        <v>616460</v>
      </c>
      <c r="B2246" s="21" t="s">
        <v>3646</v>
      </c>
      <c r="C2246" s="21"/>
      <c r="D2246" s="16">
        <v>500.3372681281619</v>
      </c>
      <c r="E2246" s="15">
        <v>320.43600000000004</v>
      </c>
    </row>
    <row r="2247" spans="1:5" x14ac:dyDescent="0.25">
      <c r="A2247" s="23"/>
      <c r="B2247" s="22" t="s">
        <v>3645</v>
      </c>
      <c r="C2247" s="21" t="s">
        <v>3644</v>
      </c>
      <c r="D2247" s="16"/>
      <c r="E2247" s="15">
        <v>0</v>
      </c>
    </row>
    <row r="2248" spans="1:5" x14ac:dyDescent="0.25">
      <c r="A2248" s="23"/>
      <c r="B2248" s="22" t="s">
        <v>3643</v>
      </c>
      <c r="C2248" s="21"/>
      <c r="D2248" s="16"/>
      <c r="E2248" s="15">
        <v>0</v>
      </c>
    </row>
    <row r="2249" spans="1:5" x14ac:dyDescent="0.25">
      <c r="A2249" s="23">
        <v>616470</v>
      </c>
      <c r="B2249" s="21" t="s">
        <v>3642</v>
      </c>
      <c r="C2249" s="21"/>
      <c r="D2249" s="16">
        <v>300.16863406408095</v>
      </c>
      <c r="E2249" s="15">
        <v>192.24</v>
      </c>
    </row>
    <row r="2250" spans="1:5" x14ac:dyDescent="0.25">
      <c r="A2250" s="23">
        <v>616480</v>
      </c>
      <c r="B2250" s="21" t="s">
        <v>3641</v>
      </c>
      <c r="C2250" s="21" t="s">
        <v>2892</v>
      </c>
      <c r="D2250" s="16">
        <v>250.25295109612145</v>
      </c>
      <c r="E2250" s="15">
        <v>160.27200000000002</v>
      </c>
    </row>
    <row r="2251" spans="1:5" x14ac:dyDescent="0.25">
      <c r="A2251" s="23">
        <v>616490</v>
      </c>
      <c r="B2251" s="21" t="s">
        <v>3640</v>
      </c>
      <c r="C2251" s="21"/>
      <c r="D2251" s="16">
        <v>250.25295109612145</v>
      </c>
      <c r="E2251" s="15">
        <v>160.27200000000002</v>
      </c>
    </row>
    <row r="2252" spans="1:5" x14ac:dyDescent="0.25">
      <c r="A2252" s="23">
        <v>616500</v>
      </c>
      <c r="B2252" s="21" t="s">
        <v>3639</v>
      </c>
      <c r="C2252" s="21" t="s">
        <v>3638</v>
      </c>
      <c r="D2252" s="16">
        <v>100.16863406408095</v>
      </c>
      <c r="E2252" s="15">
        <v>64.152000000000001</v>
      </c>
    </row>
    <row r="2253" spans="1:5" x14ac:dyDescent="0.25">
      <c r="A2253" s="23">
        <v>616510</v>
      </c>
      <c r="B2253" s="21" t="s">
        <v>3637</v>
      </c>
      <c r="C2253" s="21"/>
      <c r="D2253" s="16">
        <v>250.25295109612145</v>
      </c>
      <c r="E2253" s="15">
        <v>160.27200000000002</v>
      </c>
    </row>
    <row r="2254" spans="1:5" x14ac:dyDescent="0.25">
      <c r="A2254" s="23">
        <v>616520</v>
      </c>
      <c r="B2254" s="21" t="s">
        <v>3636</v>
      </c>
      <c r="C2254" s="21"/>
      <c r="D2254" s="16">
        <v>250.25295109612145</v>
      </c>
      <c r="E2254" s="15">
        <v>160.27200000000002</v>
      </c>
    </row>
    <row r="2255" spans="1:5" x14ac:dyDescent="0.25">
      <c r="A2255" s="23">
        <v>616530</v>
      </c>
      <c r="B2255" s="21" t="s">
        <v>3635</v>
      </c>
      <c r="C2255" s="21"/>
      <c r="D2255" s="16">
        <v>250.25295109612145</v>
      </c>
      <c r="E2255" s="15">
        <v>160.27200000000002</v>
      </c>
    </row>
    <row r="2256" spans="1:5" x14ac:dyDescent="0.25">
      <c r="A2256" s="23">
        <v>616540</v>
      </c>
      <c r="B2256" s="21" t="s">
        <v>3634</v>
      </c>
      <c r="C2256" s="21"/>
      <c r="D2256" s="16">
        <v>300.16863406408095</v>
      </c>
      <c r="E2256" s="15">
        <v>192.24</v>
      </c>
    </row>
    <row r="2257" spans="1:5" x14ac:dyDescent="0.25">
      <c r="A2257" s="23">
        <v>616550</v>
      </c>
      <c r="B2257" s="21" t="s">
        <v>3633</v>
      </c>
      <c r="C2257" s="98"/>
      <c r="D2257" s="16">
        <v>300.17</v>
      </c>
      <c r="E2257" s="15">
        <v>192.2408748</v>
      </c>
    </row>
    <row r="2258" spans="1:5" x14ac:dyDescent="0.25">
      <c r="A2258" s="123">
        <v>616560</v>
      </c>
      <c r="B2258" s="125" t="s">
        <v>3632</v>
      </c>
      <c r="C2258" s="125"/>
      <c r="D2258" s="126">
        <v>300.16863406408095</v>
      </c>
      <c r="E2258" s="15">
        <v>192.24</v>
      </c>
    </row>
    <row r="2259" spans="1:5" x14ac:dyDescent="0.25">
      <c r="A2259" s="23">
        <v>616570</v>
      </c>
      <c r="B2259" s="21" t="s">
        <v>3631</v>
      </c>
      <c r="C2259" s="21"/>
      <c r="D2259" s="16">
        <v>450.25295109612142</v>
      </c>
      <c r="E2259" s="15">
        <v>288.36</v>
      </c>
    </row>
    <row r="2260" spans="1:5" x14ac:dyDescent="0.25">
      <c r="A2260" s="23">
        <v>616580</v>
      </c>
      <c r="B2260" s="21" t="s">
        <v>3630</v>
      </c>
      <c r="C2260" s="21" t="s">
        <v>3629</v>
      </c>
      <c r="D2260" s="16">
        <v>250.25295109612145</v>
      </c>
      <c r="E2260" s="15">
        <v>160.27200000000002</v>
      </c>
    </row>
    <row r="2261" spans="1:5" x14ac:dyDescent="0.25">
      <c r="A2261" s="23">
        <v>616590</v>
      </c>
      <c r="B2261" s="21" t="s">
        <v>3628</v>
      </c>
      <c r="C2261" s="21"/>
      <c r="D2261" s="16">
        <v>250.25295109612145</v>
      </c>
      <c r="E2261" s="15">
        <v>160.27200000000002</v>
      </c>
    </row>
    <row r="2262" spans="1:5" x14ac:dyDescent="0.25">
      <c r="A2262" s="23">
        <v>616600</v>
      </c>
      <c r="B2262" s="21" t="s">
        <v>3627</v>
      </c>
      <c r="C2262" s="21"/>
      <c r="D2262" s="16">
        <v>100.16863406408095</v>
      </c>
      <c r="E2262" s="15">
        <v>64.152000000000001</v>
      </c>
    </row>
    <row r="2263" spans="1:5" x14ac:dyDescent="0.25">
      <c r="A2263" s="23">
        <v>616610</v>
      </c>
      <c r="B2263" s="21" t="s">
        <v>3626</v>
      </c>
      <c r="C2263" s="21"/>
      <c r="D2263" s="16">
        <v>75.042158516020237</v>
      </c>
      <c r="E2263" s="15">
        <v>48.06</v>
      </c>
    </row>
    <row r="2264" spans="1:5" ht="24" x14ac:dyDescent="0.25">
      <c r="A2264" s="23">
        <v>616620</v>
      </c>
      <c r="B2264" s="21" t="s">
        <v>3625</v>
      </c>
      <c r="C2264" s="21"/>
      <c r="D2264" s="16">
        <v>150.08431703204047</v>
      </c>
      <c r="E2264" s="15">
        <v>96.12</v>
      </c>
    </row>
    <row r="2265" spans="1:5" x14ac:dyDescent="0.25">
      <c r="A2265" s="23">
        <v>616630</v>
      </c>
      <c r="B2265" s="21" t="s">
        <v>3624</v>
      </c>
      <c r="C2265" s="21"/>
      <c r="D2265" s="16">
        <v>450.25295109612142</v>
      </c>
      <c r="E2265" s="15">
        <v>288.36</v>
      </c>
    </row>
    <row r="2266" spans="1:5" x14ac:dyDescent="0.25">
      <c r="A2266" s="23">
        <v>616640</v>
      </c>
      <c r="B2266" s="21" t="s">
        <v>3623</v>
      </c>
      <c r="C2266" s="30"/>
      <c r="D2266" s="16">
        <v>210.79258010118045</v>
      </c>
      <c r="E2266" s="15">
        <v>135</v>
      </c>
    </row>
    <row r="2267" spans="1:5" x14ac:dyDescent="0.25">
      <c r="A2267" s="23">
        <v>616670</v>
      </c>
      <c r="B2267" s="21" t="s">
        <v>3622</v>
      </c>
      <c r="C2267" s="21"/>
      <c r="D2267" s="16">
        <v>100.16863406408095</v>
      </c>
      <c r="E2267" s="15">
        <v>64.152000000000001</v>
      </c>
    </row>
    <row r="2268" spans="1:5" x14ac:dyDescent="0.25">
      <c r="A2268" s="23">
        <v>616680</v>
      </c>
      <c r="B2268" s="21" t="s">
        <v>3621</v>
      </c>
      <c r="C2268" s="21"/>
      <c r="D2268" s="16">
        <v>60.033726812816191</v>
      </c>
      <c r="E2268" s="15">
        <v>38.448000000000008</v>
      </c>
    </row>
    <row r="2269" spans="1:5" x14ac:dyDescent="0.25">
      <c r="A2269" s="23">
        <v>616690</v>
      </c>
      <c r="B2269" s="21" t="s">
        <v>3620</v>
      </c>
      <c r="C2269" s="21"/>
      <c r="D2269" s="16">
        <v>100.16863406408095</v>
      </c>
      <c r="E2269" s="15">
        <v>64.152000000000001</v>
      </c>
    </row>
    <row r="2270" spans="1:5" x14ac:dyDescent="0.25">
      <c r="A2270" s="23">
        <v>616700</v>
      </c>
      <c r="B2270" s="21" t="s">
        <v>3619</v>
      </c>
      <c r="C2270" s="21"/>
      <c r="D2270" s="16">
        <v>75.042158516020237</v>
      </c>
      <c r="E2270" s="15">
        <v>48.06</v>
      </c>
    </row>
    <row r="2271" spans="1:5" x14ac:dyDescent="0.25">
      <c r="A2271" s="23">
        <v>616710</v>
      </c>
      <c r="B2271" s="21" t="s">
        <v>3618</v>
      </c>
      <c r="C2271" s="21"/>
      <c r="D2271" s="16">
        <v>300.16863406408095</v>
      </c>
      <c r="E2271" s="15">
        <v>192.24</v>
      </c>
    </row>
    <row r="2272" spans="1:5" x14ac:dyDescent="0.25">
      <c r="A2272" s="23">
        <v>616720</v>
      </c>
      <c r="B2272" s="21" t="s">
        <v>3617</v>
      </c>
      <c r="C2272" s="21"/>
      <c r="D2272" s="16">
        <v>30.016863406408095</v>
      </c>
      <c r="E2272" s="15">
        <v>19.224000000000004</v>
      </c>
    </row>
    <row r="2273" spans="1:5" x14ac:dyDescent="0.25">
      <c r="A2273" s="23">
        <v>616730</v>
      </c>
      <c r="B2273" s="21" t="s">
        <v>3616</v>
      </c>
      <c r="C2273" s="21"/>
      <c r="D2273" s="16">
        <v>500.3372681281619</v>
      </c>
      <c r="E2273" s="15">
        <v>320.43600000000004</v>
      </c>
    </row>
    <row r="2274" spans="1:5" ht="24" x14ac:dyDescent="0.25">
      <c r="A2274" s="23">
        <v>616740</v>
      </c>
      <c r="B2274" s="21" t="s">
        <v>3615</v>
      </c>
      <c r="C2274" s="21"/>
      <c r="D2274" s="16">
        <v>300.16863406408095</v>
      </c>
      <c r="E2274" s="15">
        <v>192.24</v>
      </c>
    </row>
    <row r="2275" spans="1:5" x14ac:dyDescent="0.25">
      <c r="A2275" s="23">
        <v>616750</v>
      </c>
      <c r="B2275" s="21" t="s">
        <v>3614</v>
      </c>
      <c r="C2275" s="21"/>
      <c r="D2275" s="16">
        <v>125.12647554806072</v>
      </c>
      <c r="E2275" s="15">
        <v>80.13600000000001</v>
      </c>
    </row>
    <row r="2276" spans="1:5" x14ac:dyDescent="0.25">
      <c r="A2276" s="23">
        <v>616760</v>
      </c>
      <c r="B2276" s="21" t="s">
        <v>3613</v>
      </c>
      <c r="C2276" s="21"/>
      <c r="D2276" s="16">
        <v>300.16863406408095</v>
      </c>
      <c r="E2276" s="15">
        <v>192.24</v>
      </c>
    </row>
    <row r="2277" spans="1:5" x14ac:dyDescent="0.25">
      <c r="A2277" s="23"/>
      <c r="B2277" s="22" t="s">
        <v>3612</v>
      </c>
      <c r="C2277" s="21"/>
      <c r="D2277" s="16"/>
      <c r="E2277" s="15">
        <v>0</v>
      </c>
    </row>
    <row r="2278" spans="1:5" x14ac:dyDescent="0.25">
      <c r="A2278" s="23">
        <v>616770</v>
      </c>
      <c r="B2278" s="21" t="s">
        <v>3611</v>
      </c>
      <c r="C2278" s="21"/>
      <c r="D2278" s="16">
        <v>60.708263069139967</v>
      </c>
      <c r="E2278" s="15">
        <v>38.880000000000003</v>
      </c>
    </row>
    <row r="2279" spans="1:5" x14ac:dyDescent="0.25">
      <c r="A2279" s="23">
        <v>616780</v>
      </c>
      <c r="B2279" s="21" t="s">
        <v>3610</v>
      </c>
      <c r="C2279" s="98"/>
      <c r="D2279" s="172">
        <v>450.25</v>
      </c>
      <c r="E2279" s="15">
        <v>288.35811000000001</v>
      </c>
    </row>
    <row r="2280" spans="1:5" x14ac:dyDescent="0.25">
      <c r="A2280" s="23">
        <v>616790</v>
      </c>
      <c r="B2280" s="21" t="s">
        <v>3609</v>
      </c>
      <c r="C2280" s="98"/>
      <c r="D2280" s="172">
        <v>450.25</v>
      </c>
      <c r="E2280" s="15">
        <v>288.35811000000001</v>
      </c>
    </row>
    <row r="2281" spans="1:5" x14ac:dyDescent="0.25">
      <c r="A2281" s="123">
        <v>616800</v>
      </c>
      <c r="B2281" s="125" t="s">
        <v>3608</v>
      </c>
      <c r="C2281" s="125"/>
      <c r="D2281" s="126">
        <v>300.16863406408095</v>
      </c>
      <c r="E2281" s="15">
        <v>192.24</v>
      </c>
    </row>
    <row r="2282" spans="1:5" x14ac:dyDescent="0.25">
      <c r="A2282" s="23">
        <v>616810</v>
      </c>
      <c r="B2282" s="21" t="s">
        <v>3607</v>
      </c>
      <c r="C2282" s="21"/>
      <c r="D2282" s="16">
        <v>400.168634064081</v>
      </c>
      <c r="E2282" s="15">
        <v>256.28400000000005</v>
      </c>
    </row>
    <row r="2283" spans="1:5" x14ac:dyDescent="0.25">
      <c r="A2283" s="23">
        <v>616820</v>
      </c>
      <c r="B2283" s="21" t="s">
        <v>3606</v>
      </c>
      <c r="C2283" s="21"/>
      <c r="D2283" s="16">
        <v>300.16863406408095</v>
      </c>
      <c r="E2283" s="15">
        <v>192.24</v>
      </c>
    </row>
    <row r="2284" spans="1:5" x14ac:dyDescent="0.25">
      <c r="A2284" s="23">
        <v>616830</v>
      </c>
      <c r="B2284" s="21" t="s">
        <v>3605</v>
      </c>
      <c r="C2284" s="21"/>
      <c r="D2284" s="16">
        <v>300.16863406408095</v>
      </c>
      <c r="E2284" s="15">
        <v>192.24</v>
      </c>
    </row>
    <row r="2285" spans="1:5" x14ac:dyDescent="0.25">
      <c r="A2285" s="23">
        <v>616840</v>
      </c>
      <c r="B2285" s="21" t="s">
        <v>3604</v>
      </c>
      <c r="C2285" s="21"/>
      <c r="D2285" s="16">
        <v>60.033726812816191</v>
      </c>
      <c r="E2285" s="15">
        <v>38.448000000000008</v>
      </c>
    </row>
    <row r="2286" spans="1:5" x14ac:dyDescent="0.25">
      <c r="A2286" s="23">
        <v>616850</v>
      </c>
      <c r="B2286" s="21" t="s">
        <v>3603</v>
      </c>
      <c r="C2286" s="21"/>
      <c r="D2286" s="16">
        <v>40.134907251264757</v>
      </c>
      <c r="E2286" s="15">
        <v>25.704000000000004</v>
      </c>
    </row>
    <row r="2287" spans="1:5" x14ac:dyDescent="0.25">
      <c r="A2287" s="23">
        <v>616860</v>
      </c>
      <c r="B2287" s="21" t="s">
        <v>3602</v>
      </c>
      <c r="C2287" s="21"/>
      <c r="D2287" s="16">
        <v>25.126475548060711</v>
      </c>
      <c r="E2287" s="15">
        <v>16.092000000000002</v>
      </c>
    </row>
    <row r="2288" spans="1:5" ht="24" x14ac:dyDescent="0.25">
      <c r="A2288" s="97">
        <v>616870</v>
      </c>
      <c r="B2288" s="87" t="s">
        <v>3601</v>
      </c>
      <c r="C2288" s="147" t="s">
        <v>3600</v>
      </c>
      <c r="D2288" s="83">
        <v>200.17</v>
      </c>
      <c r="E2288" s="15">
        <v>128.19687479999999</v>
      </c>
    </row>
    <row r="2289" spans="1:5" x14ac:dyDescent="0.25">
      <c r="A2289" s="123">
        <v>616880</v>
      </c>
      <c r="B2289" s="125" t="s">
        <v>3599</v>
      </c>
      <c r="C2289" s="125" t="s">
        <v>3598</v>
      </c>
      <c r="D2289" s="126">
        <v>100.16863406408095</v>
      </c>
      <c r="E2289" s="15">
        <v>64.152000000000001</v>
      </c>
    </row>
    <row r="2290" spans="1:5" x14ac:dyDescent="0.25">
      <c r="A2290" s="23">
        <v>616890</v>
      </c>
      <c r="B2290" s="21" t="s">
        <v>3597</v>
      </c>
      <c r="C2290" s="24" t="s">
        <v>3596</v>
      </c>
      <c r="D2290" s="16">
        <v>18.212478920741994</v>
      </c>
      <c r="E2290" s="15">
        <v>11.664000000000003</v>
      </c>
    </row>
    <row r="2291" spans="1:5" x14ac:dyDescent="0.25">
      <c r="A2291" s="23">
        <v>616900</v>
      </c>
      <c r="B2291" s="21" t="s">
        <v>3595</v>
      </c>
      <c r="C2291" s="21"/>
      <c r="D2291" s="16">
        <v>500.3372681281619</v>
      </c>
      <c r="E2291" s="15">
        <v>320.43600000000004</v>
      </c>
    </row>
    <row r="2292" spans="1:5" x14ac:dyDescent="0.25">
      <c r="A2292" s="23"/>
      <c r="B2292" s="22" t="s">
        <v>3594</v>
      </c>
      <c r="C2292" s="21"/>
      <c r="D2292" s="16"/>
      <c r="E2292" s="15">
        <v>0</v>
      </c>
    </row>
    <row r="2293" spans="1:5" x14ac:dyDescent="0.25">
      <c r="A2293" s="23">
        <v>616910</v>
      </c>
      <c r="B2293" s="21" t="s">
        <v>3593</v>
      </c>
      <c r="C2293" s="21"/>
      <c r="D2293" s="16">
        <v>300.16863406408095</v>
      </c>
      <c r="E2293" s="15">
        <v>192.24</v>
      </c>
    </row>
    <row r="2294" spans="1:5" x14ac:dyDescent="0.25">
      <c r="A2294" s="23">
        <v>616920</v>
      </c>
      <c r="B2294" s="21" t="s">
        <v>3592</v>
      </c>
      <c r="C2294" s="21"/>
      <c r="D2294" s="16">
        <v>400.168634064081</v>
      </c>
      <c r="E2294" s="15">
        <v>256.28400000000005</v>
      </c>
    </row>
    <row r="2295" spans="1:5" x14ac:dyDescent="0.25">
      <c r="A2295" s="23">
        <v>616930</v>
      </c>
      <c r="B2295" s="21" t="s">
        <v>3591</v>
      </c>
      <c r="C2295" s="21"/>
      <c r="D2295" s="16">
        <v>450.25295109612142</v>
      </c>
      <c r="E2295" s="15">
        <v>288.36</v>
      </c>
    </row>
    <row r="2296" spans="1:5" x14ac:dyDescent="0.25">
      <c r="A2296" s="23">
        <v>616940</v>
      </c>
      <c r="B2296" s="21" t="s">
        <v>3590</v>
      </c>
      <c r="C2296" s="21"/>
      <c r="D2296" s="16">
        <v>200.16863406408095</v>
      </c>
      <c r="E2296" s="15">
        <v>128.196</v>
      </c>
    </row>
    <row r="2297" spans="1:5" x14ac:dyDescent="0.25">
      <c r="A2297" s="23">
        <v>616950</v>
      </c>
      <c r="B2297" s="21" t="s">
        <v>3589</v>
      </c>
      <c r="C2297" s="21" t="s">
        <v>3588</v>
      </c>
      <c r="D2297" s="16">
        <v>50.084317032040474</v>
      </c>
      <c r="E2297" s="15">
        <v>32.076000000000001</v>
      </c>
    </row>
    <row r="2298" spans="1:5" x14ac:dyDescent="0.25">
      <c r="A2298" s="23">
        <v>616960</v>
      </c>
      <c r="B2298" s="21" t="s">
        <v>3587</v>
      </c>
      <c r="C2298" s="21"/>
      <c r="D2298" s="16">
        <v>300.16863406408095</v>
      </c>
      <c r="E2298" s="15">
        <v>192.24</v>
      </c>
    </row>
    <row r="2299" spans="1:5" x14ac:dyDescent="0.25">
      <c r="A2299" s="23">
        <v>616970</v>
      </c>
      <c r="B2299" s="21" t="s">
        <v>3586</v>
      </c>
      <c r="C2299" s="21"/>
      <c r="D2299" s="16">
        <v>300.16863406408095</v>
      </c>
      <c r="E2299" s="15">
        <v>192.24</v>
      </c>
    </row>
    <row r="2300" spans="1:5" x14ac:dyDescent="0.25">
      <c r="A2300" s="23">
        <v>616980</v>
      </c>
      <c r="B2300" s="21" t="s">
        <v>3585</v>
      </c>
      <c r="C2300" s="21"/>
      <c r="D2300" s="16">
        <v>300.16863406408095</v>
      </c>
      <c r="E2300" s="15">
        <v>192.24</v>
      </c>
    </row>
    <row r="2301" spans="1:5" ht="24" x14ac:dyDescent="0.25">
      <c r="A2301" s="23">
        <v>616990</v>
      </c>
      <c r="B2301" s="21" t="s">
        <v>3584</v>
      </c>
      <c r="C2301" s="21"/>
      <c r="D2301" s="16">
        <v>400.168634064081</v>
      </c>
      <c r="E2301" s="15">
        <v>256.28400000000005</v>
      </c>
    </row>
    <row r="2302" spans="1:5" ht="24" x14ac:dyDescent="0.25">
      <c r="A2302" s="23"/>
      <c r="B2302" s="22" t="s">
        <v>3583</v>
      </c>
      <c r="C2302" s="21"/>
      <c r="D2302" s="16"/>
      <c r="E2302" s="15">
        <v>0</v>
      </c>
    </row>
    <row r="2303" spans="1:5" x14ac:dyDescent="0.25">
      <c r="A2303" s="23">
        <v>617000</v>
      </c>
      <c r="B2303" s="21" t="s">
        <v>3582</v>
      </c>
      <c r="C2303" s="21" t="s">
        <v>3481</v>
      </c>
      <c r="D2303" s="16">
        <v>300.16863406408095</v>
      </c>
      <c r="E2303" s="15">
        <v>192.24</v>
      </c>
    </row>
    <row r="2304" spans="1:5" x14ac:dyDescent="0.25">
      <c r="A2304" s="23">
        <v>617010</v>
      </c>
      <c r="B2304" s="21" t="s">
        <v>3581</v>
      </c>
      <c r="C2304" s="21"/>
      <c r="D2304" s="16">
        <v>470.67453625632385</v>
      </c>
      <c r="E2304" s="15">
        <v>301.43880000000001</v>
      </c>
    </row>
    <row r="2305" spans="1:5" x14ac:dyDescent="0.25">
      <c r="A2305" s="23">
        <v>617020</v>
      </c>
      <c r="B2305" s="21" t="s">
        <v>3580</v>
      </c>
      <c r="C2305" s="173"/>
      <c r="D2305" s="16">
        <v>478.92</v>
      </c>
      <c r="E2305" s="15">
        <v>306.71952479999999</v>
      </c>
    </row>
    <row r="2306" spans="1:5" x14ac:dyDescent="0.25">
      <c r="A2306" s="23">
        <v>617030</v>
      </c>
      <c r="B2306" s="21" t="s">
        <v>3579</v>
      </c>
      <c r="C2306" s="21"/>
      <c r="D2306" s="16">
        <v>500.3372681281619</v>
      </c>
      <c r="E2306" s="15">
        <v>320.43600000000004</v>
      </c>
    </row>
    <row r="2307" spans="1:5" x14ac:dyDescent="0.25">
      <c r="A2307" s="23">
        <v>617040</v>
      </c>
      <c r="B2307" s="149" t="s">
        <v>3578</v>
      </c>
      <c r="C2307" s="149"/>
      <c r="D2307" s="86">
        <v>1059.03</v>
      </c>
      <c r="E2307" s="15">
        <v>678.24517319999995</v>
      </c>
    </row>
    <row r="2308" spans="1:5" x14ac:dyDescent="0.25">
      <c r="A2308" s="23">
        <v>617050</v>
      </c>
      <c r="B2308" s="21" t="s">
        <v>3577</v>
      </c>
      <c r="C2308" s="21"/>
      <c r="D2308" s="16">
        <v>779.08937605396295</v>
      </c>
      <c r="E2308" s="15">
        <v>498.96000000000004</v>
      </c>
    </row>
    <row r="2309" spans="1:5" ht="36" x14ac:dyDescent="0.25">
      <c r="A2309" s="23">
        <v>617051</v>
      </c>
      <c r="B2309" s="21" t="s">
        <v>3576</v>
      </c>
      <c r="C2309" s="21" t="s">
        <v>8271</v>
      </c>
      <c r="D2309" s="16">
        <v>150</v>
      </c>
      <c r="E2309" s="15">
        <v>96.065999999999988</v>
      </c>
    </row>
    <row r="2310" spans="1:5" ht="36" x14ac:dyDescent="0.25">
      <c r="A2310" s="23">
        <v>617052</v>
      </c>
      <c r="B2310" s="21" t="s">
        <v>3575</v>
      </c>
      <c r="C2310" s="21" t="s">
        <v>3574</v>
      </c>
      <c r="D2310" s="16">
        <v>300</v>
      </c>
      <c r="E2310" s="15">
        <v>192.13199999999998</v>
      </c>
    </row>
    <row r="2311" spans="1:5" x14ac:dyDescent="0.25">
      <c r="A2311" s="23">
        <v>617060</v>
      </c>
      <c r="B2311" s="21" t="s">
        <v>3573</v>
      </c>
      <c r="C2311" s="21"/>
      <c r="D2311" s="16">
        <v>125.12647554806072</v>
      </c>
      <c r="E2311" s="15">
        <v>80.13600000000001</v>
      </c>
    </row>
    <row r="2312" spans="1:5" x14ac:dyDescent="0.25">
      <c r="A2312" s="23">
        <v>617070</v>
      </c>
      <c r="B2312" s="21" t="s">
        <v>3572</v>
      </c>
      <c r="C2312" s="24"/>
      <c r="D2312" s="16">
        <v>200.67453625632379</v>
      </c>
      <c r="E2312" s="15">
        <v>128.52000000000001</v>
      </c>
    </row>
    <row r="2313" spans="1:5" x14ac:dyDescent="0.25">
      <c r="A2313" s="23">
        <v>617090</v>
      </c>
      <c r="B2313" s="21" t="s">
        <v>3571</v>
      </c>
      <c r="C2313" s="30"/>
      <c r="D2313" s="16">
        <v>150.08431703204047</v>
      </c>
      <c r="E2313" s="15">
        <v>96.12</v>
      </c>
    </row>
    <row r="2314" spans="1:5" x14ac:dyDescent="0.25">
      <c r="A2314" s="23">
        <v>617091</v>
      </c>
      <c r="B2314" s="21" t="s">
        <v>3570</v>
      </c>
      <c r="C2314" s="30"/>
      <c r="D2314" s="16">
        <v>80</v>
      </c>
      <c r="E2314" s="15">
        <v>51.235199999999999</v>
      </c>
    </row>
    <row r="2315" spans="1:5" x14ac:dyDescent="0.25">
      <c r="A2315" s="23">
        <v>617100</v>
      </c>
      <c r="B2315" s="21" t="s">
        <v>3569</v>
      </c>
      <c r="C2315" s="24"/>
      <c r="D2315" s="16">
        <v>30.016863406408095</v>
      </c>
      <c r="E2315" s="15">
        <v>19.224000000000004</v>
      </c>
    </row>
    <row r="2316" spans="1:5" x14ac:dyDescent="0.25">
      <c r="A2316" s="23">
        <v>617110</v>
      </c>
      <c r="B2316" s="21" t="s">
        <v>3568</v>
      </c>
      <c r="C2316" s="24"/>
      <c r="D2316" s="16">
        <v>30.016863406408095</v>
      </c>
      <c r="E2316" s="15">
        <v>19.224000000000004</v>
      </c>
    </row>
    <row r="2317" spans="1:5" x14ac:dyDescent="0.2">
      <c r="A2317" s="23">
        <v>617120</v>
      </c>
      <c r="B2317" s="21" t="s">
        <v>3567</v>
      </c>
      <c r="C2317" s="154"/>
      <c r="D2317" s="86">
        <v>760.5</v>
      </c>
      <c r="E2317" s="15">
        <v>487.05462</v>
      </c>
    </row>
    <row r="2318" spans="1:5" x14ac:dyDescent="0.25">
      <c r="A2318" s="23">
        <v>617130</v>
      </c>
      <c r="B2318" s="21" t="s">
        <v>3566</v>
      </c>
      <c r="C2318" s="21"/>
      <c r="D2318" s="16">
        <v>200.16863406408095</v>
      </c>
      <c r="E2318" s="15">
        <v>128.196</v>
      </c>
    </row>
    <row r="2319" spans="1:5" x14ac:dyDescent="0.25">
      <c r="A2319" s="23">
        <v>617140</v>
      </c>
      <c r="B2319" s="21" t="s">
        <v>3565</v>
      </c>
      <c r="C2319" s="21"/>
      <c r="D2319" s="16">
        <v>30.016863406408095</v>
      </c>
      <c r="E2319" s="15">
        <v>19.224000000000004</v>
      </c>
    </row>
    <row r="2320" spans="1:5" x14ac:dyDescent="0.25">
      <c r="A2320" s="23">
        <v>617150</v>
      </c>
      <c r="B2320" s="21" t="s">
        <v>3564</v>
      </c>
      <c r="C2320" s="21"/>
      <c r="D2320" s="16">
        <v>30.016863406408095</v>
      </c>
      <c r="E2320" s="15">
        <v>19.224000000000004</v>
      </c>
    </row>
    <row r="2321" spans="1:5" x14ac:dyDescent="0.25">
      <c r="A2321" s="23">
        <v>617160</v>
      </c>
      <c r="B2321" s="21" t="s">
        <v>3563</v>
      </c>
      <c r="C2321" s="21"/>
      <c r="D2321" s="16">
        <v>30.016863406408095</v>
      </c>
      <c r="E2321" s="15">
        <v>19.224000000000004</v>
      </c>
    </row>
    <row r="2322" spans="1:5" x14ac:dyDescent="0.25">
      <c r="A2322" s="23">
        <v>617170</v>
      </c>
      <c r="B2322" s="21" t="s">
        <v>3562</v>
      </c>
      <c r="C2322" s="21"/>
      <c r="D2322" s="16">
        <v>250.25295109612145</v>
      </c>
      <c r="E2322" s="15">
        <v>160.27200000000002</v>
      </c>
    </row>
    <row r="2323" spans="1:5" x14ac:dyDescent="0.25">
      <c r="A2323" s="23">
        <v>617180</v>
      </c>
      <c r="B2323" s="21" t="s">
        <v>3561</v>
      </c>
      <c r="C2323" s="21"/>
      <c r="D2323" s="16">
        <v>50.084317032040474</v>
      </c>
      <c r="E2323" s="15">
        <v>32.076000000000001</v>
      </c>
    </row>
    <row r="2324" spans="1:5" ht="24" x14ac:dyDescent="0.25">
      <c r="A2324" s="23">
        <v>617190</v>
      </c>
      <c r="B2324" s="21" t="s">
        <v>3560</v>
      </c>
      <c r="C2324" s="21"/>
      <c r="D2324" s="16">
        <v>75.042158516020237</v>
      </c>
      <c r="E2324" s="15">
        <v>48.06</v>
      </c>
    </row>
    <row r="2325" spans="1:5" x14ac:dyDescent="0.25">
      <c r="A2325" s="23">
        <v>617200</v>
      </c>
      <c r="B2325" s="21" t="s">
        <v>3559</v>
      </c>
      <c r="C2325" s="21"/>
      <c r="D2325" s="16">
        <v>200.16863406408095</v>
      </c>
      <c r="E2325" s="15">
        <v>128.196</v>
      </c>
    </row>
    <row r="2326" spans="1:5" x14ac:dyDescent="0.25">
      <c r="A2326" s="23">
        <v>617210</v>
      </c>
      <c r="B2326" s="21" t="s">
        <v>3558</v>
      </c>
      <c r="C2326" s="24"/>
      <c r="D2326" s="16">
        <v>101.18043844856662</v>
      </c>
      <c r="E2326" s="15">
        <v>64.800000000000011</v>
      </c>
    </row>
    <row r="2327" spans="1:5" x14ac:dyDescent="0.25">
      <c r="A2327" s="23">
        <v>617211</v>
      </c>
      <c r="B2327" s="21" t="s">
        <v>3557</v>
      </c>
      <c r="C2327" s="21"/>
      <c r="D2327" s="16">
        <v>219.22428330522766</v>
      </c>
      <c r="E2327" s="15">
        <v>140.4</v>
      </c>
    </row>
    <row r="2328" spans="1:5" x14ac:dyDescent="0.25">
      <c r="A2328" s="23">
        <v>617220</v>
      </c>
      <c r="B2328" s="21" t="s">
        <v>3556</v>
      </c>
      <c r="C2328" s="21" t="s">
        <v>3555</v>
      </c>
      <c r="D2328" s="16">
        <v>25.126475548060711</v>
      </c>
      <c r="E2328" s="15">
        <v>16.092000000000002</v>
      </c>
    </row>
    <row r="2329" spans="1:5" ht="60" x14ac:dyDescent="0.25">
      <c r="A2329" s="23"/>
      <c r="B2329" s="22" t="s">
        <v>3554</v>
      </c>
      <c r="C2329" s="21" t="s">
        <v>3553</v>
      </c>
      <c r="D2329" s="16"/>
      <c r="E2329" s="15">
        <v>0</v>
      </c>
    </row>
    <row r="2330" spans="1:5" x14ac:dyDescent="0.25">
      <c r="A2330" s="23">
        <v>617230</v>
      </c>
      <c r="B2330" s="21" t="s">
        <v>3552</v>
      </c>
      <c r="C2330" s="21"/>
      <c r="D2330" s="16">
        <v>400.168634064081</v>
      </c>
      <c r="E2330" s="15">
        <v>256.28400000000005</v>
      </c>
    </row>
    <row r="2331" spans="1:5" x14ac:dyDescent="0.25">
      <c r="A2331" s="23">
        <v>617240</v>
      </c>
      <c r="B2331" s="21" t="s">
        <v>3551</v>
      </c>
      <c r="C2331" s="21"/>
      <c r="D2331" s="16">
        <v>400.168634064081</v>
      </c>
      <c r="E2331" s="15">
        <v>256.28400000000005</v>
      </c>
    </row>
    <row r="2332" spans="1:5" x14ac:dyDescent="0.25">
      <c r="A2332" s="23">
        <v>617250</v>
      </c>
      <c r="B2332" s="149" t="s">
        <v>3550</v>
      </c>
      <c r="C2332" s="149"/>
      <c r="D2332" s="86">
        <v>450.25</v>
      </c>
      <c r="E2332" s="15">
        <v>288.35811000000001</v>
      </c>
    </row>
    <row r="2333" spans="1:5" x14ac:dyDescent="0.25">
      <c r="A2333" s="23">
        <v>617260</v>
      </c>
      <c r="B2333" s="21" t="s">
        <v>3549</v>
      </c>
      <c r="C2333" s="21"/>
      <c r="D2333" s="16">
        <v>250.25295109612145</v>
      </c>
      <c r="E2333" s="15">
        <v>160.27200000000002</v>
      </c>
    </row>
    <row r="2334" spans="1:5" x14ac:dyDescent="0.25">
      <c r="A2334" s="23">
        <v>617270</v>
      </c>
      <c r="B2334" s="21" t="s">
        <v>3548</v>
      </c>
      <c r="C2334" s="21"/>
      <c r="D2334" s="16">
        <v>300.16863406408095</v>
      </c>
      <c r="E2334" s="15">
        <v>192.24</v>
      </c>
    </row>
    <row r="2335" spans="1:5" x14ac:dyDescent="0.25">
      <c r="A2335" s="23">
        <v>617280</v>
      </c>
      <c r="B2335" s="21" t="s">
        <v>3547</v>
      </c>
      <c r="C2335" s="21"/>
      <c r="D2335" s="16">
        <v>300.16863406408095</v>
      </c>
      <c r="E2335" s="15">
        <v>192.24</v>
      </c>
    </row>
    <row r="2336" spans="1:5" x14ac:dyDescent="0.25">
      <c r="A2336" s="23"/>
      <c r="B2336" s="22" t="s">
        <v>3546</v>
      </c>
      <c r="C2336" s="21"/>
      <c r="D2336" s="16"/>
      <c r="E2336" s="15">
        <v>0</v>
      </c>
    </row>
    <row r="2337" spans="1:5" x14ac:dyDescent="0.25">
      <c r="A2337" s="23">
        <v>617290</v>
      </c>
      <c r="B2337" s="21" t="s">
        <v>3545</v>
      </c>
      <c r="C2337" s="21"/>
      <c r="D2337" s="16">
        <v>140.13490725126476</v>
      </c>
      <c r="E2337" s="15">
        <v>89.748000000000005</v>
      </c>
    </row>
    <row r="2338" spans="1:5" x14ac:dyDescent="0.25">
      <c r="A2338" s="23">
        <v>617300</v>
      </c>
      <c r="B2338" s="21" t="s">
        <v>3544</v>
      </c>
      <c r="C2338" s="21" t="s">
        <v>3543</v>
      </c>
      <c r="D2338" s="16">
        <v>92.917369308600342</v>
      </c>
      <c r="E2338" s="15">
        <v>59.508000000000003</v>
      </c>
    </row>
    <row r="2339" spans="1:5" x14ac:dyDescent="0.25">
      <c r="A2339" s="23">
        <v>617310</v>
      </c>
      <c r="B2339" s="21" t="s">
        <v>3542</v>
      </c>
      <c r="C2339" s="21" t="s">
        <v>3541</v>
      </c>
      <c r="D2339" s="16">
        <v>122.76559865092749</v>
      </c>
      <c r="E2339" s="15">
        <v>78.623999999999995</v>
      </c>
    </row>
    <row r="2340" spans="1:5" x14ac:dyDescent="0.25">
      <c r="A2340" s="23">
        <v>617320</v>
      </c>
      <c r="B2340" s="21" t="s">
        <v>3540</v>
      </c>
      <c r="C2340" s="21" t="s">
        <v>3539</v>
      </c>
      <c r="D2340" s="16">
        <v>409.27487352445195</v>
      </c>
      <c r="E2340" s="15">
        <v>262.11599999999999</v>
      </c>
    </row>
    <row r="2341" spans="1:5" ht="24" x14ac:dyDescent="0.25">
      <c r="A2341" s="23">
        <v>617330</v>
      </c>
      <c r="B2341" s="21" t="s">
        <v>3538</v>
      </c>
      <c r="C2341" s="21" t="s">
        <v>3537</v>
      </c>
      <c r="D2341" s="16">
        <v>539.79763912310295</v>
      </c>
      <c r="E2341" s="15">
        <v>345.70800000000003</v>
      </c>
    </row>
    <row r="2342" spans="1:5" x14ac:dyDescent="0.25">
      <c r="A2342" s="23">
        <v>617340</v>
      </c>
      <c r="B2342" s="21" t="s">
        <v>3536</v>
      </c>
      <c r="C2342" s="21" t="s">
        <v>3535</v>
      </c>
      <c r="D2342" s="16">
        <v>600.33726812816201</v>
      </c>
      <c r="E2342" s="15">
        <v>384.48000000000008</v>
      </c>
    </row>
    <row r="2343" spans="1:5" ht="36" x14ac:dyDescent="0.25">
      <c r="A2343" s="23">
        <v>617341</v>
      </c>
      <c r="B2343" s="21" t="s">
        <v>3534</v>
      </c>
      <c r="C2343" s="21" t="s">
        <v>3533</v>
      </c>
      <c r="D2343" s="16">
        <v>600.33726812816201</v>
      </c>
      <c r="E2343" s="15">
        <v>384.48000000000008</v>
      </c>
    </row>
    <row r="2344" spans="1:5" x14ac:dyDescent="0.25">
      <c r="A2344" s="23">
        <v>617342</v>
      </c>
      <c r="B2344" s="21" t="s">
        <v>3532</v>
      </c>
      <c r="C2344" s="21" t="s">
        <v>3531</v>
      </c>
      <c r="D2344" s="84">
        <v>600.34</v>
      </c>
      <c r="E2344" s="15">
        <v>384.4817496</v>
      </c>
    </row>
    <row r="2345" spans="1:5" x14ac:dyDescent="0.25">
      <c r="A2345" s="23">
        <v>617350</v>
      </c>
      <c r="B2345" s="21" t="s">
        <v>3530</v>
      </c>
      <c r="C2345" s="21" t="s">
        <v>3527</v>
      </c>
      <c r="D2345" s="16">
        <v>84.485666104553133</v>
      </c>
      <c r="E2345" s="15">
        <v>54.108000000000011</v>
      </c>
    </row>
    <row r="2346" spans="1:5" x14ac:dyDescent="0.25">
      <c r="A2346" s="23">
        <v>617360</v>
      </c>
      <c r="B2346" s="21" t="s">
        <v>3529</v>
      </c>
      <c r="C2346" s="21" t="s">
        <v>3527</v>
      </c>
      <c r="D2346" s="16">
        <v>110.62394603709949</v>
      </c>
      <c r="E2346" s="15">
        <v>70.847999999999999</v>
      </c>
    </row>
    <row r="2347" spans="1:5" x14ac:dyDescent="0.25">
      <c r="A2347" s="23">
        <v>617370</v>
      </c>
      <c r="B2347" s="21" t="s">
        <v>3528</v>
      </c>
      <c r="C2347" s="21" t="s">
        <v>3527</v>
      </c>
      <c r="D2347" s="16">
        <v>135.07588532883642</v>
      </c>
      <c r="E2347" s="15">
        <v>86.507999999999996</v>
      </c>
    </row>
    <row r="2348" spans="1:5" x14ac:dyDescent="0.25">
      <c r="A2348" s="23">
        <v>617380</v>
      </c>
      <c r="B2348" s="21" t="s">
        <v>3526</v>
      </c>
      <c r="C2348" s="21"/>
      <c r="D2348" s="16">
        <v>101.51770657672851</v>
      </c>
      <c r="E2348" s="15">
        <v>65.016000000000005</v>
      </c>
    </row>
    <row r="2349" spans="1:5" x14ac:dyDescent="0.25">
      <c r="A2349" s="23">
        <v>617390</v>
      </c>
      <c r="B2349" s="21" t="s">
        <v>3525</v>
      </c>
      <c r="C2349" s="21"/>
      <c r="D2349" s="16">
        <v>186.00337268128163</v>
      </c>
      <c r="E2349" s="15">
        <v>119.12400000000001</v>
      </c>
    </row>
    <row r="2350" spans="1:5" x14ac:dyDescent="0.25">
      <c r="A2350" s="23">
        <v>617400</v>
      </c>
      <c r="B2350" s="21" t="s">
        <v>3524</v>
      </c>
      <c r="C2350" s="21" t="s">
        <v>3523</v>
      </c>
      <c r="D2350" s="16">
        <v>250.25295109612145</v>
      </c>
      <c r="E2350" s="15">
        <v>160.27200000000002</v>
      </c>
    </row>
    <row r="2351" spans="1:5" x14ac:dyDescent="0.25">
      <c r="A2351" s="23">
        <v>617410</v>
      </c>
      <c r="B2351" s="21" t="s">
        <v>3522</v>
      </c>
      <c r="C2351" s="30"/>
      <c r="D2351" s="16">
        <v>101.18043844856662</v>
      </c>
      <c r="E2351" s="15">
        <v>64.800000000000011</v>
      </c>
    </row>
    <row r="2352" spans="1:5" x14ac:dyDescent="0.25">
      <c r="A2352" s="23">
        <v>617420</v>
      </c>
      <c r="B2352" s="21" t="s">
        <v>3521</v>
      </c>
      <c r="C2352" s="21"/>
      <c r="D2352" s="16">
        <v>213.15345699831369</v>
      </c>
      <c r="E2352" s="15">
        <v>136.51200000000003</v>
      </c>
    </row>
    <row r="2353" spans="1:5" x14ac:dyDescent="0.25">
      <c r="A2353" s="23">
        <v>617430</v>
      </c>
      <c r="B2353" s="21" t="s">
        <v>3520</v>
      </c>
      <c r="C2353" s="21"/>
      <c r="D2353" s="16">
        <v>186.00337268128163</v>
      </c>
      <c r="E2353" s="15">
        <v>119.12400000000001</v>
      </c>
    </row>
    <row r="2354" spans="1:5" x14ac:dyDescent="0.25">
      <c r="A2354" s="23">
        <v>617440</v>
      </c>
      <c r="B2354" s="21" t="s">
        <v>3519</v>
      </c>
      <c r="C2354" s="21"/>
      <c r="D2354" s="16">
        <v>169.81450252951097</v>
      </c>
      <c r="E2354" s="15">
        <v>108.75600000000001</v>
      </c>
    </row>
    <row r="2355" spans="1:5" ht="24" x14ac:dyDescent="0.25">
      <c r="A2355" s="23">
        <v>617441</v>
      </c>
      <c r="B2355" s="21" t="s">
        <v>3518</v>
      </c>
      <c r="C2355" s="21" t="s">
        <v>3516</v>
      </c>
      <c r="D2355" s="16">
        <v>90</v>
      </c>
      <c r="E2355" s="15">
        <v>57.639600000000002</v>
      </c>
    </row>
    <row r="2356" spans="1:5" ht="24" x14ac:dyDescent="0.25">
      <c r="A2356" s="23">
        <v>617442</v>
      </c>
      <c r="B2356" s="21" t="s">
        <v>3517</v>
      </c>
      <c r="C2356" s="21" t="s">
        <v>3516</v>
      </c>
      <c r="D2356" s="16">
        <v>100</v>
      </c>
      <c r="E2356" s="15">
        <v>64.043999999999997</v>
      </c>
    </row>
    <row r="2357" spans="1:5" ht="24" x14ac:dyDescent="0.25">
      <c r="A2357" s="23">
        <v>617450</v>
      </c>
      <c r="B2357" s="21" t="s">
        <v>3515</v>
      </c>
      <c r="C2357" s="21"/>
      <c r="D2357" s="16">
        <v>169.81450252951097</v>
      </c>
      <c r="E2357" s="15">
        <v>108.75600000000001</v>
      </c>
    </row>
    <row r="2358" spans="1:5" x14ac:dyDescent="0.25">
      <c r="A2358" s="23">
        <v>617451</v>
      </c>
      <c r="B2358" s="53" t="s">
        <v>3514</v>
      </c>
      <c r="C2358" s="21"/>
      <c r="D2358" s="16">
        <v>75</v>
      </c>
      <c r="E2358" s="15">
        <v>48.032999999999994</v>
      </c>
    </row>
    <row r="2359" spans="1:5" x14ac:dyDescent="0.25">
      <c r="A2359" s="23">
        <v>617460</v>
      </c>
      <c r="B2359" s="21" t="s">
        <v>3513</v>
      </c>
      <c r="C2359" s="21"/>
      <c r="D2359" s="16">
        <v>244.85666104553118</v>
      </c>
      <c r="E2359" s="15">
        <v>156.816</v>
      </c>
    </row>
    <row r="2360" spans="1:5" x14ac:dyDescent="0.25">
      <c r="A2360" s="23">
        <v>617470</v>
      </c>
      <c r="B2360" s="21" t="s">
        <v>3512</v>
      </c>
      <c r="C2360" s="21"/>
      <c r="D2360" s="16">
        <v>335.75042158516021</v>
      </c>
      <c r="E2360" s="15">
        <v>215.02800000000002</v>
      </c>
    </row>
    <row r="2361" spans="1:5" x14ac:dyDescent="0.25">
      <c r="A2361" s="23">
        <v>617480</v>
      </c>
      <c r="B2361" s="21" t="s">
        <v>3511</v>
      </c>
      <c r="C2361" s="21"/>
      <c r="D2361" s="16">
        <v>85.328836424957842</v>
      </c>
      <c r="E2361" s="15">
        <v>54.648000000000003</v>
      </c>
    </row>
    <row r="2362" spans="1:5" x14ac:dyDescent="0.25">
      <c r="A2362" s="23">
        <v>617490</v>
      </c>
      <c r="B2362" s="21" t="s">
        <v>3510</v>
      </c>
      <c r="C2362" s="21"/>
      <c r="D2362" s="16">
        <v>85.328836424957842</v>
      </c>
      <c r="E2362" s="15">
        <v>54.648000000000003</v>
      </c>
    </row>
    <row r="2363" spans="1:5" x14ac:dyDescent="0.25">
      <c r="A2363" s="23">
        <v>617500</v>
      </c>
      <c r="B2363" s="21" t="s">
        <v>3509</v>
      </c>
      <c r="C2363" s="21"/>
      <c r="D2363" s="16">
        <v>77.150084317032039</v>
      </c>
      <c r="E2363" s="15">
        <v>49.410000000000004</v>
      </c>
    </row>
    <row r="2364" spans="1:5" x14ac:dyDescent="0.25">
      <c r="A2364" s="23">
        <v>617510</v>
      </c>
      <c r="B2364" s="21" t="s">
        <v>3508</v>
      </c>
      <c r="C2364" s="21"/>
      <c r="D2364" s="16">
        <v>268.5497470489039</v>
      </c>
      <c r="E2364" s="15">
        <v>171.99</v>
      </c>
    </row>
    <row r="2365" spans="1:5" x14ac:dyDescent="0.25">
      <c r="A2365" s="23">
        <v>617520</v>
      </c>
      <c r="B2365" s="21" t="s">
        <v>3507</v>
      </c>
      <c r="C2365" s="21"/>
      <c r="D2365" s="16">
        <v>168.12816188870153</v>
      </c>
      <c r="E2365" s="15">
        <v>107.67600000000002</v>
      </c>
    </row>
    <row r="2366" spans="1:5" x14ac:dyDescent="0.25">
      <c r="A2366" s="23">
        <v>617525</v>
      </c>
      <c r="B2366" s="21" t="s">
        <v>3506</v>
      </c>
      <c r="C2366" s="21"/>
      <c r="D2366" s="16">
        <v>200.16863406408095</v>
      </c>
      <c r="E2366" s="15">
        <v>128.196</v>
      </c>
    </row>
    <row r="2367" spans="1:5" x14ac:dyDescent="0.25">
      <c r="A2367" s="23"/>
      <c r="B2367" s="22" t="s">
        <v>3505</v>
      </c>
      <c r="C2367" s="21"/>
      <c r="D2367" s="16"/>
      <c r="E2367" s="15">
        <v>0</v>
      </c>
    </row>
    <row r="2368" spans="1:5" x14ac:dyDescent="0.25">
      <c r="A2368" s="23">
        <v>617530</v>
      </c>
      <c r="B2368" s="21" t="s">
        <v>3504</v>
      </c>
      <c r="C2368" s="21"/>
      <c r="D2368" s="16">
        <v>175.21079258010118</v>
      </c>
      <c r="E2368" s="15">
        <v>112.212</v>
      </c>
    </row>
    <row r="2369" spans="1:5" x14ac:dyDescent="0.25">
      <c r="A2369" s="23">
        <v>617540</v>
      </c>
      <c r="B2369" s="21" t="s">
        <v>3503</v>
      </c>
      <c r="C2369" s="21"/>
      <c r="D2369" s="16">
        <v>750.42158516020243</v>
      </c>
      <c r="E2369" s="15">
        <v>480.6</v>
      </c>
    </row>
    <row r="2370" spans="1:5" x14ac:dyDescent="0.25">
      <c r="A2370" s="23">
        <v>617550</v>
      </c>
      <c r="B2370" s="21" t="s">
        <v>3502</v>
      </c>
      <c r="C2370" s="21"/>
      <c r="D2370" s="16">
        <v>400.168634064081</v>
      </c>
      <c r="E2370" s="15">
        <v>256.28400000000005</v>
      </c>
    </row>
    <row r="2371" spans="1:5" x14ac:dyDescent="0.25">
      <c r="A2371" s="23">
        <v>617560</v>
      </c>
      <c r="B2371" s="21" t="s">
        <v>3501</v>
      </c>
      <c r="C2371" s="21"/>
      <c r="D2371" s="16">
        <v>25.300961210000001</v>
      </c>
      <c r="E2371" s="15">
        <v>16.203747597332399</v>
      </c>
    </row>
    <row r="2372" spans="1:5" x14ac:dyDescent="0.25">
      <c r="A2372" s="23">
        <v>617570</v>
      </c>
      <c r="B2372" s="21" t="s">
        <v>3500</v>
      </c>
      <c r="C2372" s="21"/>
      <c r="D2372" s="16">
        <v>500.3372681281619</v>
      </c>
      <c r="E2372" s="15">
        <v>320.43600000000004</v>
      </c>
    </row>
    <row r="2373" spans="1:5" x14ac:dyDescent="0.25">
      <c r="A2373" s="23">
        <v>617580</v>
      </c>
      <c r="B2373" s="21" t="s">
        <v>3499</v>
      </c>
      <c r="C2373" s="21"/>
      <c r="D2373" s="16">
        <v>250.25295109612145</v>
      </c>
      <c r="E2373" s="15">
        <v>160.27200000000002</v>
      </c>
    </row>
    <row r="2374" spans="1:5" x14ac:dyDescent="0.25">
      <c r="A2374" s="23">
        <v>617590</v>
      </c>
      <c r="B2374" s="21" t="s">
        <v>3498</v>
      </c>
      <c r="C2374" s="21"/>
      <c r="D2374" s="16">
        <v>125.12647554806072</v>
      </c>
      <c r="E2374" s="15">
        <v>80.13600000000001</v>
      </c>
    </row>
    <row r="2375" spans="1:5" x14ac:dyDescent="0.25">
      <c r="A2375" s="23">
        <v>617600</v>
      </c>
      <c r="B2375" s="21" t="s">
        <v>3497</v>
      </c>
      <c r="C2375" s="21"/>
      <c r="D2375" s="16">
        <v>125.12647554806072</v>
      </c>
      <c r="E2375" s="15">
        <v>80.13600000000001</v>
      </c>
    </row>
    <row r="2376" spans="1:5" x14ac:dyDescent="0.25">
      <c r="A2376" s="23">
        <v>617610</v>
      </c>
      <c r="B2376" s="21" t="s">
        <v>3496</v>
      </c>
      <c r="C2376" s="21"/>
      <c r="D2376" s="16">
        <v>500.3372681281619</v>
      </c>
      <c r="E2376" s="15">
        <v>320.43600000000004</v>
      </c>
    </row>
    <row r="2377" spans="1:5" x14ac:dyDescent="0.25">
      <c r="A2377" s="23">
        <v>617620</v>
      </c>
      <c r="B2377" s="21" t="s">
        <v>3495</v>
      </c>
      <c r="C2377" s="21"/>
      <c r="D2377" s="16">
        <v>500.3372681281619</v>
      </c>
      <c r="E2377" s="15">
        <v>320.43600000000004</v>
      </c>
    </row>
    <row r="2378" spans="1:5" x14ac:dyDescent="0.25">
      <c r="A2378" s="23"/>
      <c r="B2378" s="22" t="s">
        <v>3494</v>
      </c>
      <c r="C2378" s="21"/>
      <c r="D2378" s="16"/>
      <c r="E2378" s="15">
        <v>0</v>
      </c>
    </row>
    <row r="2379" spans="1:5" ht="24" x14ac:dyDescent="0.25">
      <c r="A2379" s="23">
        <v>617630</v>
      </c>
      <c r="B2379" s="21" t="s">
        <v>3493</v>
      </c>
      <c r="C2379" s="24" t="s">
        <v>3492</v>
      </c>
      <c r="D2379" s="16">
        <v>150.08431703204047</v>
      </c>
      <c r="E2379" s="15">
        <v>96.12</v>
      </c>
    </row>
    <row r="2380" spans="1:5" x14ac:dyDescent="0.25">
      <c r="A2380" s="23">
        <v>617631</v>
      </c>
      <c r="B2380" s="21" t="s">
        <v>3491</v>
      </c>
      <c r="C2380" s="21" t="s">
        <v>3490</v>
      </c>
      <c r="D2380" s="16">
        <v>421.5851602023609</v>
      </c>
      <c r="E2380" s="15">
        <v>270</v>
      </c>
    </row>
    <row r="2381" spans="1:5" x14ac:dyDescent="0.25">
      <c r="A2381" s="23">
        <v>617632</v>
      </c>
      <c r="B2381" s="21" t="s">
        <v>3489</v>
      </c>
      <c r="C2381" s="21" t="s">
        <v>3488</v>
      </c>
      <c r="D2381" s="16">
        <v>101.18043844856662</v>
      </c>
      <c r="E2381" s="15">
        <v>64.800000000000011</v>
      </c>
    </row>
    <row r="2382" spans="1:5" x14ac:dyDescent="0.25">
      <c r="A2382" s="23">
        <v>617640</v>
      </c>
      <c r="B2382" s="21" t="s">
        <v>3487</v>
      </c>
      <c r="C2382" s="21"/>
      <c r="D2382" s="16">
        <v>400.168634064081</v>
      </c>
      <c r="E2382" s="15">
        <v>256.28400000000005</v>
      </c>
    </row>
    <row r="2383" spans="1:5" x14ac:dyDescent="0.25">
      <c r="A2383" s="23">
        <v>617650</v>
      </c>
      <c r="B2383" s="21" t="s">
        <v>3486</v>
      </c>
      <c r="C2383" s="21"/>
      <c r="D2383" s="16">
        <v>1450.9780775716695</v>
      </c>
      <c r="E2383" s="15">
        <v>929.26440000000002</v>
      </c>
    </row>
    <row r="2384" spans="1:5" x14ac:dyDescent="0.25">
      <c r="A2384" s="23">
        <v>617660</v>
      </c>
      <c r="B2384" s="21" t="s">
        <v>3485</v>
      </c>
      <c r="C2384" s="21" t="s">
        <v>3483</v>
      </c>
      <c r="D2384" s="16">
        <v>832.73187183811137</v>
      </c>
      <c r="E2384" s="15">
        <v>533.31479999999999</v>
      </c>
    </row>
    <row r="2385" spans="1:5" x14ac:dyDescent="0.25">
      <c r="A2385" s="23">
        <v>617661</v>
      </c>
      <c r="B2385" s="21" t="s">
        <v>3484</v>
      </c>
      <c r="C2385" s="21" t="s">
        <v>3483</v>
      </c>
      <c r="D2385" s="16">
        <v>1247.8920741989882</v>
      </c>
      <c r="E2385" s="15">
        <v>799.2</v>
      </c>
    </row>
    <row r="2386" spans="1:5" x14ac:dyDescent="0.25">
      <c r="A2386" s="23">
        <v>617670</v>
      </c>
      <c r="B2386" s="21" t="s">
        <v>3482</v>
      </c>
      <c r="C2386" s="21" t="s">
        <v>3481</v>
      </c>
      <c r="D2386" s="16">
        <v>478.920741989882</v>
      </c>
      <c r="E2386" s="15">
        <v>306.72000000000003</v>
      </c>
    </row>
    <row r="2387" spans="1:5" x14ac:dyDescent="0.25">
      <c r="A2387" s="23">
        <v>617680</v>
      </c>
      <c r="B2387" s="21" t="s">
        <v>3480</v>
      </c>
      <c r="C2387" s="21"/>
      <c r="D2387" s="16">
        <v>478.920741989882</v>
      </c>
      <c r="E2387" s="15">
        <v>306.72000000000003</v>
      </c>
    </row>
    <row r="2388" spans="1:5" x14ac:dyDescent="0.25">
      <c r="A2388" s="23">
        <v>617690</v>
      </c>
      <c r="B2388" s="21" t="s">
        <v>3479</v>
      </c>
      <c r="C2388" s="21" t="s">
        <v>3478</v>
      </c>
      <c r="D2388" s="16">
        <v>500.3372681281619</v>
      </c>
      <c r="E2388" s="15">
        <v>320.43600000000004</v>
      </c>
    </row>
    <row r="2389" spans="1:5" x14ac:dyDescent="0.25">
      <c r="A2389" s="23">
        <v>617700</v>
      </c>
      <c r="B2389" s="21" t="s">
        <v>3477</v>
      </c>
      <c r="C2389" s="21" t="s">
        <v>2892</v>
      </c>
      <c r="D2389" s="16">
        <v>359.19055649241147</v>
      </c>
      <c r="E2389" s="15">
        <v>230.04000000000002</v>
      </c>
    </row>
    <row r="2390" spans="1:5" x14ac:dyDescent="0.25">
      <c r="A2390" s="23">
        <v>617710</v>
      </c>
      <c r="B2390" s="21" t="s">
        <v>3476</v>
      </c>
      <c r="C2390" s="21"/>
      <c r="D2390" s="16">
        <v>478.920741989882</v>
      </c>
      <c r="E2390" s="15">
        <v>306.72000000000003</v>
      </c>
    </row>
    <row r="2391" spans="1:5" x14ac:dyDescent="0.25">
      <c r="A2391" s="23">
        <v>617720</v>
      </c>
      <c r="B2391" s="21" t="s">
        <v>3475</v>
      </c>
      <c r="C2391" s="21"/>
      <c r="D2391" s="16">
        <v>50.084317032040474</v>
      </c>
      <c r="E2391" s="15">
        <v>32.076000000000001</v>
      </c>
    </row>
    <row r="2392" spans="1:5" x14ac:dyDescent="0.25">
      <c r="A2392" s="23">
        <v>617730</v>
      </c>
      <c r="B2392" s="21" t="s">
        <v>3474</v>
      </c>
      <c r="C2392" s="21"/>
      <c r="D2392" s="16">
        <v>150.08431703204047</v>
      </c>
      <c r="E2392" s="15">
        <v>96.12</v>
      </c>
    </row>
    <row r="2393" spans="1:5" x14ac:dyDescent="0.25">
      <c r="A2393" s="23"/>
      <c r="B2393" s="22" t="s">
        <v>3473</v>
      </c>
      <c r="C2393" s="21"/>
      <c r="D2393" s="16"/>
      <c r="E2393" s="15">
        <v>0</v>
      </c>
    </row>
    <row r="2394" spans="1:5" x14ac:dyDescent="0.25">
      <c r="A2394" s="23">
        <v>617740</v>
      </c>
      <c r="B2394" s="21" t="s">
        <v>3472</v>
      </c>
      <c r="C2394" s="24" t="s">
        <v>3471</v>
      </c>
      <c r="D2394" s="16">
        <v>600.3372681281619</v>
      </c>
      <c r="E2394" s="15">
        <v>384.48</v>
      </c>
    </row>
    <row r="2395" spans="1:5" ht="24" x14ac:dyDescent="0.25">
      <c r="A2395" s="23">
        <v>617750</v>
      </c>
      <c r="B2395" s="21" t="s">
        <v>3470</v>
      </c>
      <c r="C2395" s="24" t="s">
        <v>3469</v>
      </c>
      <c r="D2395" s="16">
        <v>959.52782462057337</v>
      </c>
      <c r="E2395" s="15">
        <v>614.5200000000001</v>
      </c>
    </row>
    <row r="2396" spans="1:5" x14ac:dyDescent="0.25">
      <c r="A2396" s="23">
        <v>617760</v>
      </c>
      <c r="B2396" s="21" t="s">
        <v>3468</v>
      </c>
      <c r="C2396" s="24" t="s">
        <v>3467</v>
      </c>
      <c r="D2396" s="16">
        <v>720.06745362563242</v>
      </c>
      <c r="E2396" s="15">
        <v>461.16</v>
      </c>
    </row>
    <row r="2397" spans="1:5" x14ac:dyDescent="0.25">
      <c r="A2397" s="23">
        <v>617770</v>
      </c>
      <c r="B2397" s="21" t="s">
        <v>3466</v>
      </c>
      <c r="C2397" s="21"/>
      <c r="D2397" s="16">
        <v>959.52782462057337</v>
      </c>
      <c r="E2397" s="15">
        <v>614.5200000000001</v>
      </c>
    </row>
    <row r="2398" spans="1:5" x14ac:dyDescent="0.25">
      <c r="A2398" s="23">
        <v>617780</v>
      </c>
      <c r="B2398" s="21" t="s">
        <v>3465</v>
      </c>
      <c r="C2398" s="21"/>
      <c r="D2398" s="16">
        <v>600.3372681281619</v>
      </c>
      <c r="E2398" s="15">
        <v>384.48</v>
      </c>
    </row>
    <row r="2399" spans="1:5" x14ac:dyDescent="0.25">
      <c r="A2399" s="23">
        <v>617790</v>
      </c>
      <c r="B2399" s="21" t="s">
        <v>3464</v>
      </c>
      <c r="C2399" s="21"/>
      <c r="D2399" s="16">
        <v>959.52782462057337</v>
      </c>
      <c r="E2399" s="15">
        <v>614.5200000000001</v>
      </c>
    </row>
    <row r="2400" spans="1:5" x14ac:dyDescent="0.25">
      <c r="A2400" s="23">
        <v>617800</v>
      </c>
      <c r="B2400" s="21" t="s">
        <v>3463</v>
      </c>
      <c r="C2400" s="21"/>
      <c r="D2400" s="16">
        <v>359.19055649241147</v>
      </c>
      <c r="E2400" s="15">
        <v>230.04000000000002</v>
      </c>
    </row>
    <row r="2401" spans="1:5" x14ac:dyDescent="0.25">
      <c r="A2401" s="23">
        <v>617810</v>
      </c>
      <c r="B2401" s="21" t="s">
        <v>3462</v>
      </c>
      <c r="C2401" s="21"/>
      <c r="D2401" s="16">
        <v>239.460370994941</v>
      </c>
      <c r="E2401" s="15">
        <v>153.36000000000001</v>
      </c>
    </row>
    <row r="2402" spans="1:5" x14ac:dyDescent="0.25">
      <c r="A2402" s="23">
        <v>617820</v>
      </c>
      <c r="B2402" s="21" t="s">
        <v>3461</v>
      </c>
      <c r="C2402" s="21"/>
      <c r="D2402" s="16">
        <v>659.35919055649242</v>
      </c>
      <c r="E2402" s="15">
        <v>422.28000000000003</v>
      </c>
    </row>
    <row r="2403" spans="1:5" x14ac:dyDescent="0.25">
      <c r="A2403" s="23">
        <v>617830</v>
      </c>
      <c r="B2403" s="21" t="s">
        <v>3460</v>
      </c>
      <c r="C2403" s="21"/>
      <c r="D2403" s="16">
        <v>600.3372681281619</v>
      </c>
      <c r="E2403" s="15">
        <v>384.48</v>
      </c>
    </row>
    <row r="2404" spans="1:5" x14ac:dyDescent="0.25">
      <c r="A2404" s="23">
        <v>617840</v>
      </c>
      <c r="B2404" s="21" t="s">
        <v>3459</v>
      </c>
      <c r="C2404" s="21"/>
      <c r="D2404" s="16">
        <v>350.25295109612142</v>
      </c>
      <c r="E2404" s="15">
        <v>224.316</v>
      </c>
    </row>
    <row r="2405" spans="1:5" x14ac:dyDescent="0.25">
      <c r="A2405" s="23">
        <v>617850</v>
      </c>
      <c r="B2405" s="21" t="s">
        <v>3458</v>
      </c>
      <c r="C2405" s="21"/>
      <c r="D2405" s="16">
        <v>500.3372681281619</v>
      </c>
      <c r="E2405" s="15">
        <v>320.43600000000004</v>
      </c>
    </row>
    <row r="2406" spans="1:5" x14ac:dyDescent="0.25">
      <c r="A2406" s="23">
        <v>617860</v>
      </c>
      <c r="B2406" s="21" t="s">
        <v>3457</v>
      </c>
      <c r="C2406" s="21"/>
      <c r="D2406" s="16">
        <v>649.29173693086</v>
      </c>
      <c r="E2406" s="15">
        <v>415.83240000000001</v>
      </c>
    </row>
    <row r="2407" spans="1:5" x14ac:dyDescent="0.25">
      <c r="A2407" s="23">
        <v>617870</v>
      </c>
      <c r="B2407" s="21" t="s">
        <v>3456</v>
      </c>
      <c r="C2407" s="21"/>
      <c r="D2407" s="16">
        <v>649.29173693086</v>
      </c>
      <c r="E2407" s="15">
        <v>415.83240000000001</v>
      </c>
    </row>
    <row r="2408" spans="1:5" x14ac:dyDescent="0.25">
      <c r="A2408" s="23">
        <v>617880</v>
      </c>
      <c r="B2408" s="21" t="s">
        <v>3455</v>
      </c>
      <c r="C2408" s="21"/>
      <c r="D2408" s="16">
        <v>600.3372681281619</v>
      </c>
      <c r="E2408" s="15">
        <v>384.48</v>
      </c>
    </row>
    <row r="2409" spans="1:5" x14ac:dyDescent="0.25">
      <c r="A2409" s="23">
        <v>617890</v>
      </c>
      <c r="B2409" s="21" t="s">
        <v>3454</v>
      </c>
      <c r="C2409" s="21"/>
      <c r="D2409" s="16">
        <v>590.21922428330527</v>
      </c>
      <c r="E2409" s="15">
        <v>378</v>
      </c>
    </row>
    <row r="2410" spans="1:5" x14ac:dyDescent="0.25">
      <c r="A2410" s="23">
        <v>617900</v>
      </c>
      <c r="B2410" s="21" t="s">
        <v>3453</v>
      </c>
      <c r="C2410" s="21"/>
      <c r="D2410" s="16">
        <v>300.16863406408095</v>
      </c>
      <c r="E2410" s="15">
        <v>192.24</v>
      </c>
    </row>
    <row r="2411" spans="1:5" x14ac:dyDescent="0.25">
      <c r="A2411" s="23">
        <v>617910</v>
      </c>
      <c r="B2411" s="21" t="s">
        <v>3452</v>
      </c>
      <c r="C2411" s="21"/>
      <c r="D2411" s="16">
        <v>600.3372681281619</v>
      </c>
      <c r="E2411" s="15">
        <v>384.48</v>
      </c>
    </row>
    <row r="2412" spans="1:5" x14ac:dyDescent="0.25">
      <c r="A2412" s="23">
        <v>617920</v>
      </c>
      <c r="B2412" s="21" t="s">
        <v>3451</v>
      </c>
      <c r="C2412" s="21"/>
      <c r="D2412" s="16">
        <v>25.126475548060711</v>
      </c>
      <c r="E2412" s="15">
        <v>16.092000000000002</v>
      </c>
    </row>
    <row r="2413" spans="1:5" x14ac:dyDescent="0.25">
      <c r="A2413" s="23">
        <v>617930</v>
      </c>
      <c r="B2413" s="21" t="s">
        <v>3450</v>
      </c>
      <c r="C2413" s="21" t="s">
        <v>3449</v>
      </c>
      <c r="D2413" s="16">
        <v>600.3372681281619</v>
      </c>
      <c r="E2413" s="15">
        <v>384.48</v>
      </c>
    </row>
    <row r="2414" spans="1:5" x14ac:dyDescent="0.25">
      <c r="A2414" s="23">
        <v>617940</v>
      </c>
      <c r="B2414" s="21" t="s">
        <v>3448</v>
      </c>
      <c r="C2414" s="21"/>
      <c r="D2414" s="16">
        <v>50.084317032040474</v>
      </c>
      <c r="E2414" s="15">
        <v>32.076000000000001</v>
      </c>
    </row>
    <row r="2415" spans="1:5" x14ac:dyDescent="0.25">
      <c r="A2415" s="23">
        <v>617950</v>
      </c>
      <c r="B2415" s="21" t="s">
        <v>3447</v>
      </c>
      <c r="C2415" s="21" t="s">
        <v>3446</v>
      </c>
      <c r="D2415" s="16">
        <v>300.16863406408095</v>
      </c>
      <c r="E2415" s="15">
        <v>192.24</v>
      </c>
    </row>
    <row r="2416" spans="1:5" x14ac:dyDescent="0.25">
      <c r="A2416" s="23"/>
      <c r="B2416" s="22" t="s">
        <v>3445</v>
      </c>
      <c r="C2416" s="21"/>
      <c r="D2416" s="16"/>
      <c r="E2416" s="15">
        <v>0</v>
      </c>
    </row>
    <row r="2417" spans="1:5" x14ac:dyDescent="0.25">
      <c r="A2417" s="23">
        <v>617960</v>
      </c>
      <c r="B2417" s="21" t="s">
        <v>3444</v>
      </c>
      <c r="C2417" s="21"/>
      <c r="D2417" s="16">
        <v>400.168634064081</v>
      </c>
      <c r="E2417" s="15">
        <v>256.28400000000005</v>
      </c>
    </row>
    <row r="2418" spans="1:5" x14ac:dyDescent="0.25">
      <c r="A2418" s="23">
        <v>617970</v>
      </c>
      <c r="B2418" s="21" t="s">
        <v>3443</v>
      </c>
      <c r="C2418" s="21"/>
      <c r="D2418" s="16">
        <v>100.16863406408095</v>
      </c>
      <c r="E2418" s="15">
        <v>64.152000000000001</v>
      </c>
    </row>
    <row r="2419" spans="1:5" x14ac:dyDescent="0.25">
      <c r="A2419" s="23">
        <v>617980</v>
      </c>
      <c r="B2419" s="21" t="s">
        <v>3442</v>
      </c>
      <c r="C2419" s="21"/>
      <c r="D2419" s="16">
        <v>70.151770657672856</v>
      </c>
      <c r="E2419" s="15">
        <v>44.928000000000004</v>
      </c>
    </row>
    <row r="2420" spans="1:5" x14ac:dyDescent="0.25">
      <c r="A2420" s="23">
        <v>617990</v>
      </c>
      <c r="B2420" s="21" t="s">
        <v>3441</v>
      </c>
      <c r="C2420" s="21"/>
      <c r="D2420" s="16">
        <v>200.16863406408095</v>
      </c>
      <c r="E2420" s="15">
        <v>128.196</v>
      </c>
    </row>
    <row r="2421" spans="1:5" x14ac:dyDescent="0.25">
      <c r="A2421" s="23">
        <v>618000</v>
      </c>
      <c r="B2421" s="21" t="s">
        <v>3440</v>
      </c>
      <c r="C2421" s="21"/>
      <c r="D2421" s="16">
        <v>400.168634064081</v>
      </c>
      <c r="E2421" s="15">
        <v>256.28400000000005</v>
      </c>
    </row>
    <row r="2422" spans="1:5" x14ac:dyDescent="0.25">
      <c r="A2422" s="23">
        <v>618010</v>
      </c>
      <c r="B2422" s="21" t="s">
        <v>3439</v>
      </c>
      <c r="C2422" s="21"/>
      <c r="D2422" s="16">
        <v>470.32040472175379</v>
      </c>
      <c r="E2422" s="15">
        <v>301.21199999999999</v>
      </c>
    </row>
    <row r="2423" spans="1:5" x14ac:dyDescent="0.25">
      <c r="A2423" s="23">
        <v>618020</v>
      </c>
      <c r="B2423" s="21" t="s">
        <v>3438</v>
      </c>
      <c r="C2423" s="21"/>
      <c r="D2423" s="16">
        <v>10.118043844856661</v>
      </c>
      <c r="E2423" s="15">
        <v>6.48</v>
      </c>
    </row>
    <row r="2424" spans="1:5" x14ac:dyDescent="0.25">
      <c r="A2424" s="23">
        <v>618021</v>
      </c>
      <c r="B2424" s="21" t="s">
        <v>3437</v>
      </c>
      <c r="C2424" s="21" t="s">
        <v>3436</v>
      </c>
      <c r="D2424" s="16">
        <v>1079.2580101180438</v>
      </c>
      <c r="E2424" s="15">
        <v>691.19999999999993</v>
      </c>
    </row>
    <row r="2425" spans="1:5" x14ac:dyDescent="0.25">
      <c r="A2425" s="23">
        <v>618030</v>
      </c>
      <c r="B2425" s="21" t="s">
        <v>3435</v>
      </c>
      <c r="C2425" s="21"/>
      <c r="D2425" s="16">
        <v>912.31028667790895</v>
      </c>
      <c r="E2425" s="15">
        <v>584.28000000000009</v>
      </c>
    </row>
    <row r="2426" spans="1:5" x14ac:dyDescent="0.25">
      <c r="A2426" s="23">
        <v>618040</v>
      </c>
      <c r="B2426" s="21" t="s">
        <v>3434</v>
      </c>
      <c r="C2426" s="21"/>
      <c r="D2426" s="16">
        <v>75.042158516020237</v>
      </c>
      <c r="E2426" s="15">
        <v>48.06</v>
      </c>
    </row>
    <row r="2427" spans="1:5" x14ac:dyDescent="0.25">
      <c r="A2427" s="23">
        <v>618050</v>
      </c>
      <c r="B2427" s="21" t="s">
        <v>3433</v>
      </c>
      <c r="C2427" s="21"/>
      <c r="D2427" s="16">
        <v>220.23608768971332</v>
      </c>
      <c r="E2427" s="15">
        <v>141.048</v>
      </c>
    </row>
    <row r="2428" spans="1:5" x14ac:dyDescent="0.25">
      <c r="A2428" s="23">
        <v>618060</v>
      </c>
      <c r="B2428" s="21" t="s">
        <v>3432</v>
      </c>
      <c r="C2428" s="21" t="s">
        <v>3431</v>
      </c>
      <c r="D2428" s="16">
        <v>551.433389544688</v>
      </c>
      <c r="E2428" s="15">
        <v>353.15999999999997</v>
      </c>
    </row>
    <row r="2429" spans="1:5" x14ac:dyDescent="0.25">
      <c r="A2429" s="23">
        <v>618070</v>
      </c>
      <c r="B2429" s="21" t="s">
        <v>3430</v>
      </c>
      <c r="C2429" s="21"/>
      <c r="D2429" s="16">
        <v>25.295109612141655</v>
      </c>
      <c r="E2429" s="15">
        <v>16.200000000000003</v>
      </c>
    </row>
    <row r="2430" spans="1:5" x14ac:dyDescent="0.25">
      <c r="A2430" s="23">
        <v>618080</v>
      </c>
      <c r="B2430" s="21" t="s">
        <v>3429</v>
      </c>
      <c r="C2430" s="21"/>
      <c r="D2430" s="16">
        <v>160.20236087689713</v>
      </c>
      <c r="E2430" s="15">
        <v>102.60000000000001</v>
      </c>
    </row>
    <row r="2431" spans="1:5" x14ac:dyDescent="0.25">
      <c r="A2431" s="23">
        <v>618090</v>
      </c>
      <c r="B2431" s="21" t="s">
        <v>3428</v>
      </c>
      <c r="C2431" s="21" t="s">
        <v>3427</v>
      </c>
      <c r="D2431" s="16">
        <v>478.920741989882</v>
      </c>
      <c r="E2431" s="15">
        <v>306.72000000000003</v>
      </c>
    </row>
    <row r="2432" spans="1:5" x14ac:dyDescent="0.25">
      <c r="A2432" s="23">
        <v>618100</v>
      </c>
      <c r="B2432" s="21" t="s">
        <v>3426</v>
      </c>
      <c r="C2432" s="21" t="s">
        <v>3425</v>
      </c>
      <c r="D2432" s="16">
        <v>750.42158516020243</v>
      </c>
      <c r="E2432" s="15">
        <v>480.6</v>
      </c>
    </row>
    <row r="2433" spans="1:5" x14ac:dyDescent="0.25">
      <c r="A2433" s="23">
        <v>618110</v>
      </c>
      <c r="B2433" s="21" t="s">
        <v>3424</v>
      </c>
      <c r="C2433" s="21" t="s">
        <v>3423</v>
      </c>
      <c r="D2433" s="16">
        <v>700.3372681281619</v>
      </c>
      <c r="E2433" s="15">
        <v>448.52400000000006</v>
      </c>
    </row>
    <row r="2434" spans="1:5" x14ac:dyDescent="0.25">
      <c r="A2434" s="23">
        <v>618120</v>
      </c>
      <c r="B2434" s="21" t="s">
        <v>3422</v>
      </c>
      <c r="C2434" s="21" t="s">
        <v>3420</v>
      </c>
      <c r="D2434" s="16">
        <v>839.79763912310295</v>
      </c>
      <c r="E2434" s="15">
        <v>537.84</v>
      </c>
    </row>
    <row r="2435" spans="1:5" x14ac:dyDescent="0.25">
      <c r="A2435" s="23">
        <v>618130</v>
      </c>
      <c r="B2435" s="21" t="s">
        <v>3421</v>
      </c>
      <c r="C2435" s="21" t="s">
        <v>3420</v>
      </c>
      <c r="D2435" s="16">
        <v>800.33726812816201</v>
      </c>
      <c r="E2435" s="15">
        <v>512.5680000000001</v>
      </c>
    </row>
    <row r="2436" spans="1:5" x14ac:dyDescent="0.25">
      <c r="A2436" s="23">
        <v>618140</v>
      </c>
      <c r="B2436" s="21" t="s">
        <v>3419</v>
      </c>
      <c r="C2436" s="21" t="s">
        <v>3411</v>
      </c>
      <c r="D2436" s="16">
        <v>1320.4047217537943</v>
      </c>
      <c r="E2436" s="15">
        <v>845.6400000000001</v>
      </c>
    </row>
    <row r="2437" spans="1:5" x14ac:dyDescent="0.25">
      <c r="A2437" s="23">
        <v>618150</v>
      </c>
      <c r="B2437" s="21" t="s">
        <v>3418</v>
      </c>
      <c r="C2437" s="21" t="s">
        <v>3417</v>
      </c>
      <c r="D2437" s="16">
        <v>900.50590219224284</v>
      </c>
      <c r="E2437" s="15">
        <v>576.72</v>
      </c>
    </row>
    <row r="2438" spans="1:5" x14ac:dyDescent="0.25">
      <c r="A2438" s="23">
        <v>618160</v>
      </c>
      <c r="B2438" s="21" t="s">
        <v>3416</v>
      </c>
      <c r="C2438" s="21"/>
      <c r="D2438" s="16">
        <v>600.3372681281619</v>
      </c>
      <c r="E2438" s="15">
        <v>384.48</v>
      </c>
    </row>
    <row r="2439" spans="1:5" x14ac:dyDescent="0.25">
      <c r="A2439" s="23">
        <v>618170</v>
      </c>
      <c r="B2439" s="21" t="s">
        <v>3415</v>
      </c>
      <c r="C2439" s="21"/>
      <c r="D2439" s="16">
        <v>300.16863406408095</v>
      </c>
      <c r="E2439" s="15">
        <v>192.24</v>
      </c>
    </row>
    <row r="2440" spans="1:5" x14ac:dyDescent="0.25">
      <c r="A2440" s="23">
        <v>618171</v>
      </c>
      <c r="B2440" s="21" t="s">
        <v>3414</v>
      </c>
      <c r="C2440" s="21" t="s">
        <v>3411</v>
      </c>
      <c r="D2440" s="16">
        <v>1500.6745362563238</v>
      </c>
      <c r="E2440" s="15">
        <v>961.09199999999998</v>
      </c>
    </row>
    <row r="2441" spans="1:5" x14ac:dyDescent="0.25">
      <c r="A2441" s="23">
        <v>618172</v>
      </c>
      <c r="B2441" s="21" t="s">
        <v>3413</v>
      </c>
      <c r="C2441" s="21" t="s">
        <v>3411</v>
      </c>
      <c r="D2441" s="16">
        <v>2090.9299999999998</v>
      </c>
      <c r="E2441" s="15">
        <v>1339.1152092</v>
      </c>
    </row>
    <row r="2442" spans="1:5" x14ac:dyDescent="0.25">
      <c r="A2442" s="23">
        <v>618173</v>
      </c>
      <c r="B2442" s="21" t="s">
        <v>3412</v>
      </c>
      <c r="C2442" s="21" t="s">
        <v>3411</v>
      </c>
      <c r="D2442" s="16">
        <v>2420.9299999999998</v>
      </c>
      <c r="E2442" s="15">
        <v>1550.4604092</v>
      </c>
    </row>
    <row r="2443" spans="1:5" x14ac:dyDescent="0.25">
      <c r="A2443" s="23">
        <v>618180</v>
      </c>
      <c r="B2443" s="21" t="s">
        <v>3410</v>
      </c>
      <c r="C2443" s="21"/>
      <c r="D2443" s="16">
        <v>419.89881956155148</v>
      </c>
      <c r="E2443" s="15">
        <v>268.92</v>
      </c>
    </row>
    <row r="2444" spans="1:5" ht="36" x14ac:dyDescent="0.25">
      <c r="A2444" s="23">
        <v>618190</v>
      </c>
      <c r="B2444" s="21" t="s">
        <v>3409</v>
      </c>
      <c r="C2444" s="21" t="s">
        <v>3408</v>
      </c>
      <c r="D2444" s="16">
        <v>400.16863000000001</v>
      </c>
      <c r="E2444" s="15">
        <v>256.28399739720004</v>
      </c>
    </row>
    <row r="2445" spans="1:5" ht="60" x14ac:dyDescent="0.25">
      <c r="A2445" s="23">
        <v>618200</v>
      </c>
      <c r="B2445" s="21" t="s">
        <v>3407</v>
      </c>
      <c r="C2445" s="21" t="s">
        <v>9187</v>
      </c>
      <c r="D2445" s="16">
        <v>1303.4100000000001</v>
      </c>
      <c r="E2445" s="15">
        <v>834.75590040000009</v>
      </c>
    </row>
    <row r="2446" spans="1:5" ht="36" x14ac:dyDescent="0.25">
      <c r="A2446" s="23">
        <v>618201</v>
      </c>
      <c r="B2446" s="21" t="s">
        <v>3406</v>
      </c>
      <c r="C2446" s="21" t="s">
        <v>3405</v>
      </c>
      <c r="D2446" s="16">
        <v>1079.2580101180399</v>
      </c>
      <c r="E2446" s="15">
        <v>691.19999999999743</v>
      </c>
    </row>
    <row r="2447" spans="1:5" ht="60" x14ac:dyDescent="0.25">
      <c r="A2447" s="23">
        <v>618202</v>
      </c>
      <c r="B2447" s="21" t="s">
        <v>9188</v>
      </c>
      <c r="C2447" s="21" t="s">
        <v>9189</v>
      </c>
      <c r="D2447" s="16">
        <v>700.34</v>
      </c>
      <c r="E2447" s="15">
        <v>448.52574960000004</v>
      </c>
    </row>
    <row r="2448" spans="1:5" ht="36" x14ac:dyDescent="0.25">
      <c r="A2448" s="23">
        <v>618203</v>
      </c>
      <c r="B2448" s="21" t="s">
        <v>3404</v>
      </c>
      <c r="C2448" s="21" t="s">
        <v>3403</v>
      </c>
      <c r="D2448" s="16">
        <v>1620.5733558178799</v>
      </c>
      <c r="E2448" s="15">
        <v>1037.8800000000031</v>
      </c>
    </row>
    <row r="2449" spans="1:5" ht="36" x14ac:dyDescent="0.25">
      <c r="A2449" s="23">
        <v>618204</v>
      </c>
      <c r="B2449" s="21" t="s">
        <v>9190</v>
      </c>
      <c r="C2449" s="21" t="s">
        <v>9191</v>
      </c>
      <c r="D2449" s="16">
        <v>1353.41</v>
      </c>
      <c r="E2449" s="15">
        <v>866.77790040000002</v>
      </c>
    </row>
    <row r="2450" spans="1:5" ht="72" x14ac:dyDescent="0.25">
      <c r="A2450" s="23">
        <v>618205</v>
      </c>
      <c r="B2450" s="21" t="s">
        <v>9192</v>
      </c>
      <c r="C2450" s="21" t="s">
        <v>9193</v>
      </c>
      <c r="D2450" s="16">
        <v>300.17</v>
      </c>
      <c r="E2450" s="15">
        <v>192.2408748</v>
      </c>
    </row>
    <row r="2451" spans="1:5" ht="36" x14ac:dyDescent="0.25">
      <c r="A2451" s="23">
        <v>618206</v>
      </c>
      <c r="B2451" s="21" t="s">
        <v>9194</v>
      </c>
      <c r="C2451" s="21" t="s">
        <v>9195</v>
      </c>
      <c r="D2451" s="16">
        <v>100</v>
      </c>
      <c r="E2451" s="15">
        <v>64.043999999999997</v>
      </c>
    </row>
    <row r="2452" spans="1:5" ht="60" x14ac:dyDescent="0.25">
      <c r="A2452" s="23">
        <v>618207</v>
      </c>
      <c r="B2452" s="21" t="s">
        <v>9196</v>
      </c>
      <c r="C2452" s="21" t="s">
        <v>9197</v>
      </c>
      <c r="D2452" s="16">
        <v>1950</v>
      </c>
      <c r="E2452" s="15">
        <v>1248.8579999999999</v>
      </c>
    </row>
    <row r="2453" spans="1:5" x14ac:dyDescent="0.25">
      <c r="A2453" s="23">
        <v>618210</v>
      </c>
      <c r="B2453" s="21" t="s">
        <v>3402</v>
      </c>
      <c r="C2453" s="21"/>
      <c r="D2453" s="16">
        <v>400.168634064081</v>
      </c>
      <c r="E2453" s="15">
        <v>256.28400000000005</v>
      </c>
    </row>
    <row r="2454" spans="1:5" x14ac:dyDescent="0.25">
      <c r="A2454" s="23">
        <v>618220</v>
      </c>
      <c r="B2454" s="21" t="s">
        <v>3401</v>
      </c>
      <c r="C2454" s="21"/>
      <c r="D2454" s="16">
        <v>1198.9881956155143</v>
      </c>
      <c r="E2454" s="15">
        <v>767.88</v>
      </c>
    </row>
    <row r="2455" spans="1:5" ht="24" x14ac:dyDescent="0.25">
      <c r="A2455" s="23">
        <v>618230</v>
      </c>
      <c r="B2455" s="21" t="s">
        <v>3400</v>
      </c>
      <c r="C2455" s="21"/>
      <c r="D2455" s="16">
        <v>478.920741989882</v>
      </c>
      <c r="E2455" s="15">
        <v>306.72000000000003</v>
      </c>
    </row>
    <row r="2456" spans="1:5" x14ac:dyDescent="0.25">
      <c r="A2456" s="23">
        <v>618250</v>
      </c>
      <c r="B2456" s="21" t="s">
        <v>3399</v>
      </c>
      <c r="C2456" s="21"/>
      <c r="D2456" s="16">
        <v>1200.505902192243</v>
      </c>
      <c r="E2456" s="15">
        <v>768.8520000000002</v>
      </c>
    </row>
    <row r="2457" spans="1:5" x14ac:dyDescent="0.25">
      <c r="A2457" s="23">
        <v>618260</v>
      </c>
      <c r="B2457" s="21" t="s">
        <v>3398</v>
      </c>
      <c r="C2457" s="21" t="s">
        <v>3397</v>
      </c>
      <c r="D2457" s="16">
        <v>400.168634064081</v>
      </c>
      <c r="E2457" s="15">
        <v>256.28400000000005</v>
      </c>
    </row>
    <row r="2458" spans="1:5" x14ac:dyDescent="0.25">
      <c r="A2458" s="23">
        <v>618270</v>
      </c>
      <c r="B2458" s="21" t="s">
        <v>3396</v>
      </c>
      <c r="C2458" s="21" t="s">
        <v>3395</v>
      </c>
      <c r="D2458" s="16">
        <v>900.50590219224284</v>
      </c>
      <c r="E2458" s="15">
        <v>576.72</v>
      </c>
    </row>
    <row r="2459" spans="1:5" x14ac:dyDescent="0.25">
      <c r="A2459" s="23">
        <v>618280</v>
      </c>
      <c r="B2459" s="21" t="s">
        <v>3394</v>
      </c>
      <c r="C2459" s="21"/>
      <c r="D2459" s="16">
        <v>720.06745362563242</v>
      </c>
      <c r="E2459" s="15">
        <v>461.16</v>
      </c>
    </row>
    <row r="2460" spans="1:5" x14ac:dyDescent="0.25">
      <c r="A2460" s="23">
        <v>618290</v>
      </c>
      <c r="B2460" s="21" t="s">
        <v>3393</v>
      </c>
      <c r="C2460" s="21"/>
      <c r="D2460" s="16">
        <v>400.168634064081</v>
      </c>
      <c r="E2460" s="15">
        <v>256.28400000000005</v>
      </c>
    </row>
    <row r="2461" spans="1:5" x14ac:dyDescent="0.25">
      <c r="A2461" s="23">
        <v>618300</v>
      </c>
      <c r="B2461" s="21" t="s">
        <v>3392</v>
      </c>
      <c r="C2461" s="21"/>
      <c r="D2461" s="16">
        <v>50.084317032040474</v>
      </c>
      <c r="E2461" s="15">
        <v>32.076000000000001</v>
      </c>
    </row>
    <row r="2462" spans="1:5" x14ac:dyDescent="0.25">
      <c r="A2462" s="23">
        <v>618310</v>
      </c>
      <c r="B2462" s="21" t="s">
        <v>3391</v>
      </c>
      <c r="C2462" s="21"/>
      <c r="D2462" s="16">
        <v>500.3372681281619</v>
      </c>
      <c r="E2462" s="15">
        <v>320.43600000000004</v>
      </c>
    </row>
    <row r="2463" spans="1:5" x14ac:dyDescent="0.25">
      <c r="A2463" s="23">
        <v>618315</v>
      </c>
      <c r="B2463" s="21" t="s">
        <v>3390</v>
      </c>
      <c r="C2463" s="21"/>
      <c r="D2463" s="117">
        <v>500.3372681281619</v>
      </c>
      <c r="E2463" s="15">
        <v>320.43600000000004</v>
      </c>
    </row>
    <row r="2464" spans="1:5" x14ac:dyDescent="0.25">
      <c r="A2464" s="23">
        <v>618320</v>
      </c>
      <c r="B2464" s="21" t="s">
        <v>3389</v>
      </c>
      <c r="C2464" s="21"/>
      <c r="D2464" s="16">
        <v>239.460370994941</v>
      </c>
      <c r="E2464" s="15">
        <v>153.36000000000001</v>
      </c>
    </row>
    <row r="2465" spans="1:5" x14ac:dyDescent="0.25">
      <c r="A2465" s="23">
        <v>618330</v>
      </c>
      <c r="B2465" s="21" t="s">
        <v>3388</v>
      </c>
      <c r="C2465" s="21"/>
      <c r="D2465" s="16">
        <v>600.3372681281619</v>
      </c>
      <c r="E2465" s="15">
        <v>384.48</v>
      </c>
    </row>
    <row r="2466" spans="1:5" x14ac:dyDescent="0.25">
      <c r="A2466" s="23">
        <v>618340</v>
      </c>
      <c r="B2466" s="21" t="s">
        <v>3387</v>
      </c>
      <c r="C2466" s="21"/>
      <c r="D2466" s="16">
        <v>600.3372681281619</v>
      </c>
      <c r="E2466" s="15">
        <v>384.48</v>
      </c>
    </row>
    <row r="2467" spans="1:5" ht="24" x14ac:dyDescent="0.25">
      <c r="A2467" s="23">
        <v>618350</v>
      </c>
      <c r="B2467" s="21" t="s">
        <v>3386</v>
      </c>
      <c r="C2467" s="21" t="s">
        <v>3385</v>
      </c>
      <c r="D2467" s="16">
        <v>450.25295109612142</v>
      </c>
      <c r="E2467" s="15">
        <v>288.36</v>
      </c>
    </row>
    <row r="2468" spans="1:5" x14ac:dyDescent="0.25">
      <c r="A2468" s="23">
        <v>618360</v>
      </c>
      <c r="B2468" s="21" t="s">
        <v>3384</v>
      </c>
      <c r="C2468" s="21"/>
      <c r="D2468" s="16">
        <v>70.151770657672856</v>
      </c>
      <c r="E2468" s="15">
        <v>44.928000000000004</v>
      </c>
    </row>
    <row r="2469" spans="1:5" x14ac:dyDescent="0.25">
      <c r="A2469" s="23">
        <v>618365</v>
      </c>
      <c r="B2469" s="21" t="s">
        <v>3383</v>
      </c>
      <c r="C2469" s="21" t="s">
        <v>3382</v>
      </c>
      <c r="D2469" s="117">
        <v>100</v>
      </c>
      <c r="E2469" s="15">
        <v>64.043999999999997</v>
      </c>
    </row>
    <row r="2470" spans="1:5" x14ac:dyDescent="0.25">
      <c r="A2470" s="23">
        <v>618370</v>
      </c>
      <c r="B2470" s="21" t="s">
        <v>3381</v>
      </c>
      <c r="C2470" s="21"/>
      <c r="D2470" s="16">
        <v>1079.2580101180438</v>
      </c>
      <c r="E2470" s="15">
        <v>691.19999999999993</v>
      </c>
    </row>
    <row r="2471" spans="1:5" x14ac:dyDescent="0.25">
      <c r="A2471" s="23">
        <v>618380</v>
      </c>
      <c r="B2471" s="21" t="s">
        <v>3380</v>
      </c>
      <c r="C2471" s="21" t="s">
        <v>3379</v>
      </c>
      <c r="D2471" s="16">
        <v>760.32040472175379</v>
      </c>
      <c r="E2471" s="15">
        <v>486.93959999999998</v>
      </c>
    </row>
    <row r="2472" spans="1:5" x14ac:dyDescent="0.25">
      <c r="A2472" s="23">
        <v>618390</v>
      </c>
      <c r="B2472" s="21" t="s">
        <v>3378</v>
      </c>
      <c r="C2472" s="21"/>
      <c r="D2472" s="16">
        <v>839.79763912310295</v>
      </c>
      <c r="E2472" s="15">
        <v>537.84</v>
      </c>
    </row>
    <row r="2473" spans="1:5" x14ac:dyDescent="0.25">
      <c r="A2473" s="23">
        <v>618391</v>
      </c>
      <c r="B2473" s="21" t="s">
        <v>3377</v>
      </c>
      <c r="C2473" s="21" t="s">
        <v>3376</v>
      </c>
      <c r="D2473" s="16">
        <v>200.16863406408095</v>
      </c>
      <c r="E2473" s="15">
        <v>128.196</v>
      </c>
    </row>
    <row r="2474" spans="1:5" x14ac:dyDescent="0.25">
      <c r="A2474" s="23">
        <v>618400</v>
      </c>
      <c r="B2474" s="21" t="s">
        <v>3375</v>
      </c>
      <c r="C2474" s="21"/>
      <c r="D2474" s="16">
        <v>1250.5902192242834</v>
      </c>
      <c r="E2474" s="15">
        <v>800.92800000000011</v>
      </c>
    </row>
    <row r="2475" spans="1:5" ht="24" x14ac:dyDescent="0.25">
      <c r="A2475" s="23">
        <v>618410</v>
      </c>
      <c r="B2475" s="21" t="s">
        <v>3374</v>
      </c>
      <c r="C2475" s="21" t="s">
        <v>3373</v>
      </c>
      <c r="D2475" s="16">
        <v>700.3372681281619</v>
      </c>
      <c r="E2475" s="15">
        <v>448.52400000000006</v>
      </c>
    </row>
    <row r="2476" spans="1:5" x14ac:dyDescent="0.25">
      <c r="A2476" s="23">
        <v>618411</v>
      </c>
      <c r="B2476" s="21" t="s">
        <v>3372</v>
      </c>
      <c r="C2476" s="21" t="s">
        <v>3371</v>
      </c>
      <c r="D2476" s="16">
        <v>239.460370994941</v>
      </c>
      <c r="E2476" s="15">
        <v>153.36000000000001</v>
      </c>
    </row>
    <row r="2477" spans="1:5" x14ac:dyDescent="0.25">
      <c r="A2477" s="23"/>
      <c r="B2477" s="22" t="s">
        <v>3370</v>
      </c>
      <c r="C2477" s="21"/>
      <c r="D2477" s="16"/>
      <c r="E2477" s="15">
        <v>0</v>
      </c>
    </row>
    <row r="2478" spans="1:5" x14ac:dyDescent="0.25">
      <c r="A2478" s="23">
        <v>618420</v>
      </c>
      <c r="B2478" s="21" t="s">
        <v>3369</v>
      </c>
      <c r="C2478" s="21" t="s">
        <v>3368</v>
      </c>
      <c r="D2478" s="16">
        <v>1000.5059021922428</v>
      </c>
      <c r="E2478" s="15">
        <v>640.76400000000001</v>
      </c>
    </row>
    <row r="2479" spans="1:5" x14ac:dyDescent="0.25">
      <c r="A2479" s="23">
        <v>618430</v>
      </c>
      <c r="B2479" s="21" t="s">
        <v>3367</v>
      </c>
      <c r="C2479" s="21" t="s">
        <v>3366</v>
      </c>
      <c r="D2479" s="16">
        <v>1440.1349072512648</v>
      </c>
      <c r="E2479" s="15">
        <v>922.32</v>
      </c>
    </row>
    <row r="2480" spans="1:5" x14ac:dyDescent="0.25">
      <c r="A2480" s="23">
        <v>618440</v>
      </c>
      <c r="B2480" s="21" t="s">
        <v>3365</v>
      </c>
      <c r="C2480" s="21" t="s">
        <v>3364</v>
      </c>
      <c r="D2480" s="16">
        <v>1198.9881956155143</v>
      </c>
      <c r="E2480" s="15">
        <v>767.88</v>
      </c>
    </row>
    <row r="2481" spans="1:5" x14ac:dyDescent="0.25">
      <c r="A2481" s="23">
        <v>618450</v>
      </c>
      <c r="B2481" s="21" t="s">
        <v>3363</v>
      </c>
      <c r="C2481" s="21"/>
      <c r="D2481" s="16">
        <v>239.460370994941</v>
      </c>
      <c r="E2481" s="15">
        <v>153.36000000000001</v>
      </c>
    </row>
    <row r="2482" spans="1:5" x14ac:dyDescent="0.25">
      <c r="A2482" s="23">
        <v>618460</v>
      </c>
      <c r="B2482" s="21" t="s">
        <v>3362</v>
      </c>
      <c r="C2482" s="21"/>
      <c r="D2482" s="16">
        <v>500.3372681281619</v>
      </c>
      <c r="E2482" s="15">
        <v>320.43600000000004</v>
      </c>
    </row>
    <row r="2483" spans="1:5" x14ac:dyDescent="0.25">
      <c r="A2483" s="23">
        <v>618470</v>
      </c>
      <c r="B2483" s="21" t="s">
        <v>3361</v>
      </c>
      <c r="C2483" s="21"/>
      <c r="D2483" s="16">
        <v>575.3794266441821</v>
      </c>
      <c r="E2483" s="15">
        <v>368.49600000000004</v>
      </c>
    </row>
    <row r="2484" spans="1:5" x14ac:dyDescent="0.25">
      <c r="A2484" s="23">
        <v>618480</v>
      </c>
      <c r="B2484" s="21" t="s">
        <v>3360</v>
      </c>
      <c r="C2484" s="21"/>
      <c r="D2484" s="16">
        <v>650.25295109612148</v>
      </c>
      <c r="E2484" s="15">
        <v>416.44800000000004</v>
      </c>
    </row>
    <row r="2485" spans="1:5" x14ac:dyDescent="0.25">
      <c r="A2485" s="23">
        <v>618490</v>
      </c>
      <c r="B2485" s="21" t="s">
        <v>3359</v>
      </c>
      <c r="C2485" s="21"/>
      <c r="D2485" s="16">
        <v>850.42158516020243</v>
      </c>
      <c r="E2485" s="15">
        <v>544.64400000000001</v>
      </c>
    </row>
    <row r="2486" spans="1:5" x14ac:dyDescent="0.25">
      <c r="A2486" s="23">
        <v>618500</v>
      </c>
      <c r="B2486" s="21" t="s">
        <v>3358</v>
      </c>
      <c r="C2486" s="21"/>
      <c r="D2486" s="16">
        <v>725.29510961214169</v>
      </c>
      <c r="E2486" s="15">
        <v>464.50800000000004</v>
      </c>
    </row>
    <row r="2487" spans="1:5" x14ac:dyDescent="0.25">
      <c r="A2487" s="23">
        <v>618510</v>
      </c>
      <c r="B2487" s="21" t="s">
        <v>3357</v>
      </c>
      <c r="C2487" s="21"/>
      <c r="D2487" s="16">
        <v>959.52782462057337</v>
      </c>
      <c r="E2487" s="15">
        <v>614.5200000000001</v>
      </c>
    </row>
    <row r="2488" spans="1:5" x14ac:dyDescent="0.25">
      <c r="A2488" s="23">
        <v>618520</v>
      </c>
      <c r="B2488" s="21" t="s">
        <v>3356</v>
      </c>
      <c r="C2488" s="21"/>
      <c r="D2488" s="16">
        <v>250.25295109612145</v>
      </c>
      <c r="E2488" s="15">
        <v>160.27200000000002</v>
      </c>
    </row>
    <row r="2489" spans="1:5" x14ac:dyDescent="0.25">
      <c r="A2489" s="23">
        <v>618530</v>
      </c>
      <c r="B2489" s="21" t="s">
        <v>3355</v>
      </c>
      <c r="C2489" s="21"/>
      <c r="D2489" s="16">
        <v>600.3372681281619</v>
      </c>
      <c r="E2489" s="15">
        <v>384.48</v>
      </c>
    </row>
    <row r="2490" spans="1:5" x14ac:dyDescent="0.25">
      <c r="A2490" s="23">
        <v>618540</v>
      </c>
      <c r="B2490" s="21" t="s">
        <v>3354</v>
      </c>
      <c r="C2490" s="21"/>
      <c r="D2490" s="16">
        <v>850.42158516020243</v>
      </c>
      <c r="E2490" s="15">
        <v>544.64400000000001</v>
      </c>
    </row>
    <row r="2491" spans="1:5" x14ac:dyDescent="0.25">
      <c r="A2491" s="23">
        <v>618550</v>
      </c>
      <c r="B2491" s="21" t="s">
        <v>3353</v>
      </c>
      <c r="C2491" s="21"/>
      <c r="D2491" s="16">
        <v>1198.9881956155143</v>
      </c>
      <c r="E2491" s="15">
        <v>767.88</v>
      </c>
    </row>
    <row r="2492" spans="1:5" x14ac:dyDescent="0.25">
      <c r="A2492" s="23">
        <v>618551</v>
      </c>
      <c r="B2492" s="21" t="s">
        <v>3352</v>
      </c>
      <c r="C2492" s="21"/>
      <c r="D2492" s="16">
        <v>1200</v>
      </c>
      <c r="E2492" s="15">
        <v>768.52799999999991</v>
      </c>
    </row>
    <row r="2493" spans="1:5" x14ac:dyDescent="0.25">
      <c r="A2493" s="23">
        <v>618560</v>
      </c>
      <c r="B2493" s="21" t="s">
        <v>3351</v>
      </c>
      <c r="C2493" s="21"/>
      <c r="D2493" s="16">
        <v>839.79763912310295</v>
      </c>
      <c r="E2493" s="15">
        <v>537.84</v>
      </c>
    </row>
    <row r="2494" spans="1:5" x14ac:dyDescent="0.25">
      <c r="A2494" s="23">
        <v>618570</v>
      </c>
      <c r="B2494" s="21" t="s">
        <v>3350</v>
      </c>
      <c r="C2494" s="21"/>
      <c r="D2494" s="16">
        <v>1290.6576728499158</v>
      </c>
      <c r="E2494" s="15">
        <v>826.58880000000011</v>
      </c>
    </row>
    <row r="2495" spans="1:5" x14ac:dyDescent="0.25">
      <c r="A2495" s="23"/>
      <c r="B2495" s="22" t="s">
        <v>3349</v>
      </c>
      <c r="C2495" s="21"/>
      <c r="D2495" s="16"/>
      <c r="E2495" s="15">
        <v>0</v>
      </c>
    </row>
    <row r="2496" spans="1:5" x14ac:dyDescent="0.25">
      <c r="A2496" s="23"/>
      <c r="B2496" s="22" t="s">
        <v>3348</v>
      </c>
      <c r="C2496" s="21"/>
      <c r="D2496" s="16"/>
      <c r="E2496" s="15">
        <v>0</v>
      </c>
    </row>
    <row r="2497" spans="1:5" x14ac:dyDescent="0.25">
      <c r="A2497" s="23">
        <v>618580</v>
      </c>
      <c r="B2497" s="21" t="s">
        <v>3347</v>
      </c>
      <c r="C2497" s="21"/>
      <c r="D2497" s="16">
        <v>1200.505902192243</v>
      </c>
      <c r="E2497" s="15">
        <v>768.8520000000002</v>
      </c>
    </row>
    <row r="2498" spans="1:5" x14ac:dyDescent="0.25">
      <c r="A2498" s="23">
        <v>618590</v>
      </c>
      <c r="B2498" s="21" t="s">
        <v>3346</v>
      </c>
      <c r="C2498" s="21"/>
      <c r="D2498" s="16">
        <v>478.920741989882</v>
      </c>
      <c r="E2498" s="15">
        <v>306.72000000000003</v>
      </c>
    </row>
    <row r="2499" spans="1:5" x14ac:dyDescent="0.25">
      <c r="A2499" s="23">
        <v>618600</v>
      </c>
      <c r="B2499" s="21" t="s">
        <v>3345</v>
      </c>
      <c r="C2499" s="21"/>
      <c r="D2499" s="16">
        <v>600.3372681281619</v>
      </c>
      <c r="E2499" s="15">
        <v>384.48</v>
      </c>
    </row>
    <row r="2500" spans="1:5" x14ac:dyDescent="0.25">
      <c r="A2500" s="23">
        <v>618610</v>
      </c>
      <c r="B2500" s="21" t="s">
        <v>3344</v>
      </c>
      <c r="C2500" s="21"/>
      <c r="D2500" s="16">
        <v>2639.1231028667794</v>
      </c>
      <c r="E2500" s="15">
        <v>1690.2</v>
      </c>
    </row>
    <row r="2501" spans="1:5" x14ac:dyDescent="0.25">
      <c r="A2501" s="23">
        <v>618620</v>
      </c>
      <c r="B2501" s="21" t="s">
        <v>3343</v>
      </c>
      <c r="C2501" s="21"/>
      <c r="D2501" s="152">
        <v>1656.1551433389545</v>
      </c>
      <c r="E2501" s="15">
        <v>1060.6680000000001</v>
      </c>
    </row>
    <row r="2502" spans="1:5" x14ac:dyDescent="0.25">
      <c r="A2502" s="23">
        <v>618630</v>
      </c>
      <c r="B2502" s="21" t="s">
        <v>3342</v>
      </c>
      <c r="C2502" s="21"/>
      <c r="D2502" s="16">
        <v>1000.5059021922428</v>
      </c>
      <c r="E2502" s="15">
        <v>640.76400000000001</v>
      </c>
    </row>
    <row r="2503" spans="1:5" ht="36" x14ac:dyDescent="0.25">
      <c r="A2503" s="23">
        <v>618640</v>
      </c>
      <c r="B2503" s="21" t="s">
        <v>3341</v>
      </c>
      <c r="C2503" s="21" t="s">
        <v>3338</v>
      </c>
      <c r="D2503" s="16">
        <v>257.33558178752111</v>
      </c>
      <c r="E2503" s="15">
        <v>164.80800000000005</v>
      </c>
    </row>
    <row r="2504" spans="1:5" ht="36" x14ac:dyDescent="0.25">
      <c r="A2504" s="23">
        <v>618641</v>
      </c>
      <c r="B2504" s="21" t="s">
        <v>3340</v>
      </c>
      <c r="C2504" s="21" t="s">
        <v>3338</v>
      </c>
      <c r="D2504" s="16">
        <v>192.07419898819563</v>
      </c>
      <c r="E2504" s="15">
        <v>123.01200000000001</v>
      </c>
    </row>
    <row r="2505" spans="1:5" ht="36" x14ac:dyDescent="0.25">
      <c r="A2505" s="23">
        <v>618642</v>
      </c>
      <c r="B2505" s="21" t="s">
        <v>3339</v>
      </c>
      <c r="C2505" s="21" t="s">
        <v>3338</v>
      </c>
      <c r="D2505" s="16">
        <v>128.16188870151771</v>
      </c>
      <c r="E2505" s="15">
        <v>82.080000000000013</v>
      </c>
    </row>
    <row r="2506" spans="1:5" x14ac:dyDescent="0.25">
      <c r="A2506" s="23">
        <v>618650</v>
      </c>
      <c r="B2506" s="21" t="s">
        <v>3337</v>
      </c>
      <c r="C2506" s="21"/>
      <c r="D2506" s="16">
        <v>1180.5902192242834</v>
      </c>
      <c r="E2506" s="15">
        <v>756.09720000000004</v>
      </c>
    </row>
    <row r="2507" spans="1:5" x14ac:dyDescent="0.25">
      <c r="A2507" s="23">
        <v>618660</v>
      </c>
      <c r="B2507" s="21" t="s">
        <v>3336</v>
      </c>
      <c r="C2507" s="21"/>
      <c r="D2507" s="16">
        <v>769.37605396290053</v>
      </c>
      <c r="E2507" s="15">
        <v>492.73920000000004</v>
      </c>
    </row>
    <row r="2508" spans="1:5" x14ac:dyDescent="0.25">
      <c r="A2508" s="23">
        <v>618670</v>
      </c>
      <c r="B2508" s="21" t="s">
        <v>3335</v>
      </c>
      <c r="C2508" s="21"/>
      <c r="D2508" s="16">
        <v>1000.5059021922428</v>
      </c>
      <c r="E2508" s="15">
        <v>640.76400000000001</v>
      </c>
    </row>
    <row r="2509" spans="1:5" x14ac:dyDescent="0.25">
      <c r="A2509" s="23">
        <v>618680</v>
      </c>
      <c r="B2509" s="21" t="s">
        <v>3334</v>
      </c>
      <c r="C2509" s="21"/>
      <c r="D2509" s="152">
        <v>1091.0623946037099</v>
      </c>
      <c r="E2509" s="15">
        <v>698.75999999999988</v>
      </c>
    </row>
    <row r="2510" spans="1:5" x14ac:dyDescent="0.25">
      <c r="A2510" s="23">
        <v>618690</v>
      </c>
      <c r="B2510" s="21" t="s">
        <v>3333</v>
      </c>
      <c r="C2510" s="21"/>
      <c r="D2510" s="152">
        <v>1011.8043844856661</v>
      </c>
      <c r="E2510" s="15">
        <v>648</v>
      </c>
    </row>
    <row r="2511" spans="1:5" x14ac:dyDescent="0.25">
      <c r="A2511" s="23">
        <v>618700</v>
      </c>
      <c r="B2511" s="21" t="s">
        <v>3332</v>
      </c>
      <c r="C2511" s="21"/>
      <c r="D2511" s="16">
        <v>900.50590219224284</v>
      </c>
      <c r="E2511" s="15">
        <v>576.72</v>
      </c>
    </row>
    <row r="2512" spans="1:5" x14ac:dyDescent="0.25">
      <c r="A2512" s="23">
        <v>618710</v>
      </c>
      <c r="B2512" s="21" t="s">
        <v>3331</v>
      </c>
      <c r="C2512" s="21"/>
      <c r="D2512" s="16">
        <v>1198.9881956155143</v>
      </c>
      <c r="E2512" s="15">
        <v>767.88</v>
      </c>
    </row>
    <row r="2513" spans="1:5" x14ac:dyDescent="0.25">
      <c r="A2513" s="23">
        <v>618720</v>
      </c>
      <c r="B2513" s="21" t="s">
        <v>3330</v>
      </c>
      <c r="C2513" s="21"/>
      <c r="D2513" s="16">
        <v>800.33726812816201</v>
      </c>
      <c r="E2513" s="15">
        <v>512.5680000000001</v>
      </c>
    </row>
    <row r="2514" spans="1:5" x14ac:dyDescent="0.25">
      <c r="A2514" s="23">
        <v>618730</v>
      </c>
      <c r="B2514" s="21" t="s">
        <v>3329</v>
      </c>
      <c r="C2514" s="21"/>
      <c r="D2514" s="16">
        <v>1559.8650927487354</v>
      </c>
      <c r="E2514" s="15">
        <v>999.00000000000011</v>
      </c>
    </row>
    <row r="2515" spans="1:5" x14ac:dyDescent="0.25">
      <c r="A2515" s="23">
        <v>618740</v>
      </c>
      <c r="B2515" s="21" t="s">
        <v>3328</v>
      </c>
      <c r="C2515" s="21"/>
      <c r="D2515" s="16">
        <v>1296.7959527824621</v>
      </c>
      <c r="E2515" s="15">
        <v>830.5200000000001</v>
      </c>
    </row>
    <row r="2516" spans="1:5" x14ac:dyDescent="0.25">
      <c r="A2516" s="23">
        <v>618750</v>
      </c>
      <c r="B2516" s="21" t="s">
        <v>3327</v>
      </c>
      <c r="C2516" s="21"/>
      <c r="D2516" s="16">
        <v>478.920741989882</v>
      </c>
      <c r="E2516" s="15">
        <v>306.72000000000003</v>
      </c>
    </row>
    <row r="2517" spans="1:5" x14ac:dyDescent="0.25">
      <c r="A2517" s="23">
        <v>618760</v>
      </c>
      <c r="B2517" s="21" t="s">
        <v>3326</v>
      </c>
      <c r="C2517" s="21"/>
      <c r="D2517" s="16">
        <v>959.52782462057337</v>
      </c>
      <c r="E2517" s="15">
        <v>614.5200000000001</v>
      </c>
    </row>
    <row r="2518" spans="1:5" x14ac:dyDescent="0.25">
      <c r="A2518" s="23">
        <v>618770</v>
      </c>
      <c r="B2518" s="21" t="s">
        <v>3325</v>
      </c>
      <c r="C2518" s="21"/>
      <c r="D2518" s="16">
        <v>478.920741989882</v>
      </c>
      <c r="E2518" s="15">
        <v>306.72000000000003</v>
      </c>
    </row>
    <row r="2519" spans="1:5" x14ac:dyDescent="0.25">
      <c r="A2519" s="23">
        <v>618780</v>
      </c>
      <c r="B2519" s="21" t="s">
        <v>3324</v>
      </c>
      <c r="C2519" s="21"/>
      <c r="D2519" s="16">
        <v>720.06745362563242</v>
      </c>
      <c r="E2519" s="15">
        <v>461.16</v>
      </c>
    </row>
    <row r="2520" spans="1:5" x14ac:dyDescent="0.25">
      <c r="A2520" s="23">
        <v>618790</v>
      </c>
      <c r="B2520" s="21" t="s">
        <v>3323</v>
      </c>
      <c r="C2520" s="21"/>
      <c r="D2520" s="16">
        <v>865.09274873524453</v>
      </c>
      <c r="E2520" s="15">
        <v>554.04000000000008</v>
      </c>
    </row>
    <row r="2521" spans="1:5" x14ac:dyDescent="0.25">
      <c r="A2521" s="23">
        <v>618800</v>
      </c>
      <c r="B2521" s="21" t="s">
        <v>3322</v>
      </c>
      <c r="C2521" s="21"/>
      <c r="D2521" s="16">
        <v>1620.5733558178754</v>
      </c>
      <c r="E2521" s="15">
        <v>1037.8800000000001</v>
      </c>
    </row>
    <row r="2522" spans="1:5" x14ac:dyDescent="0.25">
      <c r="A2522" s="23">
        <v>618810</v>
      </c>
      <c r="B2522" s="21" t="s">
        <v>3321</v>
      </c>
      <c r="C2522" s="21"/>
      <c r="D2522" s="16">
        <v>1440.1349072512648</v>
      </c>
      <c r="E2522" s="15">
        <v>922.32</v>
      </c>
    </row>
    <row r="2523" spans="1:5" x14ac:dyDescent="0.25">
      <c r="A2523" s="23">
        <v>618820</v>
      </c>
      <c r="B2523" s="21" t="s">
        <v>3320</v>
      </c>
      <c r="C2523" s="21"/>
      <c r="D2523" s="16">
        <v>300.16863406408095</v>
      </c>
      <c r="E2523" s="15">
        <v>192.24</v>
      </c>
    </row>
    <row r="2524" spans="1:5" x14ac:dyDescent="0.25">
      <c r="A2524" s="23">
        <v>618830</v>
      </c>
      <c r="B2524" s="21" t="s">
        <v>3319</v>
      </c>
      <c r="C2524" s="21"/>
      <c r="D2524" s="16">
        <v>600.3372681281619</v>
      </c>
      <c r="E2524" s="15">
        <v>384.48</v>
      </c>
    </row>
    <row r="2525" spans="1:5" x14ac:dyDescent="0.25">
      <c r="A2525" s="23">
        <v>618840</v>
      </c>
      <c r="B2525" s="21" t="s">
        <v>3318</v>
      </c>
      <c r="C2525" s="21" t="s">
        <v>3317</v>
      </c>
      <c r="D2525" s="16">
        <v>750.42158516020243</v>
      </c>
      <c r="E2525" s="15">
        <v>480.6</v>
      </c>
    </row>
    <row r="2526" spans="1:5" x14ac:dyDescent="0.25">
      <c r="A2526" s="23">
        <v>618850</v>
      </c>
      <c r="B2526" s="21" t="s">
        <v>3316</v>
      </c>
      <c r="C2526" s="21"/>
      <c r="D2526" s="16">
        <v>450.25295109612142</v>
      </c>
      <c r="E2526" s="15">
        <v>288.36</v>
      </c>
    </row>
    <row r="2527" spans="1:5" x14ac:dyDescent="0.25">
      <c r="A2527" s="23">
        <v>618860</v>
      </c>
      <c r="B2527" s="21" t="s">
        <v>3315</v>
      </c>
      <c r="C2527" s="21"/>
      <c r="D2527" s="16">
        <v>1200.505902192243</v>
      </c>
      <c r="E2527" s="15">
        <v>768.8520000000002</v>
      </c>
    </row>
    <row r="2528" spans="1:5" x14ac:dyDescent="0.25">
      <c r="A2528" s="23">
        <v>618861</v>
      </c>
      <c r="B2528" s="21" t="s">
        <v>3314</v>
      </c>
      <c r="C2528" s="21"/>
      <c r="D2528" s="16">
        <v>1500</v>
      </c>
      <c r="E2528" s="15">
        <v>960.66000000000008</v>
      </c>
    </row>
    <row r="2529" spans="1:5" x14ac:dyDescent="0.25">
      <c r="A2529" s="23">
        <v>618870</v>
      </c>
      <c r="B2529" s="21" t="s">
        <v>3313</v>
      </c>
      <c r="C2529" s="21"/>
      <c r="D2529" s="16">
        <v>500.3372681281619</v>
      </c>
      <c r="E2529" s="15">
        <v>320.43600000000004</v>
      </c>
    </row>
    <row r="2530" spans="1:5" x14ac:dyDescent="0.25">
      <c r="A2530" s="23">
        <v>618880</v>
      </c>
      <c r="B2530" s="21" t="s">
        <v>3312</v>
      </c>
      <c r="C2530" s="21"/>
      <c r="D2530" s="16">
        <v>1198.9881956155143</v>
      </c>
      <c r="E2530" s="15">
        <v>767.88</v>
      </c>
    </row>
    <row r="2531" spans="1:5" x14ac:dyDescent="0.25">
      <c r="A2531" s="23">
        <v>618890</v>
      </c>
      <c r="B2531" s="21" t="s">
        <v>3311</v>
      </c>
      <c r="C2531" s="21"/>
      <c r="D2531" s="16">
        <v>190.21922428330524</v>
      </c>
      <c r="E2531" s="15">
        <v>121.824</v>
      </c>
    </row>
    <row r="2532" spans="1:5" x14ac:dyDescent="0.25">
      <c r="A2532" s="23">
        <v>618900</v>
      </c>
      <c r="B2532" s="21" t="s">
        <v>3310</v>
      </c>
      <c r="C2532" s="21"/>
      <c r="D2532" s="16">
        <v>900.50590219224284</v>
      </c>
      <c r="E2532" s="15">
        <v>576.72</v>
      </c>
    </row>
    <row r="2533" spans="1:5" x14ac:dyDescent="0.25">
      <c r="A2533" s="23"/>
      <c r="B2533" s="22" t="s">
        <v>3309</v>
      </c>
      <c r="C2533" s="21"/>
      <c r="D2533" s="16"/>
      <c r="E2533" s="15">
        <v>0</v>
      </c>
    </row>
    <row r="2534" spans="1:5" ht="24" x14ac:dyDescent="0.25">
      <c r="A2534" s="23">
        <v>618910</v>
      </c>
      <c r="B2534" s="21" t="s">
        <v>3308</v>
      </c>
      <c r="C2534" s="24" t="s">
        <v>3307</v>
      </c>
      <c r="D2534" s="16">
        <v>750.42158516020243</v>
      </c>
      <c r="E2534" s="15">
        <v>480.6</v>
      </c>
    </row>
    <row r="2535" spans="1:5" x14ac:dyDescent="0.25">
      <c r="A2535" s="23">
        <v>618920</v>
      </c>
      <c r="B2535" s="21" t="s">
        <v>3306</v>
      </c>
      <c r="C2535" s="21"/>
      <c r="D2535" s="16">
        <v>150.08431703204047</v>
      </c>
      <c r="E2535" s="15">
        <v>96.12</v>
      </c>
    </row>
    <row r="2536" spans="1:5" x14ac:dyDescent="0.25">
      <c r="A2536" s="23">
        <v>618930</v>
      </c>
      <c r="B2536" s="21" t="s">
        <v>3305</v>
      </c>
      <c r="C2536" s="21"/>
      <c r="D2536" s="16">
        <v>839.79763912310295</v>
      </c>
      <c r="E2536" s="15">
        <v>537.84</v>
      </c>
    </row>
    <row r="2537" spans="1:5" x14ac:dyDescent="0.25">
      <c r="A2537" s="23">
        <v>618940</v>
      </c>
      <c r="B2537" s="21" t="s">
        <v>3304</v>
      </c>
      <c r="C2537" s="21"/>
      <c r="D2537" s="16">
        <v>600.3372681281619</v>
      </c>
      <c r="E2537" s="15">
        <v>384.48</v>
      </c>
    </row>
    <row r="2538" spans="1:5" x14ac:dyDescent="0.25">
      <c r="A2538" s="23">
        <v>618950</v>
      </c>
      <c r="B2538" s="21" t="s">
        <v>3303</v>
      </c>
      <c r="C2538" s="21"/>
      <c r="D2538" s="16">
        <v>850.42158516020243</v>
      </c>
      <c r="E2538" s="15">
        <v>544.64400000000001</v>
      </c>
    </row>
    <row r="2539" spans="1:5" x14ac:dyDescent="0.25">
      <c r="A2539" s="23">
        <v>618960</v>
      </c>
      <c r="B2539" s="21" t="s">
        <v>3302</v>
      </c>
      <c r="C2539" s="24" t="s">
        <v>3301</v>
      </c>
      <c r="D2539" s="16">
        <v>150.08431703204047</v>
      </c>
      <c r="E2539" s="15">
        <v>96.12</v>
      </c>
    </row>
    <row r="2540" spans="1:5" x14ac:dyDescent="0.25">
      <c r="A2540" s="23">
        <v>618970</v>
      </c>
      <c r="B2540" s="21" t="s">
        <v>3300</v>
      </c>
      <c r="C2540" s="21"/>
      <c r="D2540" s="16">
        <v>150.08431703204047</v>
      </c>
      <c r="E2540" s="15">
        <v>96.12</v>
      </c>
    </row>
    <row r="2541" spans="1:5" x14ac:dyDescent="0.25">
      <c r="A2541" s="23">
        <v>618980</v>
      </c>
      <c r="B2541" s="21" t="s">
        <v>3299</v>
      </c>
      <c r="C2541" s="21"/>
      <c r="D2541" s="16">
        <v>300.16863406408095</v>
      </c>
      <c r="E2541" s="15">
        <v>192.24</v>
      </c>
    </row>
    <row r="2542" spans="1:5" x14ac:dyDescent="0.25">
      <c r="A2542" s="23">
        <v>618990</v>
      </c>
      <c r="B2542" s="21" t="s">
        <v>3298</v>
      </c>
      <c r="C2542" s="21" t="s">
        <v>3297</v>
      </c>
      <c r="D2542" s="16">
        <v>150.08431703204047</v>
      </c>
      <c r="E2542" s="15">
        <v>96.12</v>
      </c>
    </row>
    <row r="2543" spans="1:5" x14ac:dyDescent="0.25">
      <c r="A2543" s="23">
        <v>619000</v>
      </c>
      <c r="B2543" s="21" t="s">
        <v>3296</v>
      </c>
      <c r="C2543" s="21" t="s">
        <v>3295</v>
      </c>
      <c r="D2543" s="16">
        <v>1440.1349072512648</v>
      </c>
      <c r="E2543" s="15">
        <v>922.32</v>
      </c>
    </row>
    <row r="2544" spans="1:5" x14ac:dyDescent="0.25">
      <c r="A2544" s="23">
        <v>619010</v>
      </c>
      <c r="B2544" s="21" t="s">
        <v>3294</v>
      </c>
      <c r="C2544" s="21" t="s">
        <v>3293</v>
      </c>
      <c r="D2544" s="16">
        <v>539.62900505902189</v>
      </c>
      <c r="E2544" s="15">
        <v>345.59999999999997</v>
      </c>
    </row>
    <row r="2545" spans="1:5" x14ac:dyDescent="0.25">
      <c r="A2545" s="23">
        <v>619020</v>
      </c>
      <c r="B2545" s="21" t="s">
        <v>3292</v>
      </c>
      <c r="C2545" s="21"/>
      <c r="D2545" s="16">
        <v>850.42158516020243</v>
      </c>
      <c r="E2545" s="15">
        <v>544.64400000000001</v>
      </c>
    </row>
    <row r="2546" spans="1:5" x14ac:dyDescent="0.25">
      <c r="A2546" s="23">
        <v>619030</v>
      </c>
      <c r="B2546" s="21" t="s">
        <v>3291</v>
      </c>
      <c r="C2546" s="21"/>
      <c r="D2546" s="16">
        <v>1000.5059021922428</v>
      </c>
      <c r="E2546" s="15">
        <v>640.76400000000001</v>
      </c>
    </row>
    <row r="2547" spans="1:5" x14ac:dyDescent="0.25">
      <c r="A2547" s="23">
        <v>619040</v>
      </c>
      <c r="B2547" s="21" t="s">
        <v>3290</v>
      </c>
      <c r="C2547" s="21"/>
      <c r="D2547" s="16">
        <v>700.3372681281619</v>
      </c>
      <c r="E2547" s="15">
        <v>448.52400000000006</v>
      </c>
    </row>
    <row r="2548" spans="1:5" x14ac:dyDescent="0.25">
      <c r="A2548" s="23">
        <v>619050</v>
      </c>
      <c r="B2548" s="21" t="s">
        <v>3289</v>
      </c>
      <c r="C2548" s="21"/>
      <c r="D2548" s="16">
        <v>500.3372681281619</v>
      </c>
      <c r="E2548" s="15">
        <v>320.43600000000004</v>
      </c>
    </row>
    <row r="2549" spans="1:5" x14ac:dyDescent="0.25">
      <c r="A2549" s="23">
        <v>619060</v>
      </c>
      <c r="B2549" s="21" t="s">
        <v>3288</v>
      </c>
      <c r="C2549" s="21"/>
      <c r="D2549" s="16">
        <v>500.3372681281619</v>
      </c>
      <c r="E2549" s="15">
        <v>320.43600000000004</v>
      </c>
    </row>
    <row r="2550" spans="1:5" ht="24" x14ac:dyDescent="0.25">
      <c r="A2550" s="23">
        <v>619070</v>
      </c>
      <c r="B2550" s="21" t="s">
        <v>3287</v>
      </c>
      <c r="C2550" s="24" t="s">
        <v>3286</v>
      </c>
      <c r="D2550" s="16">
        <v>1200.505902192243</v>
      </c>
      <c r="E2550" s="15">
        <v>768.8520000000002</v>
      </c>
    </row>
    <row r="2551" spans="1:5" ht="24" x14ac:dyDescent="0.25">
      <c r="A2551" s="23">
        <v>619080</v>
      </c>
      <c r="B2551" s="21" t="s">
        <v>3285</v>
      </c>
      <c r="C2551" s="24" t="s">
        <v>3284</v>
      </c>
      <c r="D2551" s="16">
        <v>1000.5059021922428</v>
      </c>
      <c r="E2551" s="15">
        <v>640.76400000000001</v>
      </c>
    </row>
    <row r="2552" spans="1:5" ht="24" x14ac:dyDescent="0.25">
      <c r="A2552" s="23">
        <v>619090</v>
      </c>
      <c r="B2552" s="21" t="s">
        <v>3283</v>
      </c>
      <c r="C2552" s="24" t="s">
        <v>3282</v>
      </c>
      <c r="D2552" s="16">
        <v>700.3372681281619</v>
      </c>
      <c r="E2552" s="15">
        <v>448.52400000000006</v>
      </c>
    </row>
    <row r="2553" spans="1:5" x14ac:dyDescent="0.25">
      <c r="A2553" s="23">
        <v>619100</v>
      </c>
      <c r="B2553" s="21" t="s">
        <v>3281</v>
      </c>
      <c r="C2553" s="21"/>
      <c r="D2553" s="16">
        <v>600.3372681281619</v>
      </c>
      <c r="E2553" s="15">
        <v>384.48</v>
      </c>
    </row>
    <row r="2554" spans="1:5" x14ac:dyDescent="0.25">
      <c r="A2554" s="23">
        <v>619110</v>
      </c>
      <c r="B2554" s="21" t="s">
        <v>3280</v>
      </c>
      <c r="C2554" s="21"/>
      <c r="D2554" s="16">
        <v>600.3372681281619</v>
      </c>
      <c r="E2554" s="15">
        <v>384.48</v>
      </c>
    </row>
    <row r="2555" spans="1:5" x14ac:dyDescent="0.25">
      <c r="A2555" s="23">
        <v>619120</v>
      </c>
      <c r="B2555" s="21" t="s">
        <v>3279</v>
      </c>
      <c r="C2555" s="21" t="s">
        <v>3278</v>
      </c>
      <c r="D2555" s="16">
        <v>600.3372681281619</v>
      </c>
      <c r="E2555" s="15">
        <v>384.48</v>
      </c>
    </row>
    <row r="2556" spans="1:5" x14ac:dyDescent="0.25">
      <c r="A2556" s="23">
        <v>619130</v>
      </c>
      <c r="B2556" s="21" t="s">
        <v>3277</v>
      </c>
      <c r="C2556" s="21" t="s">
        <v>3276</v>
      </c>
      <c r="D2556" s="16">
        <v>400.168634064081</v>
      </c>
      <c r="E2556" s="15">
        <v>256.28400000000005</v>
      </c>
    </row>
    <row r="2557" spans="1:5" x14ac:dyDescent="0.25">
      <c r="A2557" s="23">
        <v>619140</v>
      </c>
      <c r="B2557" s="21" t="s">
        <v>3275</v>
      </c>
      <c r="C2557" s="21" t="s">
        <v>3274</v>
      </c>
      <c r="D2557" s="16">
        <v>800.33726812816201</v>
      </c>
      <c r="E2557" s="15">
        <v>512.5680000000001</v>
      </c>
    </row>
    <row r="2558" spans="1:5" x14ac:dyDescent="0.25">
      <c r="A2558" s="23">
        <v>619150</v>
      </c>
      <c r="B2558" s="21" t="s">
        <v>3273</v>
      </c>
      <c r="C2558" s="21" t="s">
        <v>3200</v>
      </c>
      <c r="D2558" s="16">
        <v>500.3372681281619</v>
      </c>
      <c r="E2558" s="15">
        <v>320.43600000000004</v>
      </c>
    </row>
    <row r="2559" spans="1:5" x14ac:dyDescent="0.25">
      <c r="A2559" s="23">
        <v>619160</v>
      </c>
      <c r="B2559" s="21" t="s">
        <v>3272</v>
      </c>
      <c r="C2559" s="21" t="s">
        <v>3200</v>
      </c>
      <c r="D2559" s="16">
        <v>750.42158516020243</v>
      </c>
      <c r="E2559" s="15">
        <v>480.6</v>
      </c>
    </row>
    <row r="2560" spans="1:5" x14ac:dyDescent="0.25">
      <c r="A2560" s="23">
        <v>619170</v>
      </c>
      <c r="B2560" s="21" t="s">
        <v>3271</v>
      </c>
      <c r="C2560" s="21"/>
      <c r="D2560" s="16">
        <v>500.3372681281619</v>
      </c>
      <c r="E2560" s="15">
        <v>320.43600000000004</v>
      </c>
    </row>
    <row r="2561" spans="1:5" x14ac:dyDescent="0.25">
      <c r="A2561" s="23">
        <v>619180</v>
      </c>
      <c r="B2561" s="21" t="s">
        <v>3270</v>
      </c>
      <c r="C2561" s="21"/>
      <c r="D2561" s="16">
        <v>800.33726812816201</v>
      </c>
      <c r="E2561" s="15">
        <v>512.5680000000001</v>
      </c>
    </row>
    <row r="2562" spans="1:5" x14ac:dyDescent="0.25">
      <c r="A2562" s="23">
        <v>619190</v>
      </c>
      <c r="B2562" s="21" t="s">
        <v>3269</v>
      </c>
      <c r="C2562" s="21"/>
      <c r="D2562" s="16">
        <v>500.3372681281619</v>
      </c>
      <c r="E2562" s="15">
        <v>320.43600000000004</v>
      </c>
    </row>
    <row r="2563" spans="1:5" x14ac:dyDescent="0.25">
      <c r="A2563" s="23">
        <v>619200</v>
      </c>
      <c r="B2563" s="21" t="s">
        <v>3268</v>
      </c>
      <c r="C2563" s="21"/>
      <c r="D2563" s="16">
        <v>600.3372681281619</v>
      </c>
      <c r="E2563" s="15">
        <v>384.48</v>
      </c>
    </row>
    <row r="2564" spans="1:5" x14ac:dyDescent="0.25">
      <c r="A2564" s="23">
        <v>619210</v>
      </c>
      <c r="B2564" s="21" t="s">
        <v>3267</v>
      </c>
      <c r="C2564" s="21" t="s">
        <v>3259</v>
      </c>
      <c r="D2564" s="16">
        <v>1799.3254637436762</v>
      </c>
      <c r="E2564" s="15">
        <v>1152.3600000000001</v>
      </c>
    </row>
    <row r="2565" spans="1:5" x14ac:dyDescent="0.25">
      <c r="A2565" s="23">
        <v>619220</v>
      </c>
      <c r="B2565" s="21" t="s">
        <v>3266</v>
      </c>
      <c r="C2565" s="21" t="s">
        <v>3259</v>
      </c>
      <c r="D2565" s="16">
        <v>2192.2428330522766</v>
      </c>
      <c r="E2565" s="15">
        <v>1404</v>
      </c>
    </row>
    <row r="2566" spans="1:5" x14ac:dyDescent="0.25">
      <c r="A2566" s="23">
        <v>619230</v>
      </c>
      <c r="B2566" s="21" t="s">
        <v>3265</v>
      </c>
      <c r="C2566" s="21"/>
      <c r="D2566" s="16">
        <v>1198.9881956155143</v>
      </c>
      <c r="E2566" s="15">
        <v>767.88</v>
      </c>
    </row>
    <row r="2567" spans="1:5" x14ac:dyDescent="0.25">
      <c r="A2567" s="23">
        <v>619240</v>
      </c>
      <c r="B2567" s="21" t="s">
        <v>3264</v>
      </c>
      <c r="C2567" s="21"/>
      <c r="D2567" s="16">
        <v>1799.3254637436762</v>
      </c>
      <c r="E2567" s="15">
        <v>1152.3600000000001</v>
      </c>
    </row>
    <row r="2568" spans="1:5" x14ac:dyDescent="0.25">
      <c r="A2568" s="23"/>
      <c r="B2568" s="22" t="s">
        <v>3263</v>
      </c>
      <c r="C2568" s="21"/>
      <c r="D2568" s="16"/>
      <c r="E2568" s="15">
        <v>0</v>
      </c>
    </row>
    <row r="2569" spans="1:5" x14ac:dyDescent="0.25">
      <c r="A2569" s="23">
        <v>619250</v>
      </c>
      <c r="B2569" s="21" t="s">
        <v>3262</v>
      </c>
      <c r="C2569" s="21"/>
      <c r="D2569" s="16">
        <v>1198.9881956155143</v>
      </c>
      <c r="E2569" s="15">
        <v>767.88</v>
      </c>
    </row>
    <row r="2570" spans="1:5" x14ac:dyDescent="0.25">
      <c r="A2570" s="23">
        <v>619260</v>
      </c>
      <c r="B2570" s="21" t="s">
        <v>3261</v>
      </c>
      <c r="C2570" s="21"/>
      <c r="D2570" s="16">
        <v>959.52782462057337</v>
      </c>
      <c r="E2570" s="15">
        <v>614.5200000000001</v>
      </c>
    </row>
    <row r="2571" spans="1:5" x14ac:dyDescent="0.25">
      <c r="A2571" s="23">
        <v>619270</v>
      </c>
      <c r="B2571" s="21" t="s">
        <v>3260</v>
      </c>
      <c r="C2571" s="21" t="s">
        <v>3259</v>
      </c>
      <c r="D2571" s="16">
        <v>1799.3254637436762</v>
      </c>
      <c r="E2571" s="15">
        <v>1152.3600000000001</v>
      </c>
    </row>
    <row r="2572" spans="1:5" x14ac:dyDescent="0.25">
      <c r="A2572" s="23">
        <v>619280</v>
      </c>
      <c r="B2572" s="21" t="s">
        <v>3258</v>
      </c>
      <c r="C2572" s="21"/>
      <c r="D2572" s="16">
        <v>1198.9881956155143</v>
      </c>
      <c r="E2572" s="15">
        <v>767.88</v>
      </c>
    </row>
    <row r="2573" spans="1:5" x14ac:dyDescent="0.25">
      <c r="A2573" s="23">
        <v>619290</v>
      </c>
      <c r="B2573" s="21" t="s">
        <v>3257</v>
      </c>
      <c r="C2573" s="21"/>
      <c r="D2573" s="16">
        <v>1198.9881956155143</v>
      </c>
      <c r="E2573" s="15">
        <v>767.88</v>
      </c>
    </row>
    <row r="2574" spans="1:5" x14ac:dyDescent="0.25">
      <c r="A2574" s="23">
        <v>619300</v>
      </c>
      <c r="B2574" s="21" t="s">
        <v>3256</v>
      </c>
      <c r="C2574" s="21"/>
      <c r="D2574" s="16">
        <v>1198.9881956155143</v>
      </c>
      <c r="E2574" s="15">
        <v>767.88</v>
      </c>
    </row>
    <row r="2575" spans="1:5" x14ac:dyDescent="0.25">
      <c r="A2575" s="23">
        <v>619310</v>
      </c>
      <c r="B2575" s="21" t="s">
        <v>3255</v>
      </c>
      <c r="C2575" s="21"/>
      <c r="D2575" s="16">
        <v>2401.0792580101179</v>
      </c>
      <c r="E2575" s="15">
        <v>1537.7472</v>
      </c>
    </row>
    <row r="2576" spans="1:5" x14ac:dyDescent="0.25">
      <c r="A2576" s="23">
        <v>619320</v>
      </c>
      <c r="B2576" s="21" t="s">
        <v>3254</v>
      </c>
      <c r="C2576" s="21"/>
      <c r="D2576" s="16">
        <v>600.3372681281619</v>
      </c>
      <c r="E2576" s="15">
        <v>384.48</v>
      </c>
    </row>
    <row r="2577" spans="1:5" x14ac:dyDescent="0.25">
      <c r="A2577" s="23">
        <v>619330</v>
      </c>
      <c r="B2577" s="21" t="s">
        <v>3253</v>
      </c>
      <c r="C2577" s="21"/>
      <c r="D2577" s="16">
        <v>1000.5059021922428</v>
      </c>
      <c r="E2577" s="15">
        <v>640.76400000000001</v>
      </c>
    </row>
    <row r="2578" spans="1:5" x14ac:dyDescent="0.25">
      <c r="A2578" s="23">
        <v>619340</v>
      </c>
      <c r="B2578" s="21" t="s">
        <v>3252</v>
      </c>
      <c r="C2578" s="21" t="s">
        <v>3251</v>
      </c>
      <c r="D2578" s="16">
        <v>400.168634064081</v>
      </c>
      <c r="E2578" s="15">
        <v>256.28400000000005</v>
      </c>
    </row>
    <row r="2579" spans="1:5" x14ac:dyDescent="0.25">
      <c r="A2579" s="23">
        <v>619350</v>
      </c>
      <c r="B2579" s="21" t="s">
        <v>3250</v>
      </c>
      <c r="C2579" s="21"/>
      <c r="D2579" s="16">
        <v>720.06745362563242</v>
      </c>
      <c r="E2579" s="15">
        <v>461.16</v>
      </c>
    </row>
    <row r="2580" spans="1:5" x14ac:dyDescent="0.25">
      <c r="A2580" s="23">
        <v>619360</v>
      </c>
      <c r="B2580" s="21" t="s">
        <v>3249</v>
      </c>
      <c r="C2580" s="21"/>
      <c r="D2580" s="16">
        <v>800.33726812816201</v>
      </c>
      <c r="E2580" s="15">
        <v>512.5680000000001</v>
      </c>
    </row>
    <row r="2581" spans="1:5" x14ac:dyDescent="0.25">
      <c r="A2581" s="23">
        <v>619370</v>
      </c>
      <c r="B2581" s="21" t="s">
        <v>3248</v>
      </c>
      <c r="C2581" s="21"/>
      <c r="D2581" s="16">
        <v>600.3372681281619</v>
      </c>
      <c r="E2581" s="15">
        <v>384.48</v>
      </c>
    </row>
    <row r="2582" spans="1:5" x14ac:dyDescent="0.25">
      <c r="A2582" s="23">
        <v>619380</v>
      </c>
      <c r="B2582" s="21" t="s">
        <v>3247</v>
      </c>
      <c r="C2582" s="21"/>
      <c r="D2582" s="16">
        <v>35.66610455311973</v>
      </c>
      <c r="E2582" s="15">
        <v>22.841999999999999</v>
      </c>
    </row>
    <row r="2583" spans="1:5" x14ac:dyDescent="0.25">
      <c r="A2583" s="23">
        <v>619390</v>
      </c>
      <c r="B2583" s="21" t="s">
        <v>3246</v>
      </c>
      <c r="C2583" s="21" t="s">
        <v>3200</v>
      </c>
      <c r="D2583" s="16">
        <v>823.67622259696464</v>
      </c>
      <c r="E2583" s="15">
        <v>527.51520000000005</v>
      </c>
    </row>
    <row r="2584" spans="1:5" x14ac:dyDescent="0.25">
      <c r="A2584" s="23">
        <v>619400</v>
      </c>
      <c r="B2584" s="21" t="s">
        <v>3245</v>
      </c>
      <c r="C2584" s="21" t="s">
        <v>3200</v>
      </c>
      <c r="D2584" s="16">
        <v>1176.6947723440135</v>
      </c>
      <c r="E2584" s="15">
        <v>753.60239999999999</v>
      </c>
    </row>
    <row r="2585" spans="1:5" x14ac:dyDescent="0.25">
      <c r="A2585" s="23">
        <v>619410</v>
      </c>
      <c r="B2585" s="21" t="s">
        <v>3244</v>
      </c>
      <c r="C2585" s="21" t="s">
        <v>3243</v>
      </c>
      <c r="D2585" s="16">
        <v>400.168634064081</v>
      </c>
      <c r="E2585" s="15">
        <v>256.28400000000005</v>
      </c>
    </row>
    <row r="2586" spans="1:5" x14ac:dyDescent="0.25">
      <c r="A2586" s="23">
        <v>619420</v>
      </c>
      <c r="B2586" s="21" t="s">
        <v>3242</v>
      </c>
      <c r="C2586" s="21"/>
      <c r="D2586" s="16">
        <v>720.06745362563242</v>
      </c>
      <c r="E2586" s="15">
        <v>461.16</v>
      </c>
    </row>
    <row r="2587" spans="1:5" x14ac:dyDescent="0.25">
      <c r="A2587" s="23">
        <v>619430</v>
      </c>
      <c r="B2587" s="21" t="s">
        <v>3241</v>
      </c>
      <c r="C2587" s="21" t="s">
        <v>3200</v>
      </c>
      <c r="D2587" s="16">
        <v>500.3372681281619</v>
      </c>
      <c r="E2587" s="15">
        <v>320.43600000000004</v>
      </c>
    </row>
    <row r="2588" spans="1:5" x14ac:dyDescent="0.25">
      <c r="A2588" s="23">
        <v>619440</v>
      </c>
      <c r="B2588" s="21" t="s">
        <v>3240</v>
      </c>
      <c r="C2588" s="21" t="s">
        <v>3200</v>
      </c>
      <c r="D2588" s="16">
        <v>500.3372681281619</v>
      </c>
      <c r="E2588" s="15">
        <v>320.43600000000004</v>
      </c>
    </row>
    <row r="2589" spans="1:5" x14ac:dyDescent="0.25">
      <c r="A2589" s="23">
        <v>619450</v>
      </c>
      <c r="B2589" s="21" t="s">
        <v>3239</v>
      </c>
      <c r="C2589" s="21" t="s">
        <v>3238</v>
      </c>
      <c r="D2589" s="16">
        <v>1198.9881956155143</v>
      </c>
      <c r="E2589" s="15">
        <v>767.88</v>
      </c>
    </row>
    <row r="2590" spans="1:5" x14ac:dyDescent="0.25">
      <c r="A2590" s="23">
        <v>619460</v>
      </c>
      <c r="B2590" s="21" t="s">
        <v>3237</v>
      </c>
      <c r="C2590" s="21"/>
      <c r="D2590" s="16">
        <v>1200.505902192243</v>
      </c>
      <c r="E2590" s="15">
        <v>768.8520000000002</v>
      </c>
    </row>
    <row r="2591" spans="1:5" x14ac:dyDescent="0.25">
      <c r="A2591" s="23">
        <v>619470</v>
      </c>
      <c r="B2591" s="21" t="s">
        <v>3236</v>
      </c>
      <c r="C2591" s="21"/>
      <c r="D2591" s="16">
        <v>1198.9881956155143</v>
      </c>
      <c r="E2591" s="15">
        <v>767.88</v>
      </c>
    </row>
    <row r="2592" spans="1:5" x14ac:dyDescent="0.25">
      <c r="A2592" s="23">
        <v>619480</v>
      </c>
      <c r="B2592" s="21" t="s">
        <v>3235</v>
      </c>
      <c r="C2592" s="21"/>
      <c r="D2592" s="16">
        <v>826.3912310286679</v>
      </c>
      <c r="E2592" s="15">
        <v>529.25400000000013</v>
      </c>
    </row>
    <row r="2593" spans="1:5" ht="36" x14ac:dyDescent="0.25">
      <c r="A2593" s="23">
        <v>619490</v>
      </c>
      <c r="B2593" s="21" t="s">
        <v>3234</v>
      </c>
      <c r="C2593" s="21" t="s">
        <v>3233</v>
      </c>
      <c r="D2593" s="16">
        <v>2200.6745362563238</v>
      </c>
      <c r="E2593" s="15">
        <v>1409.4</v>
      </c>
    </row>
    <row r="2594" spans="1:5" x14ac:dyDescent="0.25">
      <c r="A2594" s="23">
        <v>619500</v>
      </c>
      <c r="B2594" s="21" t="s">
        <v>3232</v>
      </c>
      <c r="C2594" s="21"/>
      <c r="D2594" s="16">
        <v>450.25295109612142</v>
      </c>
      <c r="E2594" s="15">
        <v>288.36</v>
      </c>
    </row>
    <row r="2595" spans="1:5" x14ac:dyDescent="0.25">
      <c r="A2595" s="23">
        <v>619510</v>
      </c>
      <c r="B2595" s="21" t="s">
        <v>3231</v>
      </c>
      <c r="C2595" s="21" t="s">
        <v>3200</v>
      </c>
      <c r="D2595" s="16">
        <v>500.3372681281619</v>
      </c>
      <c r="E2595" s="15">
        <v>320.43600000000004</v>
      </c>
    </row>
    <row r="2596" spans="1:5" x14ac:dyDescent="0.25">
      <c r="A2596" s="23">
        <v>619520</v>
      </c>
      <c r="B2596" s="21" t="s">
        <v>3230</v>
      </c>
      <c r="C2596" s="21" t="s">
        <v>3229</v>
      </c>
      <c r="D2596" s="16">
        <v>175.21079258010118</v>
      </c>
      <c r="E2596" s="15">
        <v>112.212</v>
      </c>
    </row>
    <row r="2597" spans="1:5" ht="24" x14ac:dyDescent="0.25">
      <c r="A2597" s="23">
        <v>619530</v>
      </c>
      <c r="B2597" s="21" t="s">
        <v>3228</v>
      </c>
      <c r="C2597" s="21" t="s">
        <v>3227</v>
      </c>
      <c r="D2597" s="16">
        <v>150.08431703204047</v>
      </c>
      <c r="E2597" s="15">
        <v>96.12</v>
      </c>
    </row>
    <row r="2598" spans="1:5" x14ac:dyDescent="0.25">
      <c r="A2598" s="23">
        <v>619540</v>
      </c>
      <c r="B2598" s="21" t="s">
        <v>3226</v>
      </c>
      <c r="C2598" s="21"/>
      <c r="D2598" s="16">
        <v>400.168634064081</v>
      </c>
      <c r="E2598" s="15">
        <v>256.28400000000005</v>
      </c>
    </row>
    <row r="2599" spans="1:5" x14ac:dyDescent="0.25">
      <c r="A2599" s="23">
        <v>619550</v>
      </c>
      <c r="B2599" s="21" t="s">
        <v>3225</v>
      </c>
      <c r="C2599" s="21"/>
      <c r="D2599" s="16">
        <v>119.7301854974705</v>
      </c>
      <c r="E2599" s="15">
        <v>76.680000000000007</v>
      </c>
    </row>
    <row r="2600" spans="1:5" x14ac:dyDescent="0.25">
      <c r="A2600" s="23">
        <v>619560</v>
      </c>
      <c r="B2600" s="21" t="s">
        <v>3224</v>
      </c>
      <c r="C2600" s="21"/>
      <c r="D2600" s="16">
        <v>150.08431703204047</v>
      </c>
      <c r="E2600" s="15">
        <v>96.12</v>
      </c>
    </row>
    <row r="2601" spans="1:5" x14ac:dyDescent="0.25">
      <c r="A2601" s="23">
        <v>619570</v>
      </c>
      <c r="B2601" s="21" t="s">
        <v>3223</v>
      </c>
      <c r="C2601" s="21"/>
      <c r="D2601" s="16">
        <v>600.3372681281619</v>
      </c>
      <c r="E2601" s="15">
        <v>384.48</v>
      </c>
    </row>
    <row r="2602" spans="1:5" x14ac:dyDescent="0.25">
      <c r="A2602" s="23">
        <v>619580</v>
      </c>
      <c r="B2602" s="21" t="s">
        <v>3222</v>
      </c>
      <c r="C2602" s="21"/>
      <c r="D2602" s="16">
        <v>959.52782462057337</v>
      </c>
      <c r="E2602" s="15">
        <v>614.5200000000001</v>
      </c>
    </row>
    <row r="2603" spans="1:5" x14ac:dyDescent="0.25">
      <c r="A2603" s="23">
        <v>619590</v>
      </c>
      <c r="B2603" s="21" t="s">
        <v>3221</v>
      </c>
      <c r="C2603" s="21"/>
      <c r="D2603" s="16">
        <v>1161.4333895446882</v>
      </c>
      <c r="E2603" s="15">
        <v>743.82840000000022</v>
      </c>
    </row>
    <row r="2604" spans="1:5" x14ac:dyDescent="0.25">
      <c r="A2604" s="23">
        <v>619600</v>
      </c>
      <c r="B2604" s="21" t="s">
        <v>3220</v>
      </c>
      <c r="C2604" s="21"/>
      <c r="D2604" s="16">
        <v>1079.2580101180438</v>
      </c>
      <c r="E2604" s="15">
        <v>691.19999999999993</v>
      </c>
    </row>
    <row r="2605" spans="1:5" x14ac:dyDescent="0.25">
      <c r="A2605" s="23">
        <v>619610</v>
      </c>
      <c r="B2605" s="21" t="s">
        <v>3219</v>
      </c>
      <c r="C2605" s="21"/>
      <c r="D2605" s="16">
        <v>1079.2580101180438</v>
      </c>
      <c r="E2605" s="15">
        <v>691.19999999999993</v>
      </c>
    </row>
    <row r="2606" spans="1:5" x14ac:dyDescent="0.25">
      <c r="A2606" s="23">
        <v>619620</v>
      </c>
      <c r="B2606" s="21" t="s">
        <v>3218</v>
      </c>
      <c r="C2606" s="21"/>
      <c r="D2606" s="16">
        <v>300.16863406408095</v>
      </c>
      <c r="E2606" s="15">
        <v>192.24</v>
      </c>
    </row>
    <row r="2607" spans="1:5" x14ac:dyDescent="0.25">
      <c r="A2607" s="23">
        <v>619630</v>
      </c>
      <c r="B2607" s="21" t="s">
        <v>3217</v>
      </c>
      <c r="C2607" s="21"/>
      <c r="D2607" s="16">
        <v>359.19055649241147</v>
      </c>
      <c r="E2607" s="15">
        <v>230.04000000000002</v>
      </c>
    </row>
    <row r="2608" spans="1:5" x14ac:dyDescent="0.25">
      <c r="A2608" s="23">
        <v>619640</v>
      </c>
      <c r="B2608" s="21" t="s">
        <v>3216</v>
      </c>
      <c r="C2608" s="21"/>
      <c r="D2608" s="16">
        <v>700.3372681281619</v>
      </c>
      <c r="E2608" s="15">
        <v>448.52400000000006</v>
      </c>
    </row>
    <row r="2609" spans="1:5" x14ac:dyDescent="0.25">
      <c r="A2609" s="23">
        <v>619650</v>
      </c>
      <c r="B2609" s="21" t="s">
        <v>3215</v>
      </c>
      <c r="C2609" s="21"/>
      <c r="D2609" s="16">
        <v>600.3372681281619</v>
      </c>
      <c r="E2609" s="15">
        <v>384.48</v>
      </c>
    </row>
    <row r="2610" spans="1:5" x14ac:dyDescent="0.25">
      <c r="A2610" s="23"/>
      <c r="B2610" s="22" t="s">
        <v>3214</v>
      </c>
      <c r="C2610" s="21"/>
      <c r="D2610" s="16"/>
      <c r="E2610" s="15">
        <v>0</v>
      </c>
    </row>
    <row r="2611" spans="1:5" x14ac:dyDescent="0.25">
      <c r="A2611" s="23">
        <v>619660</v>
      </c>
      <c r="B2611" s="21" t="s">
        <v>3213</v>
      </c>
      <c r="C2611" s="21"/>
      <c r="D2611" s="16">
        <v>880.26981450252958</v>
      </c>
      <c r="E2611" s="15">
        <v>563.76</v>
      </c>
    </row>
    <row r="2612" spans="1:5" x14ac:dyDescent="0.25">
      <c r="A2612" s="23">
        <v>619670</v>
      </c>
      <c r="B2612" s="21" t="s">
        <v>3212</v>
      </c>
      <c r="C2612" s="21"/>
      <c r="D2612" s="16">
        <v>500.3372681281619</v>
      </c>
      <c r="E2612" s="15">
        <v>320.43600000000004</v>
      </c>
    </row>
    <row r="2613" spans="1:5" x14ac:dyDescent="0.25">
      <c r="A2613" s="23">
        <v>619681</v>
      </c>
      <c r="B2613" s="21" t="s">
        <v>3211</v>
      </c>
      <c r="C2613" s="21"/>
      <c r="D2613" s="16">
        <v>1053.3895446880299</v>
      </c>
      <c r="E2613" s="15">
        <v>674.63280000000191</v>
      </c>
    </row>
    <row r="2614" spans="1:5" x14ac:dyDescent="0.25">
      <c r="A2614" s="23">
        <v>619682</v>
      </c>
      <c r="B2614" s="21" t="s">
        <v>3210</v>
      </c>
      <c r="C2614" s="21"/>
      <c r="D2614" s="16">
        <v>1053.3895446880299</v>
      </c>
      <c r="E2614" s="15">
        <v>674.63280000000191</v>
      </c>
    </row>
    <row r="2615" spans="1:5" x14ac:dyDescent="0.25">
      <c r="A2615" s="23">
        <v>619690</v>
      </c>
      <c r="B2615" s="21" t="s">
        <v>3209</v>
      </c>
      <c r="C2615" s="24" t="s">
        <v>3208</v>
      </c>
      <c r="D2615" s="16">
        <v>400.168634064081</v>
      </c>
      <c r="E2615" s="15">
        <v>256.28400000000005</v>
      </c>
    </row>
    <row r="2616" spans="1:5" x14ac:dyDescent="0.25">
      <c r="A2616" s="23">
        <v>619700</v>
      </c>
      <c r="B2616" s="21" t="s">
        <v>3207</v>
      </c>
      <c r="C2616" s="21"/>
      <c r="D2616" s="16">
        <v>350.25295109612142</v>
      </c>
      <c r="E2616" s="15">
        <v>224.316</v>
      </c>
    </row>
    <row r="2617" spans="1:5" x14ac:dyDescent="0.25">
      <c r="A2617" s="23">
        <v>619710</v>
      </c>
      <c r="B2617" s="21" t="s">
        <v>3206</v>
      </c>
      <c r="C2617" s="21"/>
      <c r="D2617" s="16">
        <v>600.3372681281619</v>
      </c>
      <c r="E2617" s="15">
        <v>384.48</v>
      </c>
    </row>
    <row r="2618" spans="1:5" x14ac:dyDescent="0.25">
      <c r="A2618" s="23">
        <v>619720</v>
      </c>
      <c r="B2618" s="21" t="s">
        <v>3205</v>
      </c>
      <c r="C2618" s="21"/>
      <c r="D2618" s="16">
        <v>720.06745362563242</v>
      </c>
      <c r="E2618" s="15">
        <v>461.16</v>
      </c>
    </row>
    <row r="2619" spans="1:5" x14ac:dyDescent="0.25">
      <c r="A2619" s="23">
        <v>619730</v>
      </c>
      <c r="B2619" s="21" t="s">
        <v>3204</v>
      </c>
      <c r="C2619" s="21"/>
      <c r="D2619" s="16">
        <v>1000.5059021922428</v>
      </c>
      <c r="E2619" s="15">
        <v>640.76400000000001</v>
      </c>
    </row>
    <row r="2620" spans="1:5" x14ac:dyDescent="0.25">
      <c r="A2620" s="23">
        <v>619740</v>
      </c>
      <c r="B2620" s="21" t="s">
        <v>3203</v>
      </c>
      <c r="C2620" s="21"/>
      <c r="D2620" s="16">
        <v>1198.9881956155143</v>
      </c>
      <c r="E2620" s="15">
        <v>767.88</v>
      </c>
    </row>
    <row r="2621" spans="1:5" x14ac:dyDescent="0.25">
      <c r="A2621" s="23">
        <v>619750</v>
      </c>
      <c r="B2621" s="21" t="s">
        <v>3202</v>
      </c>
      <c r="C2621" s="21"/>
      <c r="D2621" s="16">
        <v>125.12647554806072</v>
      </c>
      <c r="E2621" s="15">
        <v>80.13600000000001</v>
      </c>
    </row>
    <row r="2622" spans="1:5" x14ac:dyDescent="0.25">
      <c r="A2622" s="23">
        <v>619760</v>
      </c>
      <c r="B2622" s="21" t="s">
        <v>3201</v>
      </c>
      <c r="C2622" s="21" t="s">
        <v>3200</v>
      </c>
      <c r="D2622" s="16">
        <v>202.36087689713324</v>
      </c>
      <c r="E2622" s="15">
        <v>129.60000000000002</v>
      </c>
    </row>
    <row r="2623" spans="1:5" x14ac:dyDescent="0.25">
      <c r="A2623" s="23">
        <v>619770</v>
      </c>
      <c r="B2623" s="21" t="s">
        <v>3199</v>
      </c>
      <c r="C2623" s="21"/>
      <c r="D2623" s="16">
        <v>300.16863406408095</v>
      </c>
      <c r="E2623" s="15">
        <v>192.24</v>
      </c>
    </row>
    <row r="2624" spans="1:5" x14ac:dyDescent="0.25">
      <c r="A2624" s="23">
        <v>619780</v>
      </c>
      <c r="B2624" s="21" t="s">
        <v>3198</v>
      </c>
      <c r="C2624" s="21"/>
      <c r="D2624" s="16">
        <v>400.168634064081</v>
      </c>
      <c r="E2624" s="15">
        <v>256.28400000000005</v>
      </c>
    </row>
    <row r="2625" spans="1:5" x14ac:dyDescent="0.25">
      <c r="A2625" s="23">
        <v>619790</v>
      </c>
      <c r="B2625" s="21" t="s">
        <v>3197</v>
      </c>
      <c r="C2625" s="21"/>
      <c r="D2625" s="16">
        <v>400.168634064081</v>
      </c>
      <c r="E2625" s="15">
        <v>256.28400000000005</v>
      </c>
    </row>
    <row r="2626" spans="1:5" x14ac:dyDescent="0.25">
      <c r="A2626" s="23">
        <v>619800</v>
      </c>
      <c r="B2626" s="21" t="s">
        <v>3196</v>
      </c>
      <c r="C2626" s="21"/>
      <c r="D2626" s="16">
        <v>59.021922428330527</v>
      </c>
      <c r="E2626" s="15">
        <v>37.800000000000004</v>
      </c>
    </row>
    <row r="2627" spans="1:5" x14ac:dyDescent="0.25">
      <c r="A2627" s="23">
        <v>619810</v>
      </c>
      <c r="B2627" s="21" t="s">
        <v>3195</v>
      </c>
      <c r="C2627" s="21"/>
      <c r="D2627" s="16">
        <v>450.25295109612142</v>
      </c>
      <c r="E2627" s="15">
        <v>288.36</v>
      </c>
    </row>
    <row r="2628" spans="1:5" x14ac:dyDescent="0.25">
      <c r="A2628" s="23">
        <v>619820</v>
      </c>
      <c r="B2628" s="21" t="s">
        <v>3194</v>
      </c>
      <c r="C2628" s="21"/>
      <c r="D2628" s="16">
        <v>959.52782462057337</v>
      </c>
      <c r="E2628" s="15">
        <v>614.5200000000001</v>
      </c>
    </row>
    <row r="2629" spans="1:5" x14ac:dyDescent="0.25">
      <c r="A2629" s="23">
        <v>619830</v>
      </c>
      <c r="B2629" s="21" t="s">
        <v>3193</v>
      </c>
      <c r="C2629" s="21"/>
      <c r="D2629" s="16">
        <v>250.25295109612145</v>
      </c>
      <c r="E2629" s="15">
        <v>160.27200000000002</v>
      </c>
    </row>
    <row r="2630" spans="1:5" x14ac:dyDescent="0.25">
      <c r="A2630" s="23">
        <v>619840</v>
      </c>
      <c r="B2630" s="21" t="s">
        <v>3192</v>
      </c>
      <c r="C2630" s="21"/>
      <c r="D2630" s="16">
        <v>959.52782462057337</v>
      </c>
      <c r="E2630" s="15">
        <v>614.5200000000001</v>
      </c>
    </row>
    <row r="2631" spans="1:5" x14ac:dyDescent="0.25">
      <c r="A2631" s="23">
        <v>619850</v>
      </c>
      <c r="B2631" s="21" t="s">
        <v>3191</v>
      </c>
      <c r="C2631" s="21"/>
      <c r="D2631" s="16">
        <v>959.52782462057337</v>
      </c>
      <c r="E2631" s="15">
        <v>614.5200000000001</v>
      </c>
    </row>
    <row r="2632" spans="1:5" x14ac:dyDescent="0.25">
      <c r="A2632" s="23">
        <v>619860</v>
      </c>
      <c r="B2632" s="21" t="s">
        <v>3190</v>
      </c>
      <c r="C2632" s="21"/>
      <c r="D2632" s="16">
        <v>1198.9881956155143</v>
      </c>
      <c r="E2632" s="15">
        <v>767.88</v>
      </c>
    </row>
    <row r="2633" spans="1:5" x14ac:dyDescent="0.25">
      <c r="A2633" s="23">
        <v>619870</v>
      </c>
      <c r="B2633" s="21" t="s">
        <v>3189</v>
      </c>
      <c r="C2633" s="21"/>
      <c r="D2633" s="16">
        <v>1198.9881956155143</v>
      </c>
      <c r="E2633" s="15">
        <v>767.88</v>
      </c>
    </row>
    <row r="2634" spans="1:5" x14ac:dyDescent="0.25">
      <c r="A2634" s="23">
        <v>619880</v>
      </c>
      <c r="B2634" s="21" t="s">
        <v>3188</v>
      </c>
      <c r="C2634" s="21"/>
      <c r="D2634" s="16">
        <v>539.62900505902189</v>
      </c>
      <c r="E2634" s="15">
        <v>345.59999999999997</v>
      </c>
    </row>
    <row r="2635" spans="1:5" x14ac:dyDescent="0.25">
      <c r="A2635" s="23">
        <v>619890</v>
      </c>
      <c r="B2635" s="21" t="s">
        <v>3187</v>
      </c>
      <c r="C2635" s="21"/>
      <c r="D2635" s="16">
        <v>350.25295109612142</v>
      </c>
      <c r="E2635" s="15">
        <v>224.316</v>
      </c>
    </row>
    <row r="2636" spans="1:5" x14ac:dyDescent="0.25">
      <c r="A2636" s="23">
        <v>619900</v>
      </c>
      <c r="B2636" s="21" t="s">
        <v>3186</v>
      </c>
      <c r="C2636" s="21"/>
      <c r="D2636" s="16">
        <v>900.3372681281619</v>
      </c>
      <c r="E2636" s="15">
        <v>576.61199999999997</v>
      </c>
    </row>
    <row r="2637" spans="1:5" ht="24" x14ac:dyDescent="0.25">
      <c r="A2637" s="23"/>
      <c r="B2637" s="22" t="s">
        <v>3185</v>
      </c>
      <c r="C2637" s="21"/>
      <c r="D2637" s="16"/>
      <c r="E2637" s="15">
        <v>0</v>
      </c>
    </row>
    <row r="2638" spans="1:5" ht="24" x14ac:dyDescent="0.25">
      <c r="A2638" s="23"/>
      <c r="B2638" s="22" t="s">
        <v>3184</v>
      </c>
      <c r="C2638" s="21" t="s">
        <v>3183</v>
      </c>
      <c r="D2638" s="16"/>
      <c r="E2638" s="15">
        <v>0</v>
      </c>
    </row>
    <row r="2639" spans="1:5" x14ac:dyDescent="0.25">
      <c r="A2639" s="23">
        <v>619910</v>
      </c>
      <c r="B2639" s="21" t="s">
        <v>3182</v>
      </c>
      <c r="C2639" s="21"/>
      <c r="D2639" s="16">
        <v>241.15</v>
      </c>
      <c r="E2639" s="15">
        <v>154.442106</v>
      </c>
    </row>
    <row r="2640" spans="1:5" x14ac:dyDescent="0.25">
      <c r="A2640" s="23">
        <v>619911</v>
      </c>
      <c r="B2640" s="21" t="s">
        <v>3181</v>
      </c>
      <c r="C2640" s="21"/>
      <c r="D2640" s="16">
        <v>301.43</v>
      </c>
      <c r="E2640" s="15">
        <v>193.0478292</v>
      </c>
    </row>
    <row r="2641" spans="1:5" x14ac:dyDescent="0.25">
      <c r="A2641" s="23">
        <v>619912</v>
      </c>
      <c r="B2641" s="21" t="s">
        <v>3180</v>
      </c>
      <c r="C2641" s="83"/>
      <c r="D2641" s="83">
        <v>301.43</v>
      </c>
      <c r="E2641" s="15">
        <v>193.0478292</v>
      </c>
    </row>
    <row r="2642" spans="1:5" x14ac:dyDescent="0.25">
      <c r="A2642" s="23">
        <v>619913</v>
      </c>
      <c r="B2642" s="21" t="s">
        <v>3179</v>
      </c>
      <c r="C2642" s="83"/>
      <c r="D2642" s="83">
        <v>313.5</v>
      </c>
      <c r="E2642" s="15">
        <v>200.77794</v>
      </c>
    </row>
    <row r="2643" spans="1:5" x14ac:dyDescent="0.25">
      <c r="A2643" s="23">
        <v>619920</v>
      </c>
      <c r="B2643" s="21" t="s">
        <v>3178</v>
      </c>
      <c r="C2643" s="83"/>
      <c r="D2643" s="83">
        <v>241.15</v>
      </c>
      <c r="E2643" s="15">
        <v>154.442106</v>
      </c>
    </row>
    <row r="2644" spans="1:5" ht="15" x14ac:dyDescent="0.25">
      <c r="A2644" s="23">
        <v>619921</v>
      </c>
      <c r="B2644" s="149" t="s">
        <v>3177</v>
      </c>
      <c r="C2644" s="174"/>
      <c r="D2644" s="83">
        <v>301.43</v>
      </c>
      <c r="E2644" s="15">
        <v>193.0478292</v>
      </c>
    </row>
    <row r="2645" spans="1:5" ht="15" x14ac:dyDescent="0.25">
      <c r="A2645" s="23">
        <v>619922</v>
      </c>
      <c r="B2645" s="149" t="s">
        <v>3176</v>
      </c>
      <c r="C2645" s="170"/>
      <c r="D2645" s="83">
        <v>241.15</v>
      </c>
      <c r="E2645" s="15">
        <v>154.442106</v>
      </c>
    </row>
    <row r="2646" spans="1:5" ht="15" x14ac:dyDescent="0.25">
      <c r="A2646" s="23">
        <v>619923</v>
      </c>
      <c r="B2646" s="149" t="s">
        <v>3175</v>
      </c>
      <c r="C2646" s="170"/>
      <c r="D2646" s="83">
        <v>301.43</v>
      </c>
      <c r="E2646" s="15">
        <v>193.0478292</v>
      </c>
    </row>
    <row r="2647" spans="1:5" x14ac:dyDescent="0.25">
      <c r="A2647" s="23">
        <v>619925</v>
      </c>
      <c r="B2647" s="21" t="s">
        <v>3174</v>
      </c>
      <c r="C2647" s="21"/>
      <c r="D2647" s="16">
        <v>185.49747048903879</v>
      </c>
      <c r="E2647" s="15">
        <v>118.80000000000001</v>
      </c>
    </row>
    <row r="2648" spans="1:5" ht="15" x14ac:dyDescent="0.25">
      <c r="A2648" s="23">
        <v>619926</v>
      </c>
      <c r="B2648" s="149" t="s">
        <v>3173</v>
      </c>
      <c r="C2648" s="170"/>
      <c r="D2648" s="83">
        <v>301.43</v>
      </c>
      <c r="E2648" s="15">
        <v>193.0478292</v>
      </c>
    </row>
    <row r="2649" spans="1:5" ht="15" x14ac:dyDescent="0.25">
      <c r="A2649" s="23">
        <v>619927</v>
      </c>
      <c r="B2649" s="149" t="s">
        <v>3172</v>
      </c>
      <c r="C2649" s="170"/>
      <c r="D2649" s="86">
        <v>313.5</v>
      </c>
      <c r="E2649" s="15">
        <v>200.77794</v>
      </c>
    </row>
    <row r="2650" spans="1:5" x14ac:dyDescent="0.25">
      <c r="A2650" s="133">
        <v>619929</v>
      </c>
      <c r="B2650" s="125" t="s">
        <v>3171</v>
      </c>
      <c r="C2650" s="125"/>
      <c r="D2650" s="126">
        <v>303.54131534569984</v>
      </c>
      <c r="E2650" s="15">
        <v>194.4</v>
      </c>
    </row>
    <row r="2651" spans="1:5" x14ac:dyDescent="0.25">
      <c r="A2651" s="23">
        <v>619930</v>
      </c>
      <c r="B2651" s="21" t="s">
        <v>3170</v>
      </c>
      <c r="C2651" s="21"/>
      <c r="D2651" s="16">
        <v>303.54131534569984</v>
      </c>
      <c r="E2651" s="15">
        <v>194.4</v>
      </c>
    </row>
    <row r="2652" spans="1:5" ht="24" x14ac:dyDescent="0.25">
      <c r="A2652" s="23"/>
      <c r="B2652" s="22" t="s">
        <v>3169</v>
      </c>
      <c r="C2652" s="21"/>
      <c r="D2652" s="16"/>
      <c r="E2652" s="15">
        <v>0</v>
      </c>
    </row>
    <row r="2653" spans="1:5" x14ac:dyDescent="0.25">
      <c r="A2653" s="23">
        <v>619940</v>
      </c>
      <c r="B2653" s="21" t="s">
        <v>3168</v>
      </c>
      <c r="C2653" s="21"/>
      <c r="D2653" s="16">
        <v>150.08431703204047</v>
      </c>
      <c r="E2653" s="15">
        <v>96.12</v>
      </c>
    </row>
    <row r="2654" spans="1:5" x14ac:dyDescent="0.25">
      <c r="A2654" s="23">
        <v>619950</v>
      </c>
      <c r="B2654" s="21" t="s">
        <v>3167</v>
      </c>
      <c r="C2654" s="21"/>
      <c r="D2654" s="16">
        <v>100.16863406408095</v>
      </c>
      <c r="E2654" s="15">
        <v>64.152000000000001</v>
      </c>
    </row>
    <row r="2655" spans="1:5" x14ac:dyDescent="0.25">
      <c r="A2655" s="23">
        <v>619960</v>
      </c>
      <c r="B2655" s="21" t="s">
        <v>3166</v>
      </c>
      <c r="C2655" s="21"/>
      <c r="D2655" s="16">
        <v>200.16863406408095</v>
      </c>
      <c r="E2655" s="15">
        <v>128.196</v>
      </c>
    </row>
    <row r="2656" spans="1:5" x14ac:dyDescent="0.25">
      <c r="A2656" s="23">
        <v>619970</v>
      </c>
      <c r="B2656" s="21" t="s">
        <v>3165</v>
      </c>
      <c r="C2656" s="21" t="s">
        <v>3164</v>
      </c>
      <c r="D2656" s="16">
        <v>80.101180438448566</v>
      </c>
      <c r="E2656" s="15">
        <v>51.300000000000004</v>
      </c>
    </row>
    <row r="2657" spans="1:5" x14ac:dyDescent="0.25">
      <c r="A2657" s="23">
        <v>619980</v>
      </c>
      <c r="B2657" s="21" t="s">
        <v>3163</v>
      </c>
      <c r="C2657" s="21"/>
      <c r="D2657" s="16">
        <v>500.3372681281619</v>
      </c>
      <c r="E2657" s="15">
        <v>320.43600000000004</v>
      </c>
    </row>
    <row r="2658" spans="1:5" x14ac:dyDescent="0.25">
      <c r="A2658" s="23">
        <v>619990</v>
      </c>
      <c r="B2658" s="21" t="s">
        <v>3162</v>
      </c>
      <c r="C2658" s="21"/>
      <c r="D2658" s="16">
        <v>250.25295109612145</v>
      </c>
      <c r="E2658" s="15">
        <v>160.27200000000002</v>
      </c>
    </row>
    <row r="2659" spans="1:5" x14ac:dyDescent="0.25">
      <c r="A2659" s="23">
        <v>620000</v>
      </c>
      <c r="B2659" s="21" t="s">
        <v>3161</v>
      </c>
      <c r="C2659" s="21"/>
      <c r="D2659" s="16">
        <v>178.75210792580103</v>
      </c>
      <c r="E2659" s="15">
        <v>114.48</v>
      </c>
    </row>
    <row r="2660" spans="1:5" x14ac:dyDescent="0.25">
      <c r="A2660" s="23">
        <v>620010</v>
      </c>
      <c r="B2660" s="21" t="s">
        <v>3160</v>
      </c>
      <c r="C2660" s="21"/>
      <c r="D2660" s="16">
        <v>239.460370994941</v>
      </c>
      <c r="E2660" s="15">
        <v>153.36000000000001</v>
      </c>
    </row>
    <row r="2661" spans="1:5" x14ac:dyDescent="0.25">
      <c r="A2661" s="23"/>
      <c r="B2661" s="22" t="s">
        <v>3159</v>
      </c>
      <c r="C2661" s="21"/>
      <c r="D2661" s="16"/>
      <c r="E2661" s="15">
        <v>0</v>
      </c>
    </row>
    <row r="2662" spans="1:5" x14ac:dyDescent="0.25">
      <c r="A2662" s="23">
        <v>620020</v>
      </c>
      <c r="B2662" s="21" t="s">
        <v>3158</v>
      </c>
      <c r="C2662" s="21"/>
      <c r="D2662" s="16">
        <v>150.08431703204047</v>
      </c>
      <c r="E2662" s="15">
        <v>96.12</v>
      </c>
    </row>
    <row r="2663" spans="1:5" x14ac:dyDescent="0.25">
      <c r="A2663" s="23">
        <v>620030</v>
      </c>
      <c r="B2663" s="21" t="s">
        <v>3157</v>
      </c>
      <c r="C2663" s="21"/>
      <c r="D2663" s="16">
        <v>20.067453625632378</v>
      </c>
      <c r="E2663" s="15">
        <v>12.852000000000002</v>
      </c>
    </row>
    <row r="2664" spans="1:5" x14ac:dyDescent="0.25">
      <c r="A2664" s="23">
        <v>620040</v>
      </c>
      <c r="B2664" s="21" t="s">
        <v>3156</v>
      </c>
      <c r="C2664" s="21"/>
      <c r="D2664" s="16">
        <v>10.118043844856661</v>
      </c>
      <c r="E2664" s="15">
        <v>6.48</v>
      </c>
    </row>
    <row r="2665" spans="1:5" x14ac:dyDescent="0.25">
      <c r="A2665" s="23">
        <v>620050</v>
      </c>
      <c r="B2665" s="21" t="s">
        <v>3155</v>
      </c>
      <c r="C2665" s="21" t="s">
        <v>3154</v>
      </c>
      <c r="D2665" s="16">
        <v>47.217537942664421</v>
      </c>
      <c r="E2665" s="15">
        <v>30.240000000000002</v>
      </c>
    </row>
    <row r="2666" spans="1:5" x14ac:dyDescent="0.25">
      <c r="A2666" s="23">
        <v>620060</v>
      </c>
      <c r="B2666" s="21" t="s">
        <v>3153</v>
      </c>
      <c r="C2666" s="21"/>
      <c r="D2666" s="16">
        <v>250.25295109612145</v>
      </c>
      <c r="E2666" s="15">
        <v>160.27200000000002</v>
      </c>
    </row>
    <row r="2667" spans="1:5" x14ac:dyDescent="0.25">
      <c r="A2667" s="23">
        <v>620070</v>
      </c>
      <c r="B2667" s="21" t="s">
        <v>3152</v>
      </c>
      <c r="C2667" s="21"/>
      <c r="D2667" s="16">
        <v>125.12647554806072</v>
      </c>
      <c r="E2667" s="15">
        <v>80.13600000000001</v>
      </c>
    </row>
    <row r="2668" spans="1:5" x14ac:dyDescent="0.25">
      <c r="A2668" s="23">
        <v>620080</v>
      </c>
      <c r="B2668" s="21" t="s">
        <v>3151</v>
      </c>
      <c r="C2668" s="21"/>
      <c r="D2668" s="16">
        <v>40.134907251264757</v>
      </c>
      <c r="E2668" s="15">
        <v>25.704000000000004</v>
      </c>
    </row>
    <row r="2669" spans="1:5" x14ac:dyDescent="0.25">
      <c r="A2669" s="23">
        <v>620090</v>
      </c>
      <c r="B2669" s="21" t="s">
        <v>3150</v>
      </c>
      <c r="C2669" s="21"/>
      <c r="D2669" s="16">
        <v>50.08</v>
      </c>
      <c r="E2669" s="15">
        <v>32.073235199999999</v>
      </c>
    </row>
    <row r="2670" spans="1:5" x14ac:dyDescent="0.25">
      <c r="A2670" s="23">
        <v>620101</v>
      </c>
      <c r="B2670" s="21" t="s">
        <v>3149</v>
      </c>
      <c r="C2670" s="21"/>
      <c r="D2670" s="16">
        <v>125.12647554806072</v>
      </c>
      <c r="E2670" s="15">
        <v>80.13600000000001</v>
      </c>
    </row>
    <row r="2671" spans="1:5" x14ac:dyDescent="0.25">
      <c r="A2671" s="23">
        <v>620110</v>
      </c>
      <c r="B2671" s="21" t="s">
        <v>3148</v>
      </c>
      <c r="C2671" s="21"/>
      <c r="D2671" s="16">
        <v>60.033726812816191</v>
      </c>
      <c r="E2671" s="15">
        <v>38.448000000000008</v>
      </c>
    </row>
    <row r="2672" spans="1:5" x14ac:dyDescent="0.25">
      <c r="A2672" s="23">
        <v>620120</v>
      </c>
      <c r="B2672" s="21" t="s">
        <v>3147</v>
      </c>
      <c r="C2672" s="21"/>
      <c r="D2672" s="16">
        <v>125.12647554806072</v>
      </c>
      <c r="E2672" s="15">
        <v>80.13600000000001</v>
      </c>
    </row>
    <row r="2673" spans="1:5" x14ac:dyDescent="0.25">
      <c r="A2673" s="23">
        <v>620130</v>
      </c>
      <c r="B2673" s="21" t="s">
        <v>3146</v>
      </c>
      <c r="C2673" s="21" t="s">
        <v>3145</v>
      </c>
      <c r="D2673" s="16">
        <v>50.084317032040474</v>
      </c>
      <c r="E2673" s="15">
        <v>32.076000000000001</v>
      </c>
    </row>
    <row r="2674" spans="1:5" x14ac:dyDescent="0.25">
      <c r="A2674" s="23">
        <v>620140</v>
      </c>
      <c r="B2674" s="21" t="s">
        <v>3144</v>
      </c>
      <c r="C2674" s="21"/>
      <c r="D2674" s="16">
        <v>125.12647554806072</v>
      </c>
      <c r="E2674" s="15">
        <v>80.13600000000001</v>
      </c>
    </row>
    <row r="2675" spans="1:5" x14ac:dyDescent="0.25">
      <c r="A2675" s="23">
        <v>620150</v>
      </c>
      <c r="B2675" s="21" t="s">
        <v>3143</v>
      </c>
      <c r="C2675" s="21"/>
      <c r="D2675" s="16">
        <v>150.08431703204047</v>
      </c>
      <c r="E2675" s="15">
        <v>96.12</v>
      </c>
    </row>
    <row r="2676" spans="1:5" x14ac:dyDescent="0.25">
      <c r="A2676" s="23">
        <v>620160</v>
      </c>
      <c r="B2676" s="21" t="s">
        <v>3142</v>
      </c>
      <c r="C2676" s="21" t="s">
        <v>3141</v>
      </c>
      <c r="D2676" s="16">
        <v>84.317032040472185</v>
      </c>
      <c r="E2676" s="15">
        <v>54</v>
      </c>
    </row>
    <row r="2677" spans="1:5" x14ac:dyDescent="0.25">
      <c r="A2677" s="23">
        <v>620170</v>
      </c>
      <c r="B2677" s="21" t="s">
        <v>3140</v>
      </c>
      <c r="C2677" s="21"/>
      <c r="D2677" s="16">
        <v>20.067453625632378</v>
      </c>
      <c r="E2677" s="15">
        <v>12.852000000000002</v>
      </c>
    </row>
    <row r="2678" spans="1:5" x14ac:dyDescent="0.25">
      <c r="A2678" s="23">
        <v>620190</v>
      </c>
      <c r="B2678" s="21" t="s">
        <v>3139</v>
      </c>
      <c r="C2678" s="21"/>
      <c r="D2678" s="16">
        <v>50.084317032040474</v>
      </c>
      <c r="E2678" s="15">
        <v>32.076000000000001</v>
      </c>
    </row>
    <row r="2679" spans="1:5" x14ac:dyDescent="0.25">
      <c r="A2679" s="23"/>
      <c r="B2679" s="22" t="s">
        <v>3138</v>
      </c>
      <c r="C2679" s="21"/>
      <c r="D2679" s="16"/>
      <c r="E2679" s="15">
        <v>0</v>
      </c>
    </row>
    <row r="2680" spans="1:5" x14ac:dyDescent="0.25">
      <c r="A2680" s="23">
        <v>620200</v>
      </c>
      <c r="B2680" s="21" t="s">
        <v>3137</v>
      </c>
      <c r="C2680" s="21"/>
      <c r="D2680" s="16">
        <v>359.19055649241147</v>
      </c>
      <c r="E2680" s="15">
        <v>230.04000000000002</v>
      </c>
    </row>
    <row r="2681" spans="1:5" x14ac:dyDescent="0.25">
      <c r="A2681" s="23">
        <v>620210</v>
      </c>
      <c r="B2681" s="21" t="s">
        <v>3136</v>
      </c>
      <c r="C2681" s="21"/>
      <c r="D2681" s="16">
        <v>134.90725126475547</v>
      </c>
      <c r="E2681" s="15">
        <v>86.399999999999991</v>
      </c>
    </row>
    <row r="2682" spans="1:5" x14ac:dyDescent="0.25">
      <c r="A2682" s="23">
        <v>620220</v>
      </c>
      <c r="B2682" s="21" t="s">
        <v>3135</v>
      </c>
      <c r="C2682" s="21"/>
      <c r="D2682" s="16">
        <v>100.16863406408095</v>
      </c>
      <c r="E2682" s="15">
        <v>64.152000000000001</v>
      </c>
    </row>
    <row r="2683" spans="1:5" x14ac:dyDescent="0.25">
      <c r="A2683" s="23">
        <v>620230</v>
      </c>
      <c r="B2683" s="21" t="s">
        <v>3134</v>
      </c>
      <c r="C2683" s="21"/>
      <c r="D2683" s="16">
        <v>200.16863406408095</v>
      </c>
      <c r="E2683" s="15">
        <v>128.196</v>
      </c>
    </row>
    <row r="2684" spans="1:5" x14ac:dyDescent="0.25">
      <c r="A2684" s="23">
        <v>620240</v>
      </c>
      <c r="B2684" s="21" t="s">
        <v>3133</v>
      </c>
      <c r="C2684" s="21" t="s">
        <v>2892</v>
      </c>
      <c r="D2684" s="16">
        <v>35.413153456998316</v>
      </c>
      <c r="E2684" s="15">
        <v>22.68</v>
      </c>
    </row>
    <row r="2685" spans="1:5" x14ac:dyDescent="0.25">
      <c r="A2685" s="23">
        <v>620250</v>
      </c>
      <c r="B2685" s="21" t="s">
        <v>3132</v>
      </c>
      <c r="C2685" s="24" t="s">
        <v>3131</v>
      </c>
      <c r="D2685" s="16">
        <v>200.16863406408095</v>
      </c>
      <c r="E2685" s="15">
        <v>128.196</v>
      </c>
    </row>
    <row r="2686" spans="1:5" x14ac:dyDescent="0.25">
      <c r="A2686" s="23">
        <v>620260</v>
      </c>
      <c r="B2686" s="21" t="s">
        <v>3130</v>
      </c>
      <c r="C2686" s="21"/>
      <c r="D2686" s="16">
        <v>178.75210792580103</v>
      </c>
      <c r="E2686" s="15">
        <v>114.48</v>
      </c>
    </row>
    <row r="2687" spans="1:5" x14ac:dyDescent="0.25">
      <c r="A2687" s="23">
        <v>620270</v>
      </c>
      <c r="B2687" s="21" t="s">
        <v>3129</v>
      </c>
      <c r="C2687" s="21"/>
      <c r="D2687" s="16">
        <v>178.75210792580103</v>
      </c>
      <c r="E2687" s="15">
        <v>114.48</v>
      </c>
    </row>
    <row r="2688" spans="1:5" x14ac:dyDescent="0.25">
      <c r="A2688" s="23">
        <v>620280</v>
      </c>
      <c r="B2688" s="21" t="s">
        <v>3128</v>
      </c>
      <c r="C2688" s="21"/>
      <c r="D2688" s="16">
        <v>359.19055649241147</v>
      </c>
      <c r="E2688" s="15">
        <v>230.04000000000002</v>
      </c>
    </row>
    <row r="2689" spans="1:5" x14ac:dyDescent="0.25">
      <c r="A2689" s="23">
        <v>620290</v>
      </c>
      <c r="B2689" s="21" t="s">
        <v>3127</v>
      </c>
      <c r="C2689" s="21"/>
      <c r="D2689" s="16">
        <v>250.25295109612145</v>
      </c>
      <c r="E2689" s="15">
        <v>160.27200000000002</v>
      </c>
    </row>
    <row r="2690" spans="1:5" x14ac:dyDescent="0.25">
      <c r="A2690" s="23">
        <v>620300</v>
      </c>
      <c r="B2690" s="21" t="s">
        <v>3126</v>
      </c>
      <c r="C2690" s="21"/>
      <c r="D2690" s="16">
        <v>250.25295109612145</v>
      </c>
      <c r="E2690" s="15">
        <v>160.27200000000002</v>
      </c>
    </row>
    <row r="2691" spans="1:5" x14ac:dyDescent="0.25">
      <c r="A2691" s="23">
        <v>620310</v>
      </c>
      <c r="B2691" s="21" t="s">
        <v>3125</v>
      </c>
      <c r="C2691" s="21"/>
      <c r="D2691" s="16">
        <v>300.16863406408095</v>
      </c>
      <c r="E2691" s="15">
        <v>192.24</v>
      </c>
    </row>
    <row r="2692" spans="1:5" x14ac:dyDescent="0.25">
      <c r="A2692" s="23">
        <v>620320</v>
      </c>
      <c r="B2692" s="21" t="s">
        <v>3124</v>
      </c>
      <c r="C2692" s="21"/>
      <c r="D2692" s="16">
        <v>300.16863406408095</v>
      </c>
      <c r="E2692" s="15">
        <v>192.24</v>
      </c>
    </row>
    <row r="2693" spans="1:5" x14ac:dyDescent="0.25">
      <c r="A2693" s="23">
        <v>620321</v>
      </c>
      <c r="B2693" s="21" t="s">
        <v>3123</v>
      </c>
      <c r="C2693" s="21"/>
      <c r="D2693" s="16">
        <v>450</v>
      </c>
      <c r="E2693" s="15">
        <v>288.19799999999998</v>
      </c>
    </row>
    <row r="2694" spans="1:5" x14ac:dyDescent="0.25">
      <c r="A2694" s="23">
        <v>620330</v>
      </c>
      <c r="B2694" s="21" t="s">
        <v>3122</v>
      </c>
      <c r="C2694" s="21"/>
      <c r="D2694" s="16">
        <v>300.16863406408095</v>
      </c>
      <c r="E2694" s="15">
        <v>192.24</v>
      </c>
    </row>
    <row r="2695" spans="1:5" x14ac:dyDescent="0.25">
      <c r="A2695" s="23">
        <v>620340</v>
      </c>
      <c r="B2695" s="21" t="s">
        <v>3121</v>
      </c>
      <c r="C2695" s="21"/>
      <c r="D2695" s="16">
        <v>250.25295109612145</v>
      </c>
      <c r="E2695" s="15">
        <v>160.27200000000002</v>
      </c>
    </row>
    <row r="2696" spans="1:5" x14ac:dyDescent="0.25">
      <c r="A2696" s="23">
        <v>620350</v>
      </c>
      <c r="B2696" s="21" t="s">
        <v>3120</v>
      </c>
      <c r="C2696" s="21"/>
      <c r="D2696" s="16">
        <v>605.41315345699832</v>
      </c>
      <c r="E2696" s="15">
        <v>387.73079999999999</v>
      </c>
    </row>
    <row r="2697" spans="1:5" x14ac:dyDescent="0.25">
      <c r="A2697" s="23">
        <v>620360</v>
      </c>
      <c r="B2697" s="21" t="s">
        <v>3119</v>
      </c>
      <c r="C2697" s="21"/>
      <c r="D2697" s="16">
        <v>250.25295109612145</v>
      </c>
      <c r="E2697" s="15">
        <v>160.27200000000002</v>
      </c>
    </row>
    <row r="2698" spans="1:5" x14ac:dyDescent="0.25">
      <c r="A2698" s="23">
        <v>620370</v>
      </c>
      <c r="B2698" s="21" t="s">
        <v>3118</v>
      </c>
      <c r="C2698" s="21" t="s">
        <v>2892</v>
      </c>
      <c r="D2698" s="16">
        <v>300.16863406408095</v>
      </c>
      <c r="E2698" s="15">
        <v>192.24</v>
      </c>
    </row>
    <row r="2699" spans="1:5" x14ac:dyDescent="0.25">
      <c r="A2699" s="23">
        <v>620380</v>
      </c>
      <c r="B2699" s="21" t="s">
        <v>3117</v>
      </c>
      <c r="C2699" s="21"/>
      <c r="D2699" s="16">
        <v>150.08000000000001</v>
      </c>
      <c r="E2699" s="15">
        <v>96.11723520000001</v>
      </c>
    </row>
    <row r="2700" spans="1:5" x14ac:dyDescent="0.25">
      <c r="A2700" s="23">
        <v>620390</v>
      </c>
      <c r="B2700" s="21" t="s">
        <v>3116</v>
      </c>
      <c r="C2700" s="21"/>
      <c r="D2700" s="16">
        <v>150.08431703204047</v>
      </c>
      <c r="E2700" s="15">
        <v>96.12</v>
      </c>
    </row>
    <row r="2701" spans="1:5" x14ac:dyDescent="0.25">
      <c r="A2701" s="23">
        <v>620400</v>
      </c>
      <c r="B2701" s="21" t="s">
        <v>3115</v>
      </c>
      <c r="C2701" s="21"/>
      <c r="D2701" s="16">
        <v>150.08431703204047</v>
      </c>
      <c r="E2701" s="15">
        <v>96.12</v>
      </c>
    </row>
    <row r="2702" spans="1:5" x14ac:dyDescent="0.25">
      <c r="A2702" s="23">
        <v>620410</v>
      </c>
      <c r="B2702" s="21" t="s">
        <v>3114</v>
      </c>
      <c r="C2702" s="21"/>
      <c r="D2702" s="16">
        <v>150.08431703204047</v>
      </c>
      <c r="E2702" s="15">
        <v>96.12</v>
      </c>
    </row>
    <row r="2703" spans="1:5" x14ac:dyDescent="0.25">
      <c r="A2703" s="23">
        <v>620411</v>
      </c>
      <c r="B2703" s="21" t="s">
        <v>3113</v>
      </c>
      <c r="C2703" s="21"/>
      <c r="D2703" s="16">
        <v>150</v>
      </c>
      <c r="E2703" s="15">
        <v>96.065999999999988</v>
      </c>
    </row>
    <row r="2704" spans="1:5" x14ac:dyDescent="0.25">
      <c r="A2704" s="23">
        <v>620419</v>
      </c>
      <c r="B2704" s="21" t="s">
        <v>3112</v>
      </c>
      <c r="C2704" s="21"/>
      <c r="D2704" s="16">
        <v>450.25295109612142</v>
      </c>
      <c r="E2704" s="15">
        <v>288.36</v>
      </c>
    </row>
    <row r="2705" spans="1:5" x14ac:dyDescent="0.25">
      <c r="A2705" s="23">
        <v>620420</v>
      </c>
      <c r="B2705" s="21" t="s">
        <v>3111</v>
      </c>
      <c r="C2705" s="21" t="s">
        <v>3110</v>
      </c>
      <c r="D2705" s="16">
        <v>585.39629005059021</v>
      </c>
      <c r="E2705" s="15">
        <v>374.91120000000001</v>
      </c>
    </row>
    <row r="2706" spans="1:5" x14ac:dyDescent="0.25">
      <c r="A2706" s="23">
        <v>620421</v>
      </c>
      <c r="B2706" s="21" t="s">
        <v>3109</v>
      </c>
      <c r="C2706" s="21" t="s">
        <v>3108</v>
      </c>
      <c r="D2706" s="16">
        <v>596.00337268128169</v>
      </c>
      <c r="E2706" s="15">
        <v>381.70440000000002</v>
      </c>
    </row>
    <row r="2707" spans="1:5" x14ac:dyDescent="0.25">
      <c r="A2707" s="23">
        <v>620430</v>
      </c>
      <c r="B2707" s="21" t="s">
        <v>3107</v>
      </c>
      <c r="C2707" s="21" t="s">
        <v>3106</v>
      </c>
      <c r="D2707" s="16">
        <v>877.99325463743673</v>
      </c>
      <c r="E2707" s="15">
        <v>562.30200000000002</v>
      </c>
    </row>
    <row r="2708" spans="1:5" x14ac:dyDescent="0.25">
      <c r="A2708" s="23">
        <v>620440</v>
      </c>
      <c r="B2708" s="21" t="s">
        <v>3105</v>
      </c>
      <c r="C2708" s="24" t="s">
        <v>3104</v>
      </c>
      <c r="D2708" s="16">
        <v>565.95278246205737</v>
      </c>
      <c r="E2708" s="15">
        <v>362.45880000000005</v>
      </c>
    </row>
    <row r="2709" spans="1:5" x14ac:dyDescent="0.25">
      <c r="A2709" s="23">
        <v>620450</v>
      </c>
      <c r="B2709" s="21" t="s">
        <v>3103</v>
      </c>
      <c r="C2709" s="21"/>
      <c r="D2709" s="16">
        <v>359.19055649241147</v>
      </c>
      <c r="E2709" s="15">
        <v>230.04000000000002</v>
      </c>
    </row>
    <row r="2710" spans="1:5" x14ac:dyDescent="0.25">
      <c r="A2710" s="23">
        <v>620460</v>
      </c>
      <c r="B2710" s="21" t="s">
        <v>3102</v>
      </c>
      <c r="C2710" s="21"/>
      <c r="D2710" s="16">
        <v>900.50590219224284</v>
      </c>
      <c r="E2710" s="15">
        <v>576.72</v>
      </c>
    </row>
    <row r="2711" spans="1:5" x14ac:dyDescent="0.25">
      <c r="A2711" s="23">
        <v>620461</v>
      </c>
      <c r="B2711" s="21" t="s">
        <v>3101</v>
      </c>
      <c r="C2711" s="21" t="s">
        <v>3099</v>
      </c>
      <c r="D2711" s="16">
        <v>600</v>
      </c>
      <c r="E2711" s="15">
        <v>384.26399999999995</v>
      </c>
    </row>
    <row r="2712" spans="1:5" x14ac:dyDescent="0.25">
      <c r="A2712" s="23">
        <v>620462</v>
      </c>
      <c r="B2712" s="21" t="s">
        <v>3100</v>
      </c>
      <c r="C2712" s="21" t="s">
        <v>3099</v>
      </c>
      <c r="D2712" s="16">
        <v>500</v>
      </c>
      <c r="E2712" s="15">
        <v>320.22000000000003</v>
      </c>
    </row>
    <row r="2713" spans="1:5" x14ac:dyDescent="0.25">
      <c r="A2713" s="23">
        <v>620470</v>
      </c>
      <c r="B2713" s="21" t="s">
        <v>3098</v>
      </c>
      <c r="C2713" s="21" t="s">
        <v>3097</v>
      </c>
      <c r="D2713" s="16">
        <v>600.3372681281619</v>
      </c>
      <c r="E2713" s="15">
        <v>384.48</v>
      </c>
    </row>
    <row r="2714" spans="1:5" x14ac:dyDescent="0.25">
      <c r="A2714" s="23">
        <v>620480</v>
      </c>
      <c r="B2714" s="21" t="s">
        <v>3096</v>
      </c>
      <c r="C2714" s="21"/>
      <c r="D2714" s="16">
        <v>779.08937605396295</v>
      </c>
      <c r="E2714" s="15">
        <v>498.96000000000004</v>
      </c>
    </row>
    <row r="2715" spans="1:5" x14ac:dyDescent="0.25">
      <c r="A2715" s="23">
        <v>620490</v>
      </c>
      <c r="B2715" s="21" t="s">
        <v>3095</v>
      </c>
      <c r="C2715" s="21"/>
      <c r="D2715" s="16">
        <v>1290.6576728499158</v>
      </c>
      <c r="E2715" s="15">
        <v>826.58880000000011</v>
      </c>
    </row>
    <row r="2716" spans="1:5" x14ac:dyDescent="0.25">
      <c r="A2716" s="23"/>
      <c r="B2716" s="22" t="s">
        <v>3094</v>
      </c>
      <c r="C2716" s="21"/>
      <c r="D2716" s="16"/>
      <c r="E2716" s="15">
        <v>0</v>
      </c>
    </row>
    <row r="2717" spans="1:5" x14ac:dyDescent="0.25">
      <c r="A2717" s="23">
        <v>620500</v>
      </c>
      <c r="B2717" s="21" t="s">
        <v>3093</v>
      </c>
      <c r="C2717" s="21"/>
      <c r="D2717" s="16">
        <v>300.16863406408095</v>
      </c>
      <c r="E2717" s="15">
        <v>192.24</v>
      </c>
    </row>
    <row r="2718" spans="1:5" x14ac:dyDescent="0.25">
      <c r="A2718" s="23">
        <v>620510</v>
      </c>
      <c r="B2718" s="21" t="s">
        <v>3092</v>
      </c>
      <c r="C2718" s="21"/>
      <c r="D2718" s="16">
        <v>300.16863406408095</v>
      </c>
      <c r="E2718" s="15">
        <v>192.24</v>
      </c>
    </row>
    <row r="2719" spans="1:5" x14ac:dyDescent="0.25">
      <c r="A2719" s="23">
        <v>620520</v>
      </c>
      <c r="B2719" s="21" t="s">
        <v>3091</v>
      </c>
      <c r="C2719" s="21"/>
      <c r="D2719" s="16">
        <v>400.168634064081</v>
      </c>
      <c r="E2719" s="15">
        <v>256.28400000000005</v>
      </c>
    </row>
    <row r="2720" spans="1:5" x14ac:dyDescent="0.25">
      <c r="A2720" s="23">
        <v>620530</v>
      </c>
      <c r="B2720" s="21" t="s">
        <v>3090</v>
      </c>
      <c r="C2720" s="21"/>
      <c r="D2720" s="16">
        <v>597.40303541315348</v>
      </c>
      <c r="E2720" s="15">
        <v>382.60079999999999</v>
      </c>
    </row>
    <row r="2721" spans="1:5" ht="24" x14ac:dyDescent="0.25">
      <c r="A2721" s="23">
        <v>620540</v>
      </c>
      <c r="B2721" s="21" t="s">
        <v>3089</v>
      </c>
      <c r="C2721" s="24" t="s">
        <v>3088</v>
      </c>
      <c r="D2721" s="152">
        <v>804.80607082630684</v>
      </c>
      <c r="E2721" s="15">
        <v>515.42999999999995</v>
      </c>
    </row>
    <row r="2722" spans="1:5" x14ac:dyDescent="0.25">
      <c r="A2722" s="23">
        <v>620560</v>
      </c>
      <c r="B2722" s="21" t="s">
        <v>3087</v>
      </c>
      <c r="C2722" s="21"/>
      <c r="D2722" s="16">
        <v>250.25295109612145</v>
      </c>
      <c r="E2722" s="15">
        <v>160.27200000000002</v>
      </c>
    </row>
    <row r="2723" spans="1:5" x14ac:dyDescent="0.25">
      <c r="A2723" s="23">
        <v>620570</v>
      </c>
      <c r="B2723" s="21" t="s">
        <v>3086</v>
      </c>
      <c r="C2723" s="21"/>
      <c r="D2723" s="16">
        <v>450.25295109612142</v>
      </c>
      <c r="E2723" s="15">
        <v>288.36</v>
      </c>
    </row>
    <row r="2724" spans="1:5" x14ac:dyDescent="0.25">
      <c r="A2724" s="23">
        <v>620580</v>
      </c>
      <c r="B2724" s="21" t="s">
        <v>3085</v>
      </c>
      <c r="C2724" s="21"/>
      <c r="D2724" s="16">
        <v>300.16863406408095</v>
      </c>
      <c r="E2724" s="15">
        <v>192.24</v>
      </c>
    </row>
    <row r="2725" spans="1:5" x14ac:dyDescent="0.25">
      <c r="A2725" s="23">
        <v>620590</v>
      </c>
      <c r="B2725" s="21" t="s">
        <v>3084</v>
      </c>
      <c r="C2725" s="21" t="s">
        <v>3083</v>
      </c>
      <c r="D2725" s="16">
        <v>300.16863406408095</v>
      </c>
      <c r="E2725" s="15">
        <v>192.24</v>
      </c>
    </row>
    <row r="2726" spans="1:5" x14ac:dyDescent="0.25">
      <c r="A2726" s="23">
        <v>620591</v>
      </c>
      <c r="B2726" s="21" t="s">
        <v>3082</v>
      </c>
      <c r="C2726" s="21"/>
      <c r="D2726" s="16">
        <v>300</v>
      </c>
      <c r="E2726" s="15">
        <v>192.13199999999998</v>
      </c>
    </row>
    <row r="2727" spans="1:5" x14ac:dyDescent="0.25">
      <c r="A2727" s="23">
        <v>620600</v>
      </c>
      <c r="B2727" s="21" t="s">
        <v>3081</v>
      </c>
      <c r="C2727" s="21"/>
      <c r="D2727" s="16">
        <v>300.16863406408095</v>
      </c>
      <c r="E2727" s="15">
        <v>192.24</v>
      </c>
    </row>
    <row r="2728" spans="1:5" x14ac:dyDescent="0.25">
      <c r="A2728" s="23">
        <v>620610</v>
      </c>
      <c r="B2728" s="21" t="s">
        <v>3080</v>
      </c>
      <c r="C2728" s="21"/>
      <c r="D2728" s="16">
        <v>300.16863406408095</v>
      </c>
      <c r="E2728" s="15">
        <v>192.24</v>
      </c>
    </row>
    <row r="2729" spans="1:5" x14ac:dyDescent="0.25">
      <c r="A2729" s="23">
        <v>620620</v>
      </c>
      <c r="B2729" s="21" t="s">
        <v>3079</v>
      </c>
      <c r="C2729" s="21" t="s">
        <v>2892</v>
      </c>
      <c r="D2729" s="16">
        <v>250.25295109612145</v>
      </c>
      <c r="E2729" s="15">
        <v>160.27200000000002</v>
      </c>
    </row>
    <row r="2730" spans="1:5" x14ac:dyDescent="0.25">
      <c r="A2730" s="23">
        <v>620630</v>
      </c>
      <c r="B2730" s="21" t="s">
        <v>3078</v>
      </c>
      <c r="C2730" s="21"/>
      <c r="D2730" s="16">
        <v>550.25295109612148</v>
      </c>
      <c r="E2730" s="15">
        <v>352.40400000000005</v>
      </c>
    </row>
    <row r="2731" spans="1:5" x14ac:dyDescent="0.25">
      <c r="A2731" s="23">
        <v>620640</v>
      </c>
      <c r="B2731" s="21" t="s">
        <v>3077</v>
      </c>
      <c r="C2731" s="21"/>
      <c r="D2731" s="16">
        <v>300.16863406408095</v>
      </c>
      <c r="E2731" s="15">
        <v>192.24</v>
      </c>
    </row>
    <row r="2732" spans="1:5" x14ac:dyDescent="0.25">
      <c r="A2732" s="23">
        <v>620650</v>
      </c>
      <c r="B2732" s="21" t="s">
        <v>3076</v>
      </c>
      <c r="C2732" s="21"/>
      <c r="D2732" s="16">
        <v>286.67790893760542</v>
      </c>
      <c r="E2732" s="15">
        <v>183.60000000000002</v>
      </c>
    </row>
    <row r="2733" spans="1:5" x14ac:dyDescent="0.25">
      <c r="A2733" s="23">
        <v>620660</v>
      </c>
      <c r="B2733" s="21" t="s">
        <v>3075</v>
      </c>
      <c r="C2733" s="21"/>
      <c r="D2733" s="16">
        <v>450.25295109612142</v>
      </c>
      <c r="E2733" s="15">
        <v>288.36</v>
      </c>
    </row>
    <row r="2734" spans="1:5" ht="24" x14ac:dyDescent="0.25">
      <c r="A2734" s="23">
        <v>620661</v>
      </c>
      <c r="B2734" s="21" t="s">
        <v>3074</v>
      </c>
      <c r="C2734" s="24" t="s">
        <v>3073</v>
      </c>
      <c r="D2734" s="16">
        <v>649.24114671163579</v>
      </c>
      <c r="E2734" s="15">
        <v>415.8</v>
      </c>
    </row>
    <row r="2735" spans="1:5" x14ac:dyDescent="0.25">
      <c r="A2735" s="23">
        <v>620662</v>
      </c>
      <c r="B2735" s="21" t="s">
        <v>3072</v>
      </c>
      <c r="C2735" s="21"/>
      <c r="D2735" s="16">
        <v>250</v>
      </c>
      <c r="E2735" s="15">
        <v>160.11000000000001</v>
      </c>
    </row>
    <row r="2736" spans="1:5" x14ac:dyDescent="0.25">
      <c r="A2736" s="23">
        <v>620670</v>
      </c>
      <c r="B2736" s="21" t="s">
        <v>3071</v>
      </c>
      <c r="C2736" s="21"/>
      <c r="D2736" s="16">
        <v>300.16863406408095</v>
      </c>
      <c r="E2736" s="15">
        <v>192.24</v>
      </c>
    </row>
    <row r="2737" spans="1:5" x14ac:dyDescent="0.25">
      <c r="A2737" s="23"/>
      <c r="B2737" s="22" t="s">
        <v>3070</v>
      </c>
      <c r="C2737" s="21"/>
      <c r="D2737" s="16"/>
      <c r="E2737" s="15">
        <v>0</v>
      </c>
    </row>
    <row r="2738" spans="1:5" x14ac:dyDescent="0.25">
      <c r="A2738" s="23">
        <v>620680</v>
      </c>
      <c r="B2738" s="21" t="s">
        <v>3069</v>
      </c>
      <c r="C2738" s="21"/>
      <c r="D2738" s="16">
        <v>600.3372681281619</v>
      </c>
      <c r="E2738" s="15">
        <v>384.48</v>
      </c>
    </row>
    <row r="2739" spans="1:5" x14ac:dyDescent="0.25">
      <c r="A2739" s="23">
        <v>620690</v>
      </c>
      <c r="B2739" s="21" t="s">
        <v>3068</v>
      </c>
      <c r="C2739" s="21"/>
      <c r="D2739" s="16">
        <v>600.3372681281619</v>
      </c>
      <c r="E2739" s="15">
        <v>384.48</v>
      </c>
    </row>
    <row r="2740" spans="1:5" x14ac:dyDescent="0.25">
      <c r="A2740" s="23">
        <v>620701</v>
      </c>
      <c r="B2740" s="21" t="s">
        <v>3067</v>
      </c>
      <c r="C2740" s="21"/>
      <c r="D2740" s="16">
        <v>1500.6745362563238</v>
      </c>
      <c r="E2740" s="15">
        <v>961.09199999999998</v>
      </c>
    </row>
    <row r="2741" spans="1:5" x14ac:dyDescent="0.25">
      <c r="A2741" s="23">
        <v>620710</v>
      </c>
      <c r="B2741" s="21" t="s">
        <v>3066</v>
      </c>
      <c r="C2741" s="21"/>
      <c r="D2741" s="16">
        <v>500.3372681281619</v>
      </c>
      <c r="E2741" s="15">
        <v>320.43600000000004</v>
      </c>
    </row>
    <row r="2742" spans="1:5" x14ac:dyDescent="0.25">
      <c r="A2742" s="23">
        <v>620720</v>
      </c>
      <c r="B2742" s="21" t="s">
        <v>3065</v>
      </c>
      <c r="C2742" s="21"/>
      <c r="D2742" s="16">
        <v>800.33726812816201</v>
      </c>
      <c r="E2742" s="15">
        <v>512.5680000000001</v>
      </c>
    </row>
    <row r="2743" spans="1:5" x14ac:dyDescent="0.25">
      <c r="A2743" s="23">
        <v>620730</v>
      </c>
      <c r="B2743" s="21" t="s">
        <v>3064</v>
      </c>
      <c r="C2743" s="21"/>
      <c r="D2743" s="16">
        <v>400.168634064081</v>
      </c>
      <c r="E2743" s="15">
        <v>256.28400000000005</v>
      </c>
    </row>
    <row r="2744" spans="1:5" x14ac:dyDescent="0.25">
      <c r="A2744" s="23">
        <v>620740</v>
      </c>
      <c r="B2744" s="21" t="s">
        <v>3063</v>
      </c>
      <c r="C2744" s="21"/>
      <c r="D2744" s="16">
        <v>800.33726812816201</v>
      </c>
      <c r="E2744" s="15">
        <v>512.5680000000001</v>
      </c>
    </row>
    <row r="2745" spans="1:5" x14ac:dyDescent="0.25">
      <c r="A2745" s="23">
        <v>620750</v>
      </c>
      <c r="B2745" s="21" t="s">
        <v>3062</v>
      </c>
      <c r="C2745" s="21"/>
      <c r="D2745" s="16">
        <v>500.3372681281619</v>
      </c>
      <c r="E2745" s="15">
        <v>320.43600000000004</v>
      </c>
    </row>
    <row r="2746" spans="1:5" x14ac:dyDescent="0.25">
      <c r="A2746" s="23">
        <v>620760</v>
      </c>
      <c r="B2746" s="21" t="s">
        <v>3061</v>
      </c>
      <c r="C2746" s="21"/>
      <c r="D2746" s="16">
        <v>590.40472175379432</v>
      </c>
      <c r="E2746" s="15">
        <v>378.11880000000002</v>
      </c>
    </row>
    <row r="2747" spans="1:5" x14ac:dyDescent="0.25">
      <c r="A2747" s="23">
        <v>620770</v>
      </c>
      <c r="B2747" s="21" t="s">
        <v>3060</v>
      </c>
      <c r="C2747" s="21"/>
      <c r="D2747" s="16">
        <v>600.3372681281619</v>
      </c>
      <c r="E2747" s="15">
        <v>384.48</v>
      </c>
    </row>
    <row r="2748" spans="1:5" x14ac:dyDescent="0.25">
      <c r="A2748" s="23">
        <v>620771</v>
      </c>
      <c r="B2748" s="21" t="s">
        <v>3059</v>
      </c>
      <c r="C2748" s="21" t="s">
        <v>3058</v>
      </c>
      <c r="D2748" s="16">
        <v>400.168634064081</v>
      </c>
      <c r="E2748" s="15">
        <v>256.28400000000005</v>
      </c>
    </row>
    <row r="2749" spans="1:5" x14ac:dyDescent="0.25">
      <c r="A2749" s="23">
        <v>620780</v>
      </c>
      <c r="B2749" s="21" t="s">
        <v>3057</v>
      </c>
      <c r="C2749" s="21"/>
      <c r="D2749" s="16">
        <v>600.3372681281619</v>
      </c>
      <c r="E2749" s="15">
        <v>384.48</v>
      </c>
    </row>
    <row r="2750" spans="1:5" x14ac:dyDescent="0.25">
      <c r="A2750" s="23">
        <v>620790</v>
      </c>
      <c r="B2750" s="21" t="s">
        <v>3056</v>
      </c>
      <c r="C2750" s="21"/>
      <c r="D2750" s="152">
        <v>1035.3878583473861</v>
      </c>
      <c r="E2750" s="15">
        <v>663.10379999999998</v>
      </c>
    </row>
    <row r="2751" spans="1:5" ht="24" x14ac:dyDescent="0.25">
      <c r="A2751" s="23">
        <v>620800</v>
      </c>
      <c r="B2751" s="21" t="s">
        <v>3055</v>
      </c>
      <c r="C2751" s="21"/>
      <c r="D2751" s="16">
        <v>600.3372681281619</v>
      </c>
      <c r="E2751" s="15">
        <v>384.48</v>
      </c>
    </row>
    <row r="2752" spans="1:5" x14ac:dyDescent="0.25">
      <c r="A2752" s="23">
        <v>620810</v>
      </c>
      <c r="B2752" s="21" t="s">
        <v>3054</v>
      </c>
      <c r="C2752" s="21"/>
      <c r="D2752" s="16">
        <v>600.3372681281619</v>
      </c>
      <c r="E2752" s="15">
        <v>384.48</v>
      </c>
    </row>
    <row r="2753" spans="1:5" x14ac:dyDescent="0.25">
      <c r="A2753" s="23">
        <v>620820</v>
      </c>
      <c r="B2753" s="21" t="s">
        <v>3053</v>
      </c>
      <c r="C2753" s="21"/>
      <c r="D2753" s="16">
        <v>900.3372681281619</v>
      </c>
      <c r="E2753" s="15">
        <v>576.61199999999997</v>
      </c>
    </row>
    <row r="2754" spans="1:5" x14ac:dyDescent="0.25">
      <c r="A2754" s="23">
        <v>620821</v>
      </c>
      <c r="B2754" s="21" t="s">
        <v>3052</v>
      </c>
      <c r="C2754" s="21"/>
      <c r="D2754" s="16">
        <v>300.16863406408095</v>
      </c>
      <c r="E2754" s="15">
        <v>192.24</v>
      </c>
    </row>
    <row r="2755" spans="1:5" x14ac:dyDescent="0.25">
      <c r="A2755" s="23">
        <v>620830</v>
      </c>
      <c r="B2755" s="21" t="s">
        <v>3051</v>
      </c>
      <c r="C2755" s="21"/>
      <c r="D2755" s="16">
        <v>1200.505902192243</v>
      </c>
      <c r="E2755" s="15">
        <v>768.8520000000002</v>
      </c>
    </row>
    <row r="2756" spans="1:5" x14ac:dyDescent="0.25">
      <c r="A2756" s="23">
        <v>620840</v>
      </c>
      <c r="B2756" s="21" t="s">
        <v>3050</v>
      </c>
      <c r="C2756" s="21"/>
      <c r="D2756" s="16">
        <v>1200.505902192243</v>
      </c>
      <c r="E2756" s="15">
        <v>768.8520000000002</v>
      </c>
    </row>
    <row r="2757" spans="1:5" x14ac:dyDescent="0.25">
      <c r="A2757" s="23">
        <v>620850</v>
      </c>
      <c r="B2757" s="21" t="s">
        <v>3049</v>
      </c>
      <c r="C2757" s="21"/>
      <c r="D2757" s="16">
        <v>1198.9881956155143</v>
      </c>
      <c r="E2757" s="15">
        <v>767.88</v>
      </c>
    </row>
    <row r="2758" spans="1:5" x14ac:dyDescent="0.25">
      <c r="A2758" s="23">
        <v>620860</v>
      </c>
      <c r="B2758" s="21" t="s">
        <v>3048</v>
      </c>
      <c r="C2758" s="21"/>
      <c r="D2758" s="16">
        <v>600.3372681281619</v>
      </c>
      <c r="E2758" s="15">
        <v>384.48</v>
      </c>
    </row>
    <row r="2759" spans="1:5" x14ac:dyDescent="0.25">
      <c r="A2759" s="23">
        <v>620870</v>
      </c>
      <c r="B2759" s="21" t="s">
        <v>3047</v>
      </c>
      <c r="C2759" s="21"/>
      <c r="D2759" s="16">
        <v>900.3372681281619</v>
      </c>
      <c r="E2759" s="15">
        <v>576.61199999999997</v>
      </c>
    </row>
    <row r="2760" spans="1:5" x14ac:dyDescent="0.25">
      <c r="A2760" s="23">
        <v>620880</v>
      </c>
      <c r="B2760" s="21" t="s">
        <v>3046</v>
      </c>
      <c r="C2760" s="21"/>
      <c r="D2760" s="16">
        <v>900.3372681281619</v>
      </c>
      <c r="E2760" s="15">
        <v>576.61199999999997</v>
      </c>
    </row>
    <row r="2761" spans="1:5" x14ac:dyDescent="0.25">
      <c r="A2761" s="23">
        <v>620890</v>
      </c>
      <c r="B2761" s="21" t="s">
        <v>3045</v>
      </c>
      <c r="C2761" s="21"/>
      <c r="D2761" s="16">
        <v>450.25295109612142</v>
      </c>
      <c r="E2761" s="15">
        <v>288.36</v>
      </c>
    </row>
    <row r="2762" spans="1:5" x14ac:dyDescent="0.25">
      <c r="A2762" s="23">
        <v>620900</v>
      </c>
      <c r="B2762" s="21" t="s">
        <v>3044</v>
      </c>
      <c r="C2762" s="21"/>
      <c r="D2762" s="16">
        <v>1000.5059021922428</v>
      </c>
      <c r="E2762" s="15">
        <v>640.76400000000001</v>
      </c>
    </row>
    <row r="2763" spans="1:5" x14ac:dyDescent="0.25">
      <c r="A2763" s="23">
        <v>620910</v>
      </c>
      <c r="B2763" s="21" t="s">
        <v>3043</v>
      </c>
      <c r="C2763" s="21"/>
      <c r="D2763" s="16">
        <v>750.42158516020243</v>
      </c>
      <c r="E2763" s="15">
        <v>480.6</v>
      </c>
    </row>
    <row r="2764" spans="1:5" x14ac:dyDescent="0.25">
      <c r="A2764" s="23">
        <v>620920</v>
      </c>
      <c r="B2764" s="21" t="s">
        <v>3042</v>
      </c>
      <c r="C2764" s="21"/>
      <c r="D2764" s="16">
        <v>1185.7335581787522</v>
      </c>
      <c r="E2764" s="15">
        <v>759.39120000000003</v>
      </c>
    </row>
    <row r="2765" spans="1:5" x14ac:dyDescent="0.25">
      <c r="A2765" s="23">
        <v>620921</v>
      </c>
      <c r="B2765" s="21" t="s">
        <v>3041</v>
      </c>
      <c r="C2765" s="21"/>
      <c r="D2765" s="16">
        <v>500.3372681281619</v>
      </c>
      <c r="E2765" s="15">
        <v>320.43600000000004</v>
      </c>
    </row>
    <row r="2766" spans="1:5" x14ac:dyDescent="0.25">
      <c r="A2766" s="23">
        <v>620940</v>
      </c>
      <c r="B2766" s="21" t="s">
        <v>3040</v>
      </c>
      <c r="C2766" s="21"/>
      <c r="D2766" s="16">
        <v>1079.2580101180438</v>
      </c>
      <c r="E2766" s="15">
        <v>691.19999999999993</v>
      </c>
    </row>
    <row r="2767" spans="1:5" x14ac:dyDescent="0.25">
      <c r="A2767" s="23">
        <v>620950</v>
      </c>
      <c r="B2767" s="21" t="s">
        <v>3039</v>
      </c>
      <c r="C2767" s="21" t="s">
        <v>3038</v>
      </c>
      <c r="D2767" s="16">
        <v>1421.0792580101181</v>
      </c>
      <c r="E2767" s="15">
        <v>910.1160000000001</v>
      </c>
    </row>
    <row r="2768" spans="1:5" ht="24" x14ac:dyDescent="0.25">
      <c r="A2768" s="23">
        <v>620951</v>
      </c>
      <c r="B2768" s="21" t="s">
        <v>3037</v>
      </c>
      <c r="C2768" s="21" t="s">
        <v>3036</v>
      </c>
      <c r="D2768" s="16">
        <v>1421</v>
      </c>
      <c r="E2768" s="15">
        <v>910.0652399999999</v>
      </c>
    </row>
    <row r="2769" spans="1:5" x14ac:dyDescent="0.25">
      <c r="A2769" s="23">
        <v>620960</v>
      </c>
      <c r="B2769" s="21" t="s">
        <v>3035</v>
      </c>
      <c r="C2769" s="21"/>
      <c r="D2769" s="16">
        <v>150.08431703204047</v>
      </c>
      <c r="E2769" s="15">
        <v>96.12</v>
      </c>
    </row>
    <row r="2770" spans="1:5" x14ac:dyDescent="0.25">
      <c r="A2770" s="23"/>
      <c r="B2770" s="22" t="s">
        <v>3034</v>
      </c>
      <c r="C2770" s="21"/>
      <c r="D2770" s="16"/>
      <c r="E2770" s="15">
        <v>0</v>
      </c>
    </row>
    <row r="2771" spans="1:5" x14ac:dyDescent="0.25">
      <c r="A2771" s="23">
        <v>620970</v>
      </c>
      <c r="B2771" s="21" t="s">
        <v>3033</v>
      </c>
      <c r="C2771" s="21" t="s">
        <v>3032</v>
      </c>
      <c r="D2771" s="16">
        <v>100.16863406408095</v>
      </c>
      <c r="E2771" s="15">
        <v>64.152000000000001</v>
      </c>
    </row>
    <row r="2772" spans="1:5" x14ac:dyDescent="0.25">
      <c r="A2772" s="23">
        <v>620980</v>
      </c>
      <c r="B2772" s="21" t="s">
        <v>3031</v>
      </c>
      <c r="C2772" s="21" t="s">
        <v>3030</v>
      </c>
      <c r="D2772" s="16">
        <v>200.16863406408095</v>
      </c>
      <c r="E2772" s="15">
        <v>128.196</v>
      </c>
    </row>
    <row r="2773" spans="1:5" x14ac:dyDescent="0.25">
      <c r="A2773" s="23">
        <v>620990</v>
      </c>
      <c r="B2773" s="21" t="s">
        <v>3029</v>
      </c>
      <c r="C2773" s="21" t="s">
        <v>3028</v>
      </c>
      <c r="D2773" s="16">
        <v>150.08430999999999</v>
      </c>
      <c r="E2773" s="15">
        <v>96.119995496399994</v>
      </c>
    </row>
    <row r="2774" spans="1:5" x14ac:dyDescent="0.25">
      <c r="A2774" s="23">
        <v>621000</v>
      </c>
      <c r="B2774" s="21" t="s">
        <v>3027</v>
      </c>
      <c r="C2774" s="21" t="s">
        <v>3026</v>
      </c>
      <c r="D2774" s="16">
        <v>300.16863000000001</v>
      </c>
      <c r="E2774" s="15">
        <v>192.2399973972</v>
      </c>
    </row>
    <row r="2775" spans="1:5" x14ac:dyDescent="0.25">
      <c r="A2775" s="23">
        <v>621010</v>
      </c>
      <c r="B2775" s="21" t="s">
        <v>3025</v>
      </c>
      <c r="C2775" s="21"/>
      <c r="D2775" s="16">
        <v>300.16863406408095</v>
      </c>
      <c r="E2775" s="15">
        <v>192.24</v>
      </c>
    </row>
    <row r="2776" spans="1:5" x14ac:dyDescent="0.25">
      <c r="A2776" s="23">
        <v>621020</v>
      </c>
      <c r="B2776" s="21" t="s">
        <v>3024</v>
      </c>
      <c r="C2776" s="21"/>
      <c r="D2776" s="16">
        <v>450.25295109612142</v>
      </c>
      <c r="E2776" s="15">
        <v>288.36</v>
      </c>
    </row>
    <row r="2777" spans="1:5" x14ac:dyDescent="0.25">
      <c r="A2777" s="23">
        <v>621030</v>
      </c>
      <c r="B2777" s="21" t="s">
        <v>3023</v>
      </c>
      <c r="C2777" s="24"/>
      <c r="D2777" s="16">
        <v>450.25295109612142</v>
      </c>
      <c r="E2777" s="15">
        <v>288.36</v>
      </c>
    </row>
    <row r="2778" spans="1:5" x14ac:dyDescent="0.25">
      <c r="A2778" s="23">
        <v>621040</v>
      </c>
      <c r="B2778" s="21" t="s">
        <v>3022</v>
      </c>
      <c r="C2778" s="21"/>
      <c r="D2778" s="16">
        <v>900.3372681281619</v>
      </c>
      <c r="E2778" s="15">
        <v>576.61199999999997</v>
      </c>
    </row>
    <row r="2779" spans="1:5" ht="24" x14ac:dyDescent="0.25">
      <c r="A2779" s="23">
        <v>621044</v>
      </c>
      <c r="B2779" s="21" t="s">
        <v>9198</v>
      </c>
      <c r="C2779" s="21"/>
      <c r="D2779" s="16">
        <v>691.4</v>
      </c>
      <c r="E2779" s="15">
        <v>442.80021599999998</v>
      </c>
    </row>
    <row r="2780" spans="1:5" x14ac:dyDescent="0.25">
      <c r="A2780" s="23">
        <v>621045</v>
      </c>
      <c r="B2780" s="21" t="s">
        <v>3021</v>
      </c>
      <c r="C2780" s="21"/>
      <c r="D2780" s="16">
        <v>691.3996627318719</v>
      </c>
      <c r="E2780" s="15">
        <v>442.8</v>
      </c>
    </row>
    <row r="2781" spans="1:5" x14ac:dyDescent="0.25">
      <c r="A2781" s="23">
        <v>621046</v>
      </c>
      <c r="B2781" s="21" t="s">
        <v>3020</v>
      </c>
      <c r="C2781" s="21"/>
      <c r="D2781" s="16">
        <v>337.26812816188874</v>
      </c>
      <c r="E2781" s="15">
        <v>216</v>
      </c>
    </row>
    <row r="2782" spans="1:5" x14ac:dyDescent="0.25">
      <c r="A2782" s="23"/>
      <c r="B2782" s="22" t="s">
        <v>3019</v>
      </c>
      <c r="C2782" s="21"/>
      <c r="D2782" s="16"/>
      <c r="E2782" s="15">
        <v>0</v>
      </c>
    </row>
    <row r="2783" spans="1:5" x14ac:dyDescent="0.25">
      <c r="A2783" s="23"/>
      <c r="B2783" s="22" t="s">
        <v>3018</v>
      </c>
      <c r="C2783" s="21"/>
      <c r="D2783" s="16"/>
      <c r="E2783" s="15">
        <v>0</v>
      </c>
    </row>
    <row r="2784" spans="1:5" x14ac:dyDescent="0.25">
      <c r="A2784" s="23">
        <v>621050</v>
      </c>
      <c r="B2784" s="21" t="s">
        <v>3017</v>
      </c>
      <c r="C2784" s="21"/>
      <c r="D2784" s="16">
        <v>300.16863406408095</v>
      </c>
      <c r="E2784" s="15">
        <v>192.24</v>
      </c>
    </row>
    <row r="2785" spans="1:5" x14ac:dyDescent="0.25">
      <c r="A2785" s="23">
        <v>621060</v>
      </c>
      <c r="B2785" s="21" t="s">
        <v>3016</v>
      </c>
      <c r="C2785" s="21"/>
      <c r="D2785" s="16">
        <v>350.25295109612142</v>
      </c>
      <c r="E2785" s="15">
        <v>224.316</v>
      </c>
    </row>
    <row r="2786" spans="1:5" x14ac:dyDescent="0.25">
      <c r="A2786" s="23">
        <v>621070</v>
      </c>
      <c r="B2786" s="21" t="s">
        <v>3015</v>
      </c>
      <c r="C2786" s="21" t="s">
        <v>3014</v>
      </c>
      <c r="D2786" s="16">
        <v>50.084317032040474</v>
      </c>
      <c r="E2786" s="15">
        <v>32.076000000000001</v>
      </c>
    </row>
    <row r="2787" spans="1:5" x14ac:dyDescent="0.25">
      <c r="A2787" s="23">
        <v>621071</v>
      </c>
      <c r="B2787" s="21" t="s">
        <v>3013</v>
      </c>
      <c r="C2787" s="21" t="s">
        <v>3012</v>
      </c>
      <c r="D2787" s="16">
        <v>50.084317032040474</v>
      </c>
      <c r="E2787" s="15">
        <v>32.076000000000001</v>
      </c>
    </row>
    <row r="2788" spans="1:5" x14ac:dyDescent="0.25">
      <c r="A2788" s="23">
        <v>621080</v>
      </c>
      <c r="B2788" s="21" t="s">
        <v>3011</v>
      </c>
      <c r="C2788" s="21"/>
      <c r="D2788" s="16">
        <v>239.460370994941</v>
      </c>
      <c r="E2788" s="15">
        <v>153.36000000000001</v>
      </c>
    </row>
    <row r="2789" spans="1:5" x14ac:dyDescent="0.25">
      <c r="A2789" s="23">
        <v>621090</v>
      </c>
      <c r="B2789" s="21" t="s">
        <v>3010</v>
      </c>
      <c r="C2789" s="21" t="s">
        <v>3009</v>
      </c>
      <c r="D2789" s="16">
        <v>50.59021922428331</v>
      </c>
      <c r="E2789" s="15">
        <v>32.400000000000006</v>
      </c>
    </row>
    <row r="2790" spans="1:5" ht="24" x14ac:dyDescent="0.25">
      <c r="A2790" s="23">
        <v>621100</v>
      </c>
      <c r="B2790" s="21" t="s">
        <v>3008</v>
      </c>
      <c r="C2790" s="21"/>
      <c r="D2790" s="16">
        <v>1500.6745362563238</v>
      </c>
      <c r="E2790" s="15">
        <v>961.09199999999998</v>
      </c>
    </row>
    <row r="2791" spans="1:5" x14ac:dyDescent="0.25">
      <c r="A2791" s="23">
        <v>621110</v>
      </c>
      <c r="B2791" s="21" t="s">
        <v>3007</v>
      </c>
      <c r="C2791" s="21"/>
      <c r="D2791" s="16">
        <v>125.12647554806072</v>
      </c>
      <c r="E2791" s="15">
        <v>80.13600000000001</v>
      </c>
    </row>
    <row r="2792" spans="1:5" x14ac:dyDescent="0.25">
      <c r="A2792" s="23">
        <v>621120</v>
      </c>
      <c r="B2792" s="21" t="s">
        <v>3006</v>
      </c>
      <c r="C2792" s="21"/>
      <c r="D2792" s="16">
        <v>1198.9881956155143</v>
      </c>
      <c r="E2792" s="15">
        <v>767.88</v>
      </c>
    </row>
    <row r="2793" spans="1:5" x14ac:dyDescent="0.25">
      <c r="A2793" s="23">
        <v>621130</v>
      </c>
      <c r="B2793" s="21" t="s">
        <v>3005</v>
      </c>
      <c r="C2793" s="21"/>
      <c r="D2793" s="16">
        <v>500.3372681281619</v>
      </c>
      <c r="E2793" s="15">
        <v>320.43600000000004</v>
      </c>
    </row>
    <row r="2794" spans="1:5" x14ac:dyDescent="0.25">
      <c r="A2794" s="23">
        <v>621140</v>
      </c>
      <c r="B2794" s="21" t="s">
        <v>3004</v>
      </c>
      <c r="C2794" s="21"/>
      <c r="D2794" s="16">
        <v>750.42158516020243</v>
      </c>
      <c r="E2794" s="15">
        <v>480.6</v>
      </c>
    </row>
    <row r="2795" spans="1:5" x14ac:dyDescent="0.25">
      <c r="A2795" s="23">
        <v>621150</v>
      </c>
      <c r="B2795" s="21" t="s">
        <v>3003</v>
      </c>
      <c r="C2795" s="21"/>
      <c r="D2795" s="16">
        <v>500.3372681281619</v>
      </c>
      <c r="E2795" s="15">
        <v>320.43600000000004</v>
      </c>
    </row>
    <row r="2796" spans="1:5" x14ac:dyDescent="0.25">
      <c r="A2796" s="23">
        <v>621160</v>
      </c>
      <c r="B2796" s="21" t="s">
        <v>3002</v>
      </c>
      <c r="C2796" s="21" t="s">
        <v>3001</v>
      </c>
      <c r="D2796" s="16">
        <v>700.3372681281619</v>
      </c>
      <c r="E2796" s="15">
        <v>448.52400000000006</v>
      </c>
    </row>
    <row r="2797" spans="1:5" x14ac:dyDescent="0.25">
      <c r="A2797" s="23">
        <v>621170</v>
      </c>
      <c r="B2797" s="21" t="s">
        <v>3000</v>
      </c>
      <c r="C2797" s="21" t="s">
        <v>2999</v>
      </c>
      <c r="D2797" s="16">
        <v>500.3372681281619</v>
      </c>
      <c r="E2797" s="15">
        <v>320.43600000000004</v>
      </c>
    </row>
    <row r="2798" spans="1:5" x14ac:dyDescent="0.25">
      <c r="A2798" s="23">
        <v>621180</v>
      </c>
      <c r="B2798" s="21" t="s">
        <v>2998</v>
      </c>
      <c r="C2798" s="21" t="s">
        <v>2997</v>
      </c>
      <c r="D2798" s="16">
        <v>1000.5059021922428</v>
      </c>
      <c r="E2798" s="15">
        <v>640.76400000000001</v>
      </c>
    </row>
    <row r="2799" spans="1:5" x14ac:dyDescent="0.25">
      <c r="A2799" s="23">
        <v>621190</v>
      </c>
      <c r="B2799" s="21" t="s">
        <v>2996</v>
      </c>
      <c r="C2799" s="21" t="s">
        <v>2995</v>
      </c>
      <c r="D2799" s="16">
        <v>800.33726812816201</v>
      </c>
      <c r="E2799" s="15">
        <v>512.5680000000001</v>
      </c>
    </row>
    <row r="2800" spans="1:5" x14ac:dyDescent="0.25">
      <c r="A2800" s="23">
        <v>621200</v>
      </c>
      <c r="B2800" s="21" t="s">
        <v>2994</v>
      </c>
      <c r="C2800" s="21"/>
      <c r="D2800" s="16">
        <v>1200.505902192243</v>
      </c>
      <c r="E2800" s="15">
        <v>768.8520000000002</v>
      </c>
    </row>
    <row r="2801" spans="1:5" x14ac:dyDescent="0.25">
      <c r="A2801" s="23">
        <v>621210</v>
      </c>
      <c r="B2801" s="21" t="s">
        <v>2993</v>
      </c>
      <c r="C2801" s="21" t="s">
        <v>2992</v>
      </c>
      <c r="D2801" s="16">
        <v>1250.5902192242834</v>
      </c>
      <c r="E2801" s="15">
        <v>800.92800000000011</v>
      </c>
    </row>
    <row r="2802" spans="1:5" x14ac:dyDescent="0.25">
      <c r="A2802" s="23">
        <v>621220</v>
      </c>
      <c r="B2802" s="21" t="s">
        <v>2991</v>
      </c>
      <c r="C2802" s="21" t="s">
        <v>2990</v>
      </c>
      <c r="D2802" s="16">
        <v>750.42158516020243</v>
      </c>
      <c r="E2802" s="15">
        <v>480.6</v>
      </c>
    </row>
    <row r="2803" spans="1:5" x14ac:dyDescent="0.25">
      <c r="A2803" s="23">
        <v>621230</v>
      </c>
      <c r="B2803" s="21" t="s">
        <v>2989</v>
      </c>
      <c r="C2803" s="21"/>
      <c r="D2803" s="16">
        <v>1250.5902192242834</v>
      </c>
      <c r="E2803" s="15">
        <v>800.92800000000011</v>
      </c>
    </row>
    <row r="2804" spans="1:5" x14ac:dyDescent="0.25">
      <c r="A2804" s="23">
        <v>621240</v>
      </c>
      <c r="B2804" s="21" t="s">
        <v>2988</v>
      </c>
      <c r="C2804" s="21" t="s">
        <v>2892</v>
      </c>
      <c r="D2804" s="16">
        <v>500.3372681281619</v>
      </c>
      <c r="E2804" s="15">
        <v>320.43600000000004</v>
      </c>
    </row>
    <row r="2805" spans="1:5" x14ac:dyDescent="0.25">
      <c r="A2805" s="23">
        <v>621250</v>
      </c>
      <c r="B2805" s="21" t="s">
        <v>2987</v>
      </c>
      <c r="C2805" s="21" t="s">
        <v>2986</v>
      </c>
      <c r="D2805" s="16">
        <v>750.42158516020243</v>
      </c>
      <c r="E2805" s="15">
        <v>480.6</v>
      </c>
    </row>
    <row r="2806" spans="1:5" x14ac:dyDescent="0.25">
      <c r="A2806" s="23">
        <v>621260</v>
      </c>
      <c r="B2806" s="21" t="s">
        <v>2985</v>
      </c>
      <c r="C2806" s="21" t="s">
        <v>2984</v>
      </c>
      <c r="D2806" s="16">
        <v>1198.9881956155143</v>
      </c>
      <c r="E2806" s="15">
        <v>767.88</v>
      </c>
    </row>
    <row r="2807" spans="1:5" x14ac:dyDescent="0.25">
      <c r="A2807" s="23">
        <v>621270</v>
      </c>
      <c r="B2807" s="21" t="s">
        <v>2983</v>
      </c>
      <c r="C2807" s="21"/>
      <c r="D2807" s="16">
        <v>1500.6745362563238</v>
      </c>
      <c r="E2807" s="15">
        <v>961.09199999999998</v>
      </c>
    </row>
    <row r="2808" spans="1:5" ht="24" x14ac:dyDescent="0.25">
      <c r="A2808" s="23">
        <v>621280</v>
      </c>
      <c r="B2808" s="21" t="s">
        <v>2982</v>
      </c>
      <c r="C2808" s="21" t="s">
        <v>2981</v>
      </c>
      <c r="D2808" s="16">
        <v>850.42158516020243</v>
      </c>
      <c r="E2808" s="15">
        <v>544.64400000000001</v>
      </c>
    </row>
    <row r="2809" spans="1:5" x14ac:dyDescent="0.25">
      <c r="A2809" s="23">
        <v>621290</v>
      </c>
      <c r="B2809" s="21" t="s">
        <v>2980</v>
      </c>
      <c r="C2809" s="21"/>
      <c r="D2809" s="16">
        <v>1020.2360876897134</v>
      </c>
      <c r="E2809" s="15">
        <v>653.40000000000009</v>
      </c>
    </row>
    <row r="2810" spans="1:5" x14ac:dyDescent="0.25">
      <c r="A2810" s="23">
        <v>621300</v>
      </c>
      <c r="B2810" s="21" t="s">
        <v>2979</v>
      </c>
      <c r="C2810" s="21"/>
      <c r="D2810" s="16">
        <v>900.50590219224284</v>
      </c>
      <c r="E2810" s="15">
        <v>576.72</v>
      </c>
    </row>
    <row r="2811" spans="1:5" x14ac:dyDescent="0.25">
      <c r="A2811" s="23"/>
      <c r="B2811" s="22" t="s">
        <v>2978</v>
      </c>
      <c r="C2811" s="21"/>
      <c r="D2811" s="16"/>
      <c r="E2811" s="15">
        <v>0</v>
      </c>
    </row>
    <row r="2812" spans="1:5" x14ac:dyDescent="0.25">
      <c r="A2812" s="23">
        <v>621310</v>
      </c>
      <c r="B2812" s="21" t="s">
        <v>2977</v>
      </c>
      <c r="C2812" s="21"/>
      <c r="D2812" s="16">
        <v>800.33726812816201</v>
      </c>
      <c r="E2812" s="15">
        <v>512.5680000000001</v>
      </c>
    </row>
    <row r="2813" spans="1:5" x14ac:dyDescent="0.25">
      <c r="A2813" s="23">
        <v>621320</v>
      </c>
      <c r="B2813" s="21" t="s">
        <v>2976</v>
      </c>
      <c r="C2813" s="21"/>
      <c r="D2813" s="16">
        <v>70.151770657672856</v>
      </c>
      <c r="E2813" s="15">
        <v>44.928000000000004</v>
      </c>
    </row>
    <row r="2814" spans="1:5" x14ac:dyDescent="0.25">
      <c r="A2814" s="23">
        <v>621330</v>
      </c>
      <c r="B2814" s="21" t="s">
        <v>2975</v>
      </c>
      <c r="C2814" s="24" t="s">
        <v>2974</v>
      </c>
      <c r="D2814" s="16">
        <v>100.16863406408095</v>
      </c>
      <c r="E2814" s="15">
        <v>64.152000000000001</v>
      </c>
    </row>
    <row r="2815" spans="1:5" x14ac:dyDescent="0.25">
      <c r="A2815" s="23">
        <v>621340</v>
      </c>
      <c r="B2815" s="21" t="s">
        <v>2973</v>
      </c>
      <c r="C2815" s="21"/>
      <c r="D2815" s="16">
        <v>1000.5059021922428</v>
      </c>
      <c r="E2815" s="15">
        <v>640.76400000000001</v>
      </c>
    </row>
    <row r="2816" spans="1:5" x14ac:dyDescent="0.25">
      <c r="A2816" s="23">
        <v>621350</v>
      </c>
      <c r="B2816" s="21" t="s">
        <v>2972</v>
      </c>
      <c r="C2816" s="21"/>
      <c r="D2816" s="16">
        <v>10.118043844856661</v>
      </c>
      <c r="E2816" s="15">
        <v>6.48</v>
      </c>
    </row>
    <row r="2817" spans="1:5" ht="24" x14ac:dyDescent="0.25">
      <c r="A2817" s="23">
        <v>621360</v>
      </c>
      <c r="B2817" s="21" t="s">
        <v>2971</v>
      </c>
      <c r="C2817" s="21" t="s">
        <v>2970</v>
      </c>
      <c r="D2817" s="16">
        <v>800.33726812816201</v>
      </c>
      <c r="E2817" s="15">
        <v>512.5680000000001</v>
      </c>
    </row>
    <row r="2818" spans="1:5" x14ac:dyDescent="0.25">
      <c r="A2818" s="23">
        <v>621370</v>
      </c>
      <c r="B2818" s="21" t="s">
        <v>2969</v>
      </c>
      <c r="C2818" s="21"/>
      <c r="D2818" s="16">
        <v>400.168634064081</v>
      </c>
      <c r="E2818" s="15">
        <v>256.28400000000005</v>
      </c>
    </row>
    <row r="2819" spans="1:5" ht="24" x14ac:dyDescent="0.25">
      <c r="A2819" s="23">
        <v>621380</v>
      </c>
      <c r="B2819" s="38" t="s">
        <v>2968</v>
      </c>
      <c r="C2819" s="38" t="s">
        <v>2967</v>
      </c>
      <c r="D2819" s="16">
        <v>400.168634064081</v>
      </c>
      <c r="E2819" s="15">
        <v>256.28400000000005</v>
      </c>
    </row>
    <row r="2820" spans="1:5" ht="24" x14ac:dyDescent="0.25">
      <c r="A2820" s="23">
        <v>621390</v>
      </c>
      <c r="B2820" s="38" t="s">
        <v>2966</v>
      </c>
      <c r="C2820" s="38" t="s">
        <v>2965</v>
      </c>
      <c r="D2820" s="16">
        <v>800.33726812816201</v>
      </c>
      <c r="E2820" s="15">
        <v>512.5680000000001</v>
      </c>
    </row>
    <row r="2821" spans="1:5" ht="24" x14ac:dyDescent="0.25">
      <c r="A2821" s="23">
        <v>621391</v>
      </c>
      <c r="B2821" s="38" t="s">
        <v>2964</v>
      </c>
      <c r="C2821" s="38" t="s">
        <v>2963</v>
      </c>
      <c r="D2821" s="16">
        <v>800</v>
      </c>
      <c r="E2821" s="15">
        <v>512.35199999999998</v>
      </c>
    </row>
    <row r="2822" spans="1:5" ht="24" x14ac:dyDescent="0.25">
      <c r="A2822" s="23">
        <v>621400</v>
      </c>
      <c r="B2822" s="38" t="s">
        <v>2962</v>
      </c>
      <c r="C2822" s="38" t="s">
        <v>2961</v>
      </c>
      <c r="D2822" s="16">
        <v>800.33726812816201</v>
      </c>
      <c r="E2822" s="15">
        <v>512.5680000000001</v>
      </c>
    </row>
    <row r="2823" spans="1:5" ht="24" x14ac:dyDescent="0.25">
      <c r="A2823" s="23">
        <v>621410</v>
      </c>
      <c r="B2823" s="38" t="s">
        <v>2960</v>
      </c>
      <c r="C2823" s="38" t="s">
        <v>2959</v>
      </c>
      <c r="D2823" s="16">
        <v>1981.4502529510962</v>
      </c>
      <c r="E2823" s="15">
        <v>1269</v>
      </c>
    </row>
    <row r="2824" spans="1:5" x14ac:dyDescent="0.25">
      <c r="A2824" s="23">
        <v>621420</v>
      </c>
      <c r="B2824" s="21" t="s">
        <v>2958</v>
      </c>
      <c r="C2824" s="21" t="s">
        <v>2957</v>
      </c>
      <c r="D2824" s="16">
        <v>500.3372681281619</v>
      </c>
      <c r="E2824" s="15">
        <v>320.43600000000004</v>
      </c>
    </row>
    <row r="2825" spans="1:5" x14ac:dyDescent="0.25">
      <c r="A2825" s="23">
        <v>621430</v>
      </c>
      <c r="B2825" s="21" t="s">
        <v>2956</v>
      </c>
      <c r="C2825" s="21"/>
      <c r="D2825" s="16">
        <v>300.16863406408095</v>
      </c>
      <c r="E2825" s="15">
        <v>192.24</v>
      </c>
    </row>
    <row r="2826" spans="1:5" x14ac:dyDescent="0.25">
      <c r="A2826" s="23"/>
      <c r="B2826" s="22" t="s">
        <v>2955</v>
      </c>
      <c r="C2826" s="21"/>
      <c r="D2826" s="16"/>
      <c r="E2826" s="15">
        <v>0</v>
      </c>
    </row>
    <row r="2827" spans="1:5" x14ac:dyDescent="0.25">
      <c r="A2827" s="23">
        <v>621440</v>
      </c>
      <c r="B2827" s="21" t="s">
        <v>2954</v>
      </c>
      <c r="C2827" s="21"/>
      <c r="D2827" s="16">
        <v>500.3372681281619</v>
      </c>
      <c r="E2827" s="15">
        <v>320.43600000000004</v>
      </c>
    </row>
    <row r="2828" spans="1:5" x14ac:dyDescent="0.25">
      <c r="A2828" s="23">
        <v>621450</v>
      </c>
      <c r="B2828" s="21" t="s">
        <v>2953</v>
      </c>
      <c r="C2828" s="24" t="s">
        <v>2952</v>
      </c>
      <c r="D2828" s="16">
        <v>400.168634064081</v>
      </c>
      <c r="E2828" s="15">
        <v>256.28400000000005</v>
      </c>
    </row>
    <row r="2829" spans="1:5" x14ac:dyDescent="0.25">
      <c r="A2829" s="23">
        <v>621460</v>
      </c>
      <c r="B2829" s="21" t="s">
        <v>2951</v>
      </c>
      <c r="C2829" s="21"/>
      <c r="D2829" s="16">
        <v>400.168634064081</v>
      </c>
      <c r="E2829" s="15">
        <v>256.28400000000005</v>
      </c>
    </row>
    <row r="2830" spans="1:5" x14ac:dyDescent="0.25">
      <c r="A2830" s="23">
        <v>621470</v>
      </c>
      <c r="B2830" s="21" t="s">
        <v>2950</v>
      </c>
      <c r="C2830" s="21"/>
      <c r="D2830" s="16">
        <v>1185.7335581787522</v>
      </c>
      <c r="E2830" s="15">
        <v>759.39120000000003</v>
      </c>
    </row>
    <row r="2831" spans="1:5" x14ac:dyDescent="0.25">
      <c r="A2831" s="23">
        <v>621480</v>
      </c>
      <c r="B2831" s="21" t="s">
        <v>2949</v>
      </c>
      <c r="C2831" s="21"/>
      <c r="D2831" s="16">
        <v>400.168634064081</v>
      </c>
      <c r="E2831" s="15">
        <v>256.28400000000005</v>
      </c>
    </row>
    <row r="2832" spans="1:5" x14ac:dyDescent="0.25">
      <c r="A2832" s="23">
        <v>621490</v>
      </c>
      <c r="B2832" s="21" t="s">
        <v>2948</v>
      </c>
      <c r="C2832" s="21"/>
      <c r="D2832" s="16">
        <v>350.25295109612142</v>
      </c>
      <c r="E2832" s="15">
        <v>224.316</v>
      </c>
    </row>
    <row r="2833" spans="1:5" x14ac:dyDescent="0.25">
      <c r="A2833" s="23">
        <v>621500</v>
      </c>
      <c r="B2833" s="21" t="s">
        <v>2947</v>
      </c>
      <c r="C2833" s="21"/>
      <c r="D2833" s="16">
        <v>500.3372681281619</v>
      </c>
      <c r="E2833" s="15">
        <v>320.43600000000004</v>
      </c>
    </row>
    <row r="2834" spans="1:5" x14ac:dyDescent="0.25">
      <c r="A2834" s="23">
        <v>621510</v>
      </c>
      <c r="B2834" s="21" t="s">
        <v>2946</v>
      </c>
      <c r="C2834" s="24" t="s">
        <v>2944</v>
      </c>
      <c r="D2834" s="16">
        <v>400.168634064081</v>
      </c>
      <c r="E2834" s="15">
        <v>256.28400000000005</v>
      </c>
    </row>
    <row r="2835" spans="1:5" x14ac:dyDescent="0.25">
      <c r="A2835" s="23">
        <v>621520</v>
      </c>
      <c r="B2835" s="21" t="s">
        <v>2945</v>
      </c>
      <c r="C2835" s="24" t="s">
        <v>2944</v>
      </c>
      <c r="D2835" s="16">
        <v>500.3372681281619</v>
      </c>
      <c r="E2835" s="15">
        <v>320.43600000000004</v>
      </c>
    </row>
    <row r="2836" spans="1:5" x14ac:dyDescent="0.25">
      <c r="A2836" s="23">
        <v>621530</v>
      </c>
      <c r="B2836" s="21" t="s">
        <v>2943</v>
      </c>
      <c r="C2836" s="21"/>
      <c r="D2836" s="16">
        <v>400.168634064081</v>
      </c>
      <c r="E2836" s="15">
        <v>256.28400000000005</v>
      </c>
    </row>
    <row r="2837" spans="1:5" x14ac:dyDescent="0.25">
      <c r="A2837" s="23">
        <v>621540</v>
      </c>
      <c r="B2837" s="21" t="s">
        <v>2942</v>
      </c>
      <c r="C2837" s="21"/>
      <c r="D2837" s="16">
        <v>300.16863406408095</v>
      </c>
      <c r="E2837" s="15">
        <v>192.24</v>
      </c>
    </row>
    <row r="2838" spans="1:5" ht="24" x14ac:dyDescent="0.25">
      <c r="A2838" s="23">
        <v>621550</v>
      </c>
      <c r="B2838" s="21" t="s">
        <v>2941</v>
      </c>
      <c r="C2838" s="24" t="s">
        <v>2940</v>
      </c>
      <c r="D2838" s="16">
        <v>500.3372681281619</v>
      </c>
      <c r="E2838" s="15">
        <v>320.43600000000004</v>
      </c>
    </row>
    <row r="2839" spans="1:5" x14ac:dyDescent="0.25">
      <c r="A2839" s="23">
        <v>621560</v>
      </c>
      <c r="B2839" s="21" t="s">
        <v>2939</v>
      </c>
      <c r="C2839" s="24" t="s">
        <v>2936</v>
      </c>
      <c r="D2839" s="16">
        <v>800.33726812816201</v>
      </c>
      <c r="E2839" s="15">
        <v>512.5680000000001</v>
      </c>
    </row>
    <row r="2840" spans="1:5" x14ac:dyDescent="0.25">
      <c r="A2840" s="23">
        <v>621570</v>
      </c>
      <c r="B2840" s="21" t="s">
        <v>2938</v>
      </c>
      <c r="C2840" s="24" t="s">
        <v>2936</v>
      </c>
      <c r="D2840" s="16">
        <v>700.3372681281619</v>
      </c>
      <c r="E2840" s="15">
        <v>448.52400000000006</v>
      </c>
    </row>
    <row r="2841" spans="1:5" x14ac:dyDescent="0.25">
      <c r="A2841" s="23">
        <v>621580</v>
      </c>
      <c r="B2841" s="21" t="s">
        <v>2937</v>
      </c>
      <c r="C2841" s="24" t="s">
        <v>2936</v>
      </c>
      <c r="D2841" s="16">
        <v>700.3372681281619</v>
      </c>
      <c r="E2841" s="15">
        <v>448.52400000000006</v>
      </c>
    </row>
    <row r="2842" spans="1:5" x14ac:dyDescent="0.25">
      <c r="A2842" s="23">
        <v>621590</v>
      </c>
      <c r="B2842" s="21" t="s">
        <v>2935</v>
      </c>
      <c r="C2842" s="21"/>
      <c r="D2842" s="16">
        <v>400.168634064081</v>
      </c>
      <c r="E2842" s="15">
        <v>256.28400000000005</v>
      </c>
    </row>
    <row r="2843" spans="1:5" x14ac:dyDescent="0.25">
      <c r="A2843" s="23">
        <v>621600</v>
      </c>
      <c r="B2843" s="21" t="s">
        <v>2934</v>
      </c>
      <c r="C2843" s="21" t="s">
        <v>2933</v>
      </c>
      <c r="D2843" s="16">
        <v>750.42158516020243</v>
      </c>
      <c r="E2843" s="15">
        <v>480.6</v>
      </c>
    </row>
    <row r="2844" spans="1:5" x14ac:dyDescent="0.25">
      <c r="A2844" s="23">
        <v>621610</v>
      </c>
      <c r="B2844" s="21" t="s">
        <v>2932</v>
      </c>
      <c r="C2844" s="21" t="s">
        <v>2931</v>
      </c>
      <c r="D2844" s="16">
        <v>1198.9881956155143</v>
      </c>
      <c r="E2844" s="15">
        <v>767.88</v>
      </c>
    </row>
    <row r="2845" spans="1:5" x14ac:dyDescent="0.25">
      <c r="A2845" s="23">
        <v>621620</v>
      </c>
      <c r="B2845" s="21" t="s">
        <v>2930</v>
      </c>
      <c r="C2845" s="21"/>
      <c r="D2845" s="16">
        <v>478.920741989882</v>
      </c>
      <c r="E2845" s="15">
        <v>306.72000000000003</v>
      </c>
    </row>
    <row r="2846" spans="1:5" x14ac:dyDescent="0.25">
      <c r="A2846" s="23">
        <v>621630</v>
      </c>
      <c r="B2846" s="21" t="s">
        <v>2929</v>
      </c>
      <c r="C2846" s="21"/>
      <c r="D2846" s="16">
        <v>300.16863406408095</v>
      </c>
      <c r="E2846" s="15">
        <v>192.24</v>
      </c>
    </row>
    <row r="2847" spans="1:5" x14ac:dyDescent="0.25">
      <c r="A2847" s="23">
        <v>621640</v>
      </c>
      <c r="B2847" s="21" t="s">
        <v>2928</v>
      </c>
      <c r="C2847" s="21"/>
      <c r="D2847" s="16">
        <v>250.25295109612145</v>
      </c>
      <c r="E2847" s="15">
        <v>160.27200000000002</v>
      </c>
    </row>
    <row r="2848" spans="1:5" x14ac:dyDescent="0.25">
      <c r="A2848" s="23">
        <v>621650</v>
      </c>
      <c r="B2848" s="21" t="s">
        <v>2927</v>
      </c>
      <c r="C2848" s="21"/>
      <c r="D2848" s="16">
        <v>500.3372681281619</v>
      </c>
      <c r="E2848" s="15">
        <v>320.43600000000004</v>
      </c>
    </row>
    <row r="2849" spans="1:5" x14ac:dyDescent="0.25">
      <c r="A2849" s="23">
        <v>621651</v>
      </c>
      <c r="B2849" s="21" t="s">
        <v>2926</v>
      </c>
      <c r="C2849" s="21"/>
      <c r="D2849" s="16">
        <v>300.16863406408095</v>
      </c>
      <c r="E2849" s="15">
        <v>192.24</v>
      </c>
    </row>
    <row r="2850" spans="1:5" x14ac:dyDescent="0.25">
      <c r="A2850" s="23">
        <v>621652</v>
      </c>
      <c r="B2850" s="21" t="s">
        <v>2925</v>
      </c>
      <c r="C2850" s="21"/>
      <c r="D2850" s="16">
        <v>420.23608768971332</v>
      </c>
      <c r="E2850" s="15">
        <v>269.13600000000002</v>
      </c>
    </row>
    <row r="2851" spans="1:5" x14ac:dyDescent="0.25">
      <c r="A2851" s="23">
        <v>621660</v>
      </c>
      <c r="B2851" s="21" t="s">
        <v>2924</v>
      </c>
      <c r="C2851" s="21"/>
      <c r="D2851" s="16">
        <v>400.168634064081</v>
      </c>
      <c r="E2851" s="15">
        <v>256.28400000000005</v>
      </c>
    </row>
    <row r="2852" spans="1:5" x14ac:dyDescent="0.25">
      <c r="A2852" s="23">
        <v>621670</v>
      </c>
      <c r="B2852" s="21" t="s">
        <v>2923</v>
      </c>
      <c r="C2852" s="21" t="s">
        <v>2921</v>
      </c>
      <c r="D2852" s="16">
        <v>500.3372681281619</v>
      </c>
      <c r="E2852" s="15">
        <v>320.43600000000004</v>
      </c>
    </row>
    <row r="2853" spans="1:5" x14ac:dyDescent="0.25">
      <c r="A2853" s="23">
        <v>621680</v>
      </c>
      <c r="B2853" s="21" t="s">
        <v>2922</v>
      </c>
      <c r="C2853" s="21" t="s">
        <v>2921</v>
      </c>
      <c r="D2853" s="16">
        <v>350.25295109612142</v>
      </c>
      <c r="E2853" s="15">
        <v>224.316</v>
      </c>
    </row>
    <row r="2854" spans="1:5" x14ac:dyDescent="0.25">
      <c r="A2854" s="23">
        <v>621690</v>
      </c>
      <c r="B2854" s="21" t="s">
        <v>2920</v>
      </c>
      <c r="C2854" s="38"/>
      <c r="D2854" s="16">
        <v>400.168634064081</v>
      </c>
      <c r="E2854" s="15">
        <v>256.28400000000005</v>
      </c>
    </row>
    <row r="2855" spans="1:5" x14ac:dyDescent="0.25">
      <c r="A2855" s="23">
        <v>621700</v>
      </c>
      <c r="B2855" s="21" t="s">
        <v>2919</v>
      </c>
      <c r="C2855" s="21"/>
      <c r="D2855" s="16">
        <v>250.25295109612145</v>
      </c>
      <c r="E2855" s="15">
        <v>160.27200000000002</v>
      </c>
    </row>
    <row r="2856" spans="1:5" x14ac:dyDescent="0.25">
      <c r="A2856" s="23">
        <v>621710</v>
      </c>
      <c r="B2856" s="21" t="s">
        <v>2918</v>
      </c>
      <c r="C2856" s="21"/>
      <c r="D2856" s="16">
        <v>300.16863406408095</v>
      </c>
      <c r="E2856" s="15">
        <v>192.24</v>
      </c>
    </row>
    <row r="2857" spans="1:5" x14ac:dyDescent="0.25">
      <c r="A2857" s="23">
        <v>621720</v>
      </c>
      <c r="B2857" s="21" t="s">
        <v>2917</v>
      </c>
      <c r="C2857" s="21"/>
      <c r="D2857" s="16">
        <v>100.16863406408095</v>
      </c>
      <c r="E2857" s="15">
        <v>64.152000000000001</v>
      </c>
    </row>
    <row r="2858" spans="1:5" x14ac:dyDescent="0.25">
      <c r="A2858" s="23">
        <v>621730</v>
      </c>
      <c r="B2858" s="21" t="s">
        <v>2916</v>
      </c>
      <c r="C2858" s="21"/>
      <c r="D2858" s="16">
        <v>350.25295109612142</v>
      </c>
      <c r="E2858" s="15">
        <v>224.316</v>
      </c>
    </row>
    <row r="2859" spans="1:5" x14ac:dyDescent="0.25">
      <c r="A2859" s="23">
        <v>621740</v>
      </c>
      <c r="B2859" s="21" t="s">
        <v>2915</v>
      </c>
      <c r="C2859" s="21"/>
      <c r="D2859" s="16">
        <v>300.16863406408095</v>
      </c>
      <c r="E2859" s="15">
        <v>192.24</v>
      </c>
    </row>
    <row r="2860" spans="1:5" x14ac:dyDescent="0.25">
      <c r="A2860" s="23">
        <v>621770</v>
      </c>
      <c r="B2860" s="21" t="s">
        <v>2914</v>
      </c>
      <c r="C2860" s="21"/>
      <c r="D2860" s="16">
        <v>500.3372681281619</v>
      </c>
      <c r="E2860" s="15">
        <v>320.43600000000004</v>
      </c>
    </row>
    <row r="2861" spans="1:5" x14ac:dyDescent="0.25">
      <c r="A2861" s="23">
        <v>621780</v>
      </c>
      <c r="B2861" s="21" t="s">
        <v>2913</v>
      </c>
      <c r="C2861" s="21"/>
      <c r="D2861" s="16">
        <v>150.08431703204047</v>
      </c>
      <c r="E2861" s="15">
        <v>96.12</v>
      </c>
    </row>
    <row r="2862" spans="1:5" x14ac:dyDescent="0.25">
      <c r="A2862" s="23">
        <v>621790</v>
      </c>
      <c r="B2862" s="21" t="s">
        <v>2912</v>
      </c>
      <c r="C2862" s="21"/>
      <c r="D2862" s="16">
        <v>500.3372681281619</v>
      </c>
      <c r="E2862" s="15">
        <v>320.43600000000004</v>
      </c>
    </row>
    <row r="2863" spans="1:5" x14ac:dyDescent="0.25">
      <c r="A2863" s="23">
        <v>621800</v>
      </c>
      <c r="B2863" s="21" t="s">
        <v>2911</v>
      </c>
      <c r="C2863" s="21"/>
      <c r="D2863" s="16">
        <v>500.3372681281619</v>
      </c>
      <c r="E2863" s="15">
        <v>320.43600000000004</v>
      </c>
    </row>
    <row r="2864" spans="1:5" x14ac:dyDescent="0.25">
      <c r="A2864" s="23"/>
      <c r="B2864" s="22" t="s">
        <v>2910</v>
      </c>
      <c r="C2864" s="21"/>
      <c r="D2864" s="16"/>
      <c r="E2864" s="15">
        <v>0</v>
      </c>
    </row>
    <row r="2865" spans="1:5" x14ac:dyDescent="0.25">
      <c r="A2865" s="23"/>
      <c r="B2865" s="22" t="s">
        <v>2909</v>
      </c>
      <c r="C2865" s="21"/>
      <c r="D2865" s="16"/>
      <c r="E2865" s="15">
        <v>0</v>
      </c>
    </row>
    <row r="2866" spans="1:5" x14ac:dyDescent="0.25">
      <c r="A2866" s="23">
        <v>700010</v>
      </c>
      <c r="B2866" s="21" t="s">
        <v>2908</v>
      </c>
      <c r="C2866" s="21" t="s">
        <v>2892</v>
      </c>
      <c r="D2866" s="16">
        <v>20.067453625632378</v>
      </c>
      <c r="E2866" s="15">
        <v>12.852000000000002</v>
      </c>
    </row>
    <row r="2867" spans="1:5" ht="24" x14ac:dyDescent="0.25">
      <c r="A2867" s="23">
        <v>700020</v>
      </c>
      <c r="B2867" s="21" t="s">
        <v>2907</v>
      </c>
      <c r="C2867" s="21" t="s">
        <v>2380</v>
      </c>
      <c r="D2867" s="16">
        <v>43.086003372681283</v>
      </c>
      <c r="E2867" s="15">
        <v>27.594000000000001</v>
      </c>
    </row>
    <row r="2868" spans="1:5" x14ac:dyDescent="0.25">
      <c r="A2868" s="23">
        <v>700030</v>
      </c>
      <c r="B2868" s="21" t="s">
        <v>2906</v>
      </c>
      <c r="C2868" s="21"/>
      <c r="D2868" s="16">
        <v>20.067453625632378</v>
      </c>
      <c r="E2868" s="15">
        <v>12.852000000000002</v>
      </c>
    </row>
    <row r="2869" spans="1:5" x14ac:dyDescent="0.25">
      <c r="A2869" s="23">
        <v>700040</v>
      </c>
      <c r="B2869" s="21" t="s">
        <v>2905</v>
      </c>
      <c r="C2869" s="21"/>
      <c r="D2869" s="16">
        <v>15.008431703204048</v>
      </c>
      <c r="E2869" s="15">
        <v>9.6120000000000019</v>
      </c>
    </row>
    <row r="2870" spans="1:5" ht="48" x14ac:dyDescent="0.25">
      <c r="A2870" s="97">
        <v>700050</v>
      </c>
      <c r="B2870" s="87" t="s">
        <v>2904</v>
      </c>
      <c r="C2870" s="147" t="s">
        <v>2903</v>
      </c>
      <c r="D2870" s="83">
        <v>10.119999999999999</v>
      </c>
      <c r="E2870" s="15">
        <v>6.4812528</v>
      </c>
    </row>
    <row r="2871" spans="1:5" x14ac:dyDescent="0.25">
      <c r="A2871" s="123">
        <v>700060</v>
      </c>
      <c r="B2871" s="125" t="s">
        <v>2902</v>
      </c>
      <c r="C2871" s="125" t="s">
        <v>2901</v>
      </c>
      <c r="D2871" s="126">
        <v>10.118043844856661</v>
      </c>
      <c r="E2871" s="15">
        <v>6.48</v>
      </c>
    </row>
    <row r="2872" spans="1:5" x14ac:dyDescent="0.25">
      <c r="A2872" s="23">
        <v>700070</v>
      </c>
      <c r="B2872" s="21" t="s">
        <v>2900</v>
      </c>
      <c r="C2872" s="21" t="s">
        <v>2899</v>
      </c>
      <c r="D2872" s="16">
        <v>20.067453625632378</v>
      </c>
      <c r="E2872" s="15">
        <v>12.852000000000002</v>
      </c>
    </row>
    <row r="2873" spans="1:5" ht="24" x14ac:dyDescent="0.25">
      <c r="A2873" s="23">
        <v>700080</v>
      </c>
      <c r="B2873" s="21" t="s">
        <v>2898</v>
      </c>
      <c r="C2873" s="21" t="s">
        <v>2897</v>
      </c>
      <c r="D2873" s="16">
        <v>8.094435075885329</v>
      </c>
      <c r="E2873" s="15">
        <v>5.1840000000000002</v>
      </c>
    </row>
    <row r="2874" spans="1:5" ht="24" x14ac:dyDescent="0.25">
      <c r="A2874" s="23">
        <v>700090</v>
      </c>
      <c r="B2874" s="21" t="s">
        <v>2896</v>
      </c>
      <c r="C2874" s="21" t="s">
        <v>2380</v>
      </c>
      <c r="D2874" s="16">
        <v>20.067453625632378</v>
      </c>
      <c r="E2874" s="15">
        <v>12.852000000000002</v>
      </c>
    </row>
    <row r="2875" spans="1:5" x14ac:dyDescent="0.25">
      <c r="A2875" s="23">
        <v>700100</v>
      </c>
      <c r="B2875" s="21" t="s">
        <v>2895</v>
      </c>
      <c r="C2875" s="21" t="s">
        <v>2894</v>
      </c>
      <c r="D2875" s="16">
        <v>20.067453625632378</v>
      </c>
      <c r="E2875" s="15">
        <v>12.852000000000002</v>
      </c>
    </row>
    <row r="2876" spans="1:5" x14ac:dyDescent="0.25">
      <c r="A2876" s="23">
        <v>700130</v>
      </c>
      <c r="B2876" s="21" t="s">
        <v>2893</v>
      </c>
      <c r="C2876" s="21" t="s">
        <v>2892</v>
      </c>
      <c r="D2876" s="16">
        <v>10.118043844856661</v>
      </c>
      <c r="E2876" s="15">
        <v>6.48</v>
      </c>
    </row>
    <row r="2877" spans="1:5" ht="24" x14ac:dyDescent="0.25">
      <c r="A2877" s="23">
        <v>700140</v>
      </c>
      <c r="B2877" s="21" t="s">
        <v>2891</v>
      </c>
      <c r="C2877" s="21" t="s">
        <v>2890</v>
      </c>
      <c r="D2877" s="16">
        <v>30.016863406408095</v>
      </c>
      <c r="E2877" s="15">
        <v>19.224000000000004</v>
      </c>
    </row>
    <row r="2878" spans="1:5" x14ac:dyDescent="0.25">
      <c r="A2878" s="23">
        <v>700160</v>
      </c>
      <c r="B2878" s="21" t="s">
        <v>2889</v>
      </c>
      <c r="C2878" s="21" t="s">
        <v>1247</v>
      </c>
      <c r="D2878" s="16">
        <v>100.16863406408095</v>
      </c>
      <c r="E2878" s="15">
        <v>64.152000000000001</v>
      </c>
    </row>
    <row r="2879" spans="1:5" x14ac:dyDescent="0.25">
      <c r="A2879" s="23">
        <v>700170</v>
      </c>
      <c r="B2879" s="21" t="s">
        <v>2888</v>
      </c>
      <c r="C2879" s="21" t="s">
        <v>2887</v>
      </c>
      <c r="D2879" s="16">
        <v>25.126475548060711</v>
      </c>
      <c r="E2879" s="15">
        <v>16.092000000000002</v>
      </c>
    </row>
    <row r="2880" spans="1:5" x14ac:dyDescent="0.25">
      <c r="A2880" s="23">
        <v>700180</v>
      </c>
      <c r="B2880" s="21" t="s">
        <v>2886</v>
      </c>
      <c r="C2880" s="21" t="s">
        <v>2885</v>
      </c>
      <c r="D2880" s="16">
        <v>15.008431703204048</v>
      </c>
      <c r="E2880" s="15">
        <v>9.6120000000000019</v>
      </c>
    </row>
    <row r="2881" spans="1:5" x14ac:dyDescent="0.25">
      <c r="A2881" s="23">
        <v>700190</v>
      </c>
      <c r="B2881" s="21" t="s">
        <v>2884</v>
      </c>
      <c r="C2881" s="21"/>
      <c r="D2881" s="16">
        <v>15.008431703204048</v>
      </c>
      <c r="E2881" s="15">
        <v>9.6120000000000019</v>
      </c>
    </row>
    <row r="2882" spans="1:5" ht="24" x14ac:dyDescent="0.25">
      <c r="A2882" s="23">
        <v>700200</v>
      </c>
      <c r="B2882" s="21" t="s">
        <v>2883</v>
      </c>
      <c r="C2882" s="21" t="s">
        <v>2882</v>
      </c>
      <c r="D2882" s="16">
        <v>30.016863406408095</v>
      </c>
      <c r="E2882" s="15">
        <v>19.224000000000004</v>
      </c>
    </row>
    <row r="2883" spans="1:5" ht="36" x14ac:dyDescent="0.25">
      <c r="A2883" s="23">
        <v>700201</v>
      </c>
      <c r="B2883" s="21" t="s">
        <v>2881</v>
      </c>
      <c r="C2883" s="21" t="s">
        <v>2880</v>
      </c>
      <c r="D2883" s="163">
        <v>168.63399999999999</v>
      </c>
      <c r="E2883" s="15">
        <v>107.99995895999999</v>
      </c>
    </row>
    <row r="2884" spans="1:5" x14ac:dyDescent="0.25">
      <c r="A2884" s="23">
        <v>700210</v>
      </c>
      <c r="B2884" s="21" t="s">
        <v>2879</v>
      </c>
      <c r="C2884" s="21" t="s">
        <v>2878</v>
      </c>
      <c r="D2884" s="16">
        <v>15.008431703204048</v>
      </c>
      <c r="E2884" s="15">
        <v>9.6120000000000019</v>
      </c>
    </row>
    <row r="2885" spans="1:5" x14ac:dyDescent="0.25">
      <c r="A2885" s="23">
        <v>700220</v>
      </c>
      <c r="B2885" s="21" t="s">
        <v>2877</v>
      </c>
      <c r="C2885" s="21"/>
      <c r="D2885" s="16">
        <v>15.008431703204048</v>
      </c>
      <c r="E2885" s="15">
        <v>9.6120000000000019</v>
      </c>
    </row>
    <row r="2886" spans="1:5" x14ac:dyDescent="0.25">
      <c r="A2886" s="23">
        <v>700230</v>
      </c>
      <c r="B2886" s="21" t="s">
        <v>2876</v>
      </c>
      <c r="C2886" s="21"/>
      <c r="D2886" s="16">
        <v>7.0826306913996637</v>
      </c>
      <c r="E2886" s="15">
        <v>4.5360000000000005</v>
      </c>
    </row>
    <row r="2887" spans="1:5" x14ac:dyDescent="0.25">
      <c r="A2887" s="23">
        <v>700240</v>
      </c>
      <c r="B2887" s="21" t="s">
        <v>2875</v>
      </c>
      <c r="C2887" s="21" t="s">
        <v>2874</v>
      </c>
      <c r="D2887" s="16">
        <v>20.067453625632378</v>
      </c>
      <c r="E2887" s="15">
        <v>12.852000000000002</v>
      </c>
    </row>
    <row r="2888" spans="1:5" ht="36" x14ac:dyDescent="0.25">
      <c r="A2888" s="23">
        <v>700250</v>
      </c>
      <c r="B2888" s="21" t="s">
        <v>2873</v>
      </c>
      <c r="C2888" s="21" t="s">
        <v>2871</v>
      </c>
      <c r="D2888" s="16">
        <v>25.885328836424957</v>
      </c>
      <c r="E2888" s="15">
        <v>16.577999999999999</v>
      </c>
    </row>
    <row r="2889" spans="1:5" ht="36" x14ac:dyDescent="0.25">
      <c r="A2889" s="23">
        <v>700260</v>
      </c>
      <c r="B2889" s="21" t="s">
        <v>2872</v>
      </c>
      <c r="C2889" s="21" t="s">
        <v>2871</v>
      </c>
      <c r="D2889" s="16">
        <v>51.770657672849914</v>
      </c>
      <c r="E2889" s="15">
        <v>33.155999999999999</v>
      </c>
    </row>
    <row r="2890" spans="1:5" x14ac:dyDescent="0.25">
      <c r="A2890" s="23">
        <v>700270</v>
      </c>
      <c r="B2890" s="21" t="s">
        <v>2870</v>
      </c>
      <c r="C2890" s="21"/>
      <c r="D2890" s="16">
        <v>20.067453625632378</v>
      </c>
      <c r="E2890" s="15">
        <v>12.852000000000002</v>
      </c>
    </row>
    <row r="2891" spans="1:5" x14ac:dyDescent="0.25">
      <c r="A2891" s="23">
        <v>700280</v>
      </c>
      <c r="B2891" s="21" t="s">
        <v>2869</v>
      </c>
      <c r="C2891" s="21"/>
      <c r="D2891" s="16">
        <v>25.126475548060711</v>
      </c>
      <c r="E2891" s="15">
        <v>16.092000000000002</v>
      </c>
    </row>
    <row r="2892" spans="1:5" x14ac:dyDescent="0.25">
      <c r="A2892" s="23">
        <v>700290</v>
      </c>
      <c r="B2892" s="21" t="s">
        <v>2868</v>
      </c>
      <c r="C2892" s="21" t="s">
        <v>2867</v>
      </c>
      <c r="D2892" s="16">
        <v>20.067453625632378</v>
      </c>
      <c r="E2892" s="15">
        <v>12.852000000000002</v>
      </c>
    </row>
    <row r="2893" spans="1:5" x14ac:dyDescent="0.25">
      <c r="A2893" s="23">
        <v>700350</v>
      </c>
      <c r="B2893" s="21" t="s">
        <v>2866</v>
      </c>
      <c r="C2893" s="21"/>
      <c r="D2893" s="16">
        <v>7.0826306913996637</v>
      </c>
      <c r="E2893" s="15">
        <v>4.5360000000000005</v>
      </c>
    </row>
    <row r="2894" spans="1:5" x14ac:dyDescent="0.25">
      <c r="A2894" s="23">
        <v>700360</v>
      </c>
      <c r="B2894" s="21" t="s">
        <v>2865</v>
      </c>
      <c r="C2894" s="21"/>
      <c r="D2894" s="16">
        <v>7.0826306913996637</v>
      </c>
      <c r="E2894" s="15">
        <v>4.5360000000000005</v>
      </c>
    </row>
    <row r="2895" spans="1:5" ht="24" x14ac:dyDescent="0.25">
      <c r="A2895" s="23">
        <v>700370</v>
      </c>
      <c r="B2895" s="21" t="s">
        <v>2864</v>
      </c>
      <c r="C2895" s="21"/>
      <c r="D2895" s="16">
        <v>20.067453625632378</v>
      </c>
      <c r="E2895" s="15">
        <v>12.852000000000002</v>
      </c>
    </row>
    <row r="2896" spans="1:5" x14ac:dyDescent="0.25">
      <c r="A2896" s="23">
        <v>700380</v>
      </c>
      <c r="B2896" s="21" t="s">
        <v>2863</v>
      </c>
      <c r="C2896" s="21"/>
      <c r="D2896" s="16">
        <v>15.008431703204048</v>
      </c>
      <c r="E2896" s="15">
        <v>9.6120000000000019</v>
      </c>
    </row>
    <row r="2897" spans="1:5" x14ac:dyDescent="0.25">
      <c r="A2897" s="23">
        <v>700390</v>
      </c>
      <c r="B2897" s="21" t="s">
        <v>2862</v>
      </c>
      <c r="C2897" s="21" t="s">
        <v>2239</v>
      </c>
      <c r="D2897" s="16">
        <v>7.0826306913996637</v>
      </c>
      <c r="E2897" s="15">
        <v>4.5360000000000005</v>
      </c>
    </row>
    <row r="2898" spans="1:5" ht="24" x14ac:dyDescent="0.25">
      <c r="A2898" s="23"/>
      <c r="B2898" s="22" t="s">
        <v>2861</v>
      </c>
      <c r="C2898" s="21" t="s">
        <v>2819</v>
      </c>
      <c r="D2898" s="16"/>
      <c r="E2898" s="15">
        <v>0</v>
      </c>
    </row>
    <row r="2899" spans="1:5" x14ac:dyDescent="0.25">
      <c r="A2899" s="23">
        <v>700400</v>
      </c>
      <c r="B2899" s="21" t="s">
        <v>2860</v>
      </c>
      <c r="C2899" s="21" t="s">
        <v>2859</v>
      </c>
      <c r="D2899" s="16">
        <v>300.16863406408095</v>
      </c>
      <c r="E2899" s="15">
        <v>192.24</v>
      </c>
    </row>
    <row r="2900" spans="1:5" x14ac:dyDescent="0.25">
      <c r="A2900" s="23">
        <v>700410</v>
      </c>
      <c r="B2900" s="21" t="s">
        <v>2858</v>
      </c>
      <c r="C2900" s="21" t="s">
        <v>2857</v>
      </c>
      <c r="D2900" s="16">
        <v>10.118043844856661</v>
      </c>
      <c r="E2900" s="15">
        <v>6.48</v>
      </c>
    </row>
    <row r="2901" spans="1:5" x14ac:dyDescent="0.25">
      <c r="A2901" s="23"/>
      <c r="B2901" s="22" t="s">
        <v>2856</v>
      </c>
      <c r="C2901" s="21"/>
      <c r="D2901" s="16"/>
      <c r="E2901" s="15">
        <v>0</v>
      </c>
    </row>
    <row r="2902" spans="1:5" x14ac:dyDescent="0.25">
      <c r="A2902" s="23">
        <v>700420</v>
      </c>
      <c r="B2902" s="21" t="s">
        <v>2855</v>
      </c>
      <c r="C2902" s="21"/>
      <c r="D2902" s="16">
        <v>50.084317032040474</v>
      </c>
      <c r="E2902" s="15">
        <v>32.076000000000001</v>
      </c>
    </row>
    <row r="2903" spans="1:5" x14ac:dyDescent="0.25">
      <c r="A2903" s="23">
        <v>700430</v>
      </c>
      <c r="B2903" s="21" t="s">
        <v>2854</v>
      </c>
      <c r="C2903" s="21" t="s">
        <v>2669</v>
      </c>
      <c r="D2903" s="16">
        <v>50.084317032040474</v>
      </c>
      <c r="E2903" s="15">
        <v>32.076000000000001</v>
      </c>
    </row>
    <row r="2904" spans="1:5" ht="24" x14ac:dyDescent="0.25">
      <c r="A2904" s="23">
        <v>700440</v>
      </c>
      <c r="B2904" s="21" t="s">
        <v>2853</v>
      </c>
      <c r="C2904" s="21" t="s">
        <v>2852</v>
      </c>
      <c r="D2904" s="16">
        <v>70.151770657672856</v>
      </c>
      <c r="E2904" s="15">
        <v>44.928000000000004</v>
      </c>
    </row>
    <row r="2905" spans="1:5" x14ac:dyDescent="0.25">
      <c r="A2905" s="23">
        <v>700450</v>
      </c>
      <c r="B2905" s="21" t="s">
        <v>9254</v>
      </c>
      <c r="C2905" s="21" t="s">
        <v>2851</v>
      </c>
      <c r="D2905" s="16">
        <v>80.101180438448566</v>
      </c>
      <c r="E2905" s="15">
        <v>51.300000000000004</v>
      </c>
    </row>
    <row r="2906" spans="1:5" x14ac:dyDescent="0.25">
      <c r="A2906" s="23">
        <v>700460</v>
      </c>
      <c r="B2906" s="21" t="s">
        <v>9255</v>
      </c>
      <c r="C2906" s="21" t="s">
        <v>2851</v>
      </c>
      <c r="D2906" s="16">
        <v>80.101180438448566</v>
      </c>
      <c r="E2906" s="15">
        <v>51.300000000000004</v>
      </c>
    </row>
    <row r="2907" spans="1:5" ht="24" x14ac:dyDescent="0.25">
      <c r="A2907" s="23">
        <v>700470</v>
      </c>
      <c r="B2907" s="21" t="s">
        <v>2850</v>
      </c>
      <c r="C2907" s="21" t="s">
        <v>2842</v>
      </c>
      <c r="D2907" s="16">
        <v>90.05</v>
      </c>
      <c r="E2907" s="15">
        <v>57.671621999999999</v>
      </c>
    </row>
    <row r="2908" spans="1:5" x14ac:dyDescent="0.25">
      <c r="A2908" s="23">
        <v>700480</v>
      </c>
      <c r="B2908" s="21" t="s">
        <v>2849</v>
      </c>
      <c r="C2908" s="21" t="s">
        <v>2848</v>
      </c>
      <c r="D2908" s="16">
        <v>25.126475548060711</v>
      </c>
      <c r="E2908" s="15">
        <v>16.092000000000002</v>
      </c>
    </row>
    <row r="2909" spans="1:5" x14ac:dyDescent="0.25">
      <c r="A2909" s="23"/>
      <c r="B2909" s="22" t="s">
        <v>2847</v>
      </c>
      <c r="C2909" s="21"/>
      <c r="D2909" s="16"/>
      <c r="E2909" s="15">
        <v>0</v>
      </c>
    </row>
    <row r="2910" spans="1:5" x14ac:dyDescent="0.25">
      <c r="A2910" s="23">
        <v>700490</v>
      </c>
      <c r="B2910" s="21" t="s">
        <v>2846</v>
      </c>
      <c r="C2910" s="21"/>
      <c r="D2910" s="16">
        <v>24.114671163575043</v>
      </c>
      <c r="E2910" s="15">
        <v>15.443999999999999</v>
      </c>
    </row>
    <row r="2911" spans="1:5" x14ac:dyDescent="0.25">
      <c r="A2911" s="23">
        <v>700491</v>
      </c>
      <c r="B2911" s="21" t="s">
        <v>2845</v>
      </c>
      <c r="C2911" s="21" t="s">
        <v>2826</v>
      </c>
      <c r="D2911" s="16">
        <v>45.261382799325467</v>
      </c>
      <c r="E2911" s="15">
        <v>28.987200000000001</v>
      </c>
    </row>
    <row r="2912" spans="1:5" x14ac:dyDescent="0.25">
      <c r="A2912" s="23">
        <v>700500</v>
      </c>
      <c r="B2912" s="21" t="s">
        <v>2844</v>
      </c>
      <c r="C2912" s="21" t="s">
        <v>2239</v>
      </c>
      <c r="D2912" s="16">
        <v>21.922428330522767</v>
      </c>
      <c r="E2912" s="15">
        <v>14.040000000000001</v>
      </c>
    </row>
    <row r="2913" spans="1:5" ht="24" x14ac:dyDescent="0.25">
      <c r="A2913" s="23">
        <v>700510</v>
      </c>
      <c r="B2913" s="21" t="s">
        <v>2843</v>
      </c>
      <c r="C2913" s="21" t="s">
        <v>2842</v>
      </c>
      <c r="D2913" s="16">
        <v>92.748735244519395</v>
      </c>
      <c r="E2913" s="15">
        <v>59.400000000000006</v>
      </c>
    </row>
    <row r="2914" spans="1:5" x14ac:dyDescent="0.25">
      <c r="A2914" s="23">
        <v>700520</v>
      </c>
      <c r="B2914" s="21" t="s">
        <v>2841</v>
      </c>
      <c r="C2914" s="21"/>
      <c r="D2914" s="16">
        <v>25.295109612141655</v>
      </c>
      <c r="E2914" s="15">
        <v>16.200000000000003</v>
      </c>
    </row>
    <row r="2915" spans="1:5" x14ac:dyDescent="0.25">
      <c r="A2915" s="23">
        <v>700530</v>
      </c>
      <c r="B2915" s="21" t="s">
        <v>2840</v>
      </c>
      <c r="C2915" s="21" t="s">
        <v>2839</v>
      </c>
      <c r="D2915" s="16">
        <v>70.826306913996632</v>
      </c>
      <c r="E2915" s="15">
        <v>45.36</v>
      </c>
    </row>
    <row r="2916" spans="1:5" x14ac:dyDescent="0.25">
      <c r="A2916" s="23">
        <v>700540</v>
      </c>
      <c r="B2916" s="21" t="s">
        <v>2838</v>
      </c>
      <c r="C2916" s="21" t="s">
        <v>2837</v>
      </c>
      <c r="D2916" s="16">
        <v>101.18</v>
      </c>
      <c r="E2916" s="15">
        <v>64.799719200000013</v>
      </c>
    </row>
    <row r="2917" spans="1:5" x14ac:dyDescent="0.25">
      <c r="A2917" s="23">
        <v>700550</v>
      </c>
      <c r="B2917" s="21" t="s">
        <v>2836</v>
      </c>
      <c r="C2917" s="21" t="s">
        <v>2835</v>
      </c>
      <c r="D2917" s="16">
        <v>101.18043844856662</v>
      </c>
      <c r="E2917" s="15">
        <v>64.800000000000011</v>
      </c>
    </row>
    <row r="2918" spans="1:5" x14ac:dyDescent="0.25">
      <c r="A2918" s="23">
        <v>700560</v>
      </c>
      <c r="B2918" s="21" t="s">
        <v>2834</v>
      </c>
      <c r="C2918" s="21"/>
      <c r="D2918" s="16">
        <v>21.922428330522767</v>
      </c>
      <c r="E2918" s="15">
        <v>14.040000000000001</v>
      </c>
    </row>
    <row r="2919" spans="1:5" x14ac:dyDescent="0.25">
      <c r="A2919" s="23">
        <v>700570</v>
      </c>
      <c r="B2919" s="21" t="s">
        <v>2833</v>
      </c>
      <c r="C2919" s="21" t="s">
        <v>2432</v>
      </c>
      <c r="D2919" s="16">
        <v>9.2748735244519391</v>
      </c>
      <c r="E2919" s="15">
        <v>5.94</v>
      </c>
    </row>
    <row r="2920" spans="1:5" ht="24" x14ac:dyDescent="0.25">
      <c r="A2920" s="23">
        <v>700580</v>
      </c>
      <c r="B2920" s="21" t="s">
        <v>2832</v>
      </c>
      <c r="C2920" s="21" t="s">
        <v>2831</v>
      </c>
      <c r="D2920" s="16">
        <v>40.472175379426645</v>
      </c>
      <c r="E2920" s="15">
        <v>25.92</v>
      </c>
    </row>
    <row r="2921" spans="1:5" x14ac:dyDescent="0.25">
      <c r="A2921" s="23"/>
      <c r="B2921" s="22" t="s">
        <v>2830</v>
      </c>
      <c r="C2921" s="21"/>
      <c r="D2921" s="16"/>
      <c r="E2921" s="15">
        <v>0</v>
      </c>
    </row>
    <row r="2922" spans="1:5" x14ac:dyDescent="0.25">
      <c r="A2922" s="23">
        <v>700590</v>
      </c>
      <c r="B2922" s="21" t="s">
        <v>2829</v>
      </c>
      <c r="C2922" s="21"/>
      <c r="D2922" s="16">
        <v>64.418212478920751</v>
      </c>
      <c r="E2922" s="15">
        <v>41.256000000000007</v>
      </c>
    </row>
    <row r="2923" spans="1:5" x14ac:dyDescent="0.25">
      <c r="A2923" s="23">
        <v>700600</v>
      </c>
      <c r="B2923" s="21" t="s">
        <v>2828</v>
      </c>
      <c r="C2923" s="21"/>
      <c r="D2923" s="16">
        <v>44.182124789207421</v>
      </c>
      <c r="E2923" s="15">
        <v>28.295999999999999</v>
      </c>
    </row>
    <row r="2924" spans="1:5" x14ac:dyDescent="0.25">
      <c r="A2924" s="23">
        <v>700601</v>
      </c>
      <c r="B2924" s="21" t="s">
        <v>2827</v>
      </c>
      <c r="C2924" s="21" t="s">
        <v>2826</v>
      </c>
      <c r="D2924" s="16">
        <v>76.12141652613829</v>
      </c>
      <c r="E2924" s="15">
        <v>48.751200000000004</v>
      </c>
    </row>
    <row r="2925" spans="1:5" x14ac:dyDescent="0.25">
      <c r="A2925" s="23">
        <v>700610</v>
      </c>
      <c r="B2925" s="21" t="s">
        <v>2825</v>
      </c>
      <c r="C2925" s="21"/>
      <c r="D2925" s="16">
        <v>120.06745362563238</v>
      </c>
      <c r="E2925" s="15">
        <v>76.896000000000015</v>
      </c>
    </row>
    <row r="2926" spans="1:5" x14ac:dyDescent="0.25">
      <c r="A2926" s="23">
        <v>700611</v>
      </c>
      <c r="B2926" s="21" t="s">
        <v>2824</v>
      </c>
      <c r="C2926" s="21" t="s">
        <v>2823</v>
      </c>
      <c r="D2926" s="16">
        <v>160.20236087689713</v>
      </c>
      <c r="E2926" s="15">
        <v>102.60000000000001</v>
      </c>
    </row>
    <row r="2927" spans="1:5" x14ac:dyDescent="0.25">
      <c r="A2927" s="23">
        <v>700620</v>
      </c>
      <c r="B2927" s="21" t="s">
        <v>2822</v>
      </c>
      <c r="C2927" s="21"/>
      <c r="D2927" s="16">
        <v>120.06745362563238</v>
      </c>
      <c r="E2927" s="15">
        <v>76.896000000000015</v>
      </c>
    </row>
    <row r="2928" spans="1:5" x14ac:dyDescent="0.25">
      <c r="A2928" s="23">
        <v>700630</v>
      </c>
      <c r="B2928" s="21" t="s">
        <v>2821</v>
      </c>
      <c r="C2928" s="21"/>
      <c r="D2928" s="16">
        <v>120.06745362563238</v>
      </c>
      <c r="E2928" s="15">
        <v>76.896000000000015</v>
      </c>
    </row>
    <row r="2929" spans="1:5" ht="24" x14ac:dyDescent="0.25">
      <c r="A2929" s="23"/>
      <c r="B2929" s="22" t="s">
        <v>2820</v>
      </c>
      <c r="C2929" s="21" t="s">
        <v>2819</v>
      </c>
      <c r="D2929" s="16"/>
      <c r="E2929" s="15">
        <v>0</v>
      </c>
    </row>
    <row r="2930" spans="1:5" x14ac:dyDescent="0.25">
      <c r="A2930" s="23">
        <v>700640</v>
      </c>
      <c r="B2930" s="21" t="s">
        <v>9199</v>
      </c>
      <c r="C2930" s="21" t="s">
        <v>2817</v>
      </c>
      <c r="D2930" s="16">
        <v>151.77000000000001</v>
      </c>
      <c r="E2930" s="15">
        <v>97.199578800000012</v>
      </c>
    </row>
    <row r="2931" spans="1:5" ht="24" x14ac:dyDescent="0.25">
      <c r="A2931" s="23">
        <v>700650</v>
      </c>
      <c r="B2931" s="21" t="s">
        <v>2816</v>
      </c>
      <c r="C2931" s="21"/>
      <c r="D2931" s="16">
        <v>50.084317032040474</v>
      </c>
      <c r="E2931" s="15">
        <v>32.076000000000001</v>
      </c>
    </row>
    <row r="2932" spans="1:5" x14ac:dyDescent="0.25">
      <c r="A2932" s="23">
        <v>700660</v>
      </c>
      <c r="B2932" s="21" t="s">
        <v>2815</v>
      </c>
      <c r="C2932" s="21"/>
      <c r="D2932" s="16">
        <v>550.25295109612148</v>
      </c>
      <c r="E2932" s="15">
        <v>352.40400000000005</v>
      </c>
    </row>
    <row r="2933" spans="1:5" x14ac:dyDescent="0.25">
      <c r="A2933" s="23">
        <v>700670</v>
      </c>
      <c r="B2933" s="21" t="s">
        <v>2814</v>
      </c>
      <c r="C2933" s="21"/>
      <c r="D2933" s="16">
        <v>650.25295109612148</v>
      </c>
      <c r="E2933" s="15">
        <v>416.44800000000004</v>
      </c>
    </row>
    <row r="2934" spans="1:5" x14ac:dyDescent="0.25">
      <c r="A2934" s="23">
        <v>700680</v>
      </c>
      <c r="B2934" s="21" t="s">
        <v>2813</v>
      </c>
      <c r="C2934" s="21"/>
      <c r="D2934" s="16">
        <v>800.33726812816201</v>
      </c>
      <c r="E2934" s="15">
        <v>512.5680000000001</v>
      </c>
    </row>
    <row r="2935" spans="1:5" x14ac:dyDescent="0.25">
      <c r="A2935" s="23">
        <v>700690</v>
      </c>
      <c r="B2935" s="21" t="s">
        <v>2812</v>
      </c>
      <c r="C2935" s="21"/>
      <c r="D2935" s="16">
        <v>400.168634064081</v>
      </c>
      <c r="E2935" s="15">
        <v>256.28400000000005</v>
      </c>
    </row>
    <row r="2936" spans="1:5" ht="15" x14ac:dyDescent="0.25">
      <c r="A2936" s="97">
        <v>700692</v>
      </c>
      <c r="B2936" s="149" t="s">
        <v>9200</v>
      </c>
      <c r="C2936" s="174"/>
      <c r="D2936" s="83">
        <v>168.63</v>
      </c>
      <c r="E2936" s="15">
        <v>107.99739719999999</v>
      </c>
    </row>
    <row r="2937" spans="1:5" ht="24" x14ac:dyDescent="0.25">
      <c r="A2937" s="123">
        <v>700700</v>
      </c>
      <c r="B2937" s="125" t="s">
        <v>2811</v>
      </c>
      <c r="C2937" s="125"/>
      <c r="D2937" s="126">
        <v>750.42158516020243</v>
      </c>
      <c r="E2937" s="15">
        <v>480.6</v>
      </c>
    </row>
    <row r="2938" spans="1:5" ht="24" x14ac:dyDescent="0.25">
      <c r="A2938" s="127">
        <v>700710</v>
      </c>
      <c r="B2938" s="128" t="s">
        <v>2810</v>
      </c>
      <c r="C2938" s="128"/>
      <c r="D2938" s="129">
        <v>994.94097807757169</v>
      </c>
      <c r="E2938" s="15">
        <v>637.20000000000005</v>
      </c>
    </row>
    <row r="2939" spans="1:5" x14ac:dyDescent="0.25">
      <c r="A2939" s="97">
        <v>700711</v>
      </c>
      <c r="B2939" s="149" t="s">
        <v>9201</v>
      </c>
      <c r="C2939" s="149"/>
      <c r="D2939" s="83">
        <v>187.61</v>
      </c>
      <c r="E2939" s="15">
        <v>120.15294840000001</v>
      </c>
    </row>
    <row r="2940" spans="1:5" x14ac:dyDescent="0.25">
      <c r="A2940" s="97">
        <v>700712</v>
      </c>
      <c r="B2940" s="149" t="s">
        <v>9202</v>
      </c>
      <c r="C2940" s="149"/>
      <c r="D2940" s="83">
        <v>300.17</v>
      </c>
      <c r="E2940" s="15">
        <v>192.2408748</v>
      </c>
    </row>
    <row r="2941" spans="1:5" x14ac:dyDescent="0.25">
      <c r="A2941" s="97">
        <v>700713</v>
      </c>
      <c r="B2941" s="149" t="s">
        <v>9203</v>
      </c>
      <c r="C2941" s="149"/>
      <c r="D2941" s="83">
        <v>525.29999999999995</v>
      </c>
      <c r="E2941" s="15">
        <v>336.42313199999995</v>
      </c>
    </row>
    <row r="2942" spans="1:5" x14ac:dyDescent="0.25">
      <c r="A2942" s="97">
        <v>700714</v>
      </c>
      <c r="B2942" s="149" t="s">
        <v>9204</v>
      </c>
      <c r="C2942" s="149"/>
      <c r="D2942" s="83">
        <v>187.61</v>
      </c>
      <c r="E2942" s="15">
        <v>120.15294840000001</v>
      </c>
    </row>
    <row r="2943" spans="1:5" x14ac:dyDescent="0.25">
      <c r="A2943" s="97">
        <v>700715</v>
      </c>
      <c r="B2943" s="149" t="s">
        <v>9205</v>
      </c>
      <c r="C2943" s="149"/>
      <c r="D2943" s="83">
        <v>300.17</v>
      </c>
      <c r="E2943" s="15">
        <v>192.2408748</v>
      </c>
    </row>
    <row r="2944" spans="1:5" x14ac:dyDescent="0.25">
      <c r="A2944" s="97">
        <v>700716</v>
      </c>
      <c r="B2944" s="149" t="s">
        <v>9206</v>
      </c>
      <c r="C2944" s="149"/>
      <c r="D2944" s="107">
        <v>525.29999999999995</v>
      </c>
      <c r="E2944" s="15">
        <v>336.42313199999995</v>
      </c>
    </row>
    <row r="2945" spans="1:5" x14ac:dyDescent="0.25">
      <c r="A2945" s="97">
        <v>700717</v>
      </c>
      <c r="B2945" s="149" t="s">
        <v>9207</v>
      </c>
      <c r="C2945" s="149"/>
      <c r="D2945" s="83">
        <v>375.21</v>
      </c>
      <c r="E2945" s="15">
        <v>240.29949239999999</v>
      </c>
    </row>
    <row r="2946" spans="1:5" x14ac:dyDescent="0.25">
      <c r="A2946" s="97">
        <v>700718</v>
      </c>
      <c r="B2946" s="149" t="s">
        <v>9208</v>
      </c>
      <c r="C2946" s="149"/>
      <c r="D2946" s="83">
        <v>450.25</v>
      </c>
      <c r="E2946" s="15">
        <v>288.35811000000001</v>
      </c>
    </row>
    <row r="2947" spans="1:5" x14ac:dyDescent="0.25">
      <c r="A2947" s="97">
        <v>700719</v>
      </c>
      <c r="B2947" s="149" t="s">
        <v>9209</v>
      </c>
      <c r="C2947" s="149"/>
      <c r="D2947" s="83">
        <v>750.42</v>
      </c>
      <c r="E2947" s="15">
        <v>480.59898479999998</v>
      </c>
    </row>
    <row r="2948" spans="1:5" x14ac:dyDescent="0.25">
      <c r="A2948" s="135">
        <v>700720</v>
      </c>
      <c r="B2948" s="131" t="s">
        <v>2809</v>
      </c>
      <c r="C2948" s="131"/>
      <c r="D2948" s="132">
        <v>300.16863406408095</v>
      </c>
      <c r="E2948" s="15">
        <v>192.24</v>
      </c>
    </row>
    <row r="2949" spans="1:5" x14ac:dyDescent="0.25">
      <c r="A2949" s="97">
        <v>700721</v>
      </c>
      <c r="B2949" s="147" t="s">
        <v>9210</v>
      </c>
      <c r="C2949" s="149"/>
      <c r="D2949" s="86">
        <v>1125.6300000000001</v>
      </c>
      <c r="E2949" s="15">
        <v>720.89847720000012</v>
      </c>
    </row>
    <row r="2950" spans="1:5" x14ac:dyDescent="0.25">
      <c r="A2950" s="97">
        <v>700722</v>
      </c>
      <c r="B2950" s="147" t="s">
        <v>9211</v>
      </c>
      <c r="C2950" s="149"/>
      <c r="D2950" s="83">
        <v>900.51</v>
      </c>
      <c r="E2950" s="15">
        <v>576.72262440000009</v>
      </c>
    </row>
    <row r="2951" spans="1:5" x14ac:dyDescent="0.25">
      <c r="A2951" s="97">
        <v>700723</v>
      </c>
      <c r="B2951" s="147" t="s">
        <v>9212</v>
      </c>
      <c r="C2951" s="149"/>
      <c r="D2951" s="107">
        <v>525.29999999999995</v>
      </c>
      <c r="E2951" s="15">
        <v>336.42313199999995</v>
      </c>
    </row>
    <row r="2952" spans="1:5" ht="24" x14ac:dyDescent="0.25">
      <c r="A2952" s="97">
        <v>700724</v>
      </c>
      <c r="B2952" s="147" t="s">
        <v>9213</v>
      </c>
      <c r="C2952" s="149"/>
      <c r="D2952" s="86">
        <v>1125.6300000000001</v>
      </c>
      <c r="E2952" s="15">
        <v>720.89847720000012</v>
      </c>
    </row>
    <row r="2953" spans="1:5" x14ac:dyDescent="0.25">
      <c r="A2953" s="123">
        <v>700730</v>
      </c>
      <c r="B2953" s="125" t="s">
        <v>2808</v>
      </c>
      <c r="C2953" s="125"/>
      <c r="D2953" s="126">
        <v>1000.5059021922428</v>
      </c>
      <c r="E2953" s="15">
        <v>640.76400000000001</v>
      </c>
    </row>
    <row r="2954" spans="1:5" x14ac:dyDescent="0.25">
      <c r="A2954" s="127">
        <v>700731</v>
      </c>
      <c r="B2954" s="128" t="s">
        <v>2807</v>
      </c>
      <c r="C2954" s="128" t="s">
        <v>2806</v>
      </c>
      <c r="D2954" s="129">
        <v>700.3372681281619</v>
      </c>
      <c r="E2954" s="15">
        <v>448.52400000000006</v>
      </c>
    </row>
    <row r="2955" spans="1:5" x14ac:dyDescent="0.25">
      <c r="A2955" s="97">
        <v>700732</v>
      </c>
      <c r="B2955" s="149" t="s">
        <v>9214</v>
      </c>
      <c r="C2955" s="149"/>
      <c r="D2955" s="83">
        <v>200.17</v>
      </c>
      <c r="E2955" s="15">
        <v>128.19687479999999</v>
      </c>
    </row>
    <row r="2956" spans="1:5" x14ac:dyDescent="0.25">
      <c r="A2956" s="97">
        <v>700733</v>
      </c>
      <c r="B2956" s="149" t="s">
        <v>9215</v>
      </c>
      <c r="C2956" s="149"/>
      <c r="D2956" s="83">
        <v>250.17</v>
      </c>
      <c r="E2956" s="15">
        <v>160.21887480000001</v>
      </c>
    </row>
    <row r="2957" spans="1:5" x14ac:dyDescent="0.25">
      <c r="A2957" s="123"/>
      <c r="B2957" s="124" t="s">
        <v>2805</v>
      </c>
      <c r="C2957" s="125"/>
      <c r="D2957" s="126"/>
      <c r="E2957" s="15">
        <v>0</v>
      </c>
    </row>
    <row r="2958" spans="1:5" x14ac:dyDescent="0.25">
      <c r="A2958" s="23">
        <v>700740</v>
      </c>
      <c r="B2958" s="21" t="s">
        <v>2804</v>
      </c>
      <c r="C2958" s="21" t="s">
        <v>2803</v>
      </c>
      <c r="D2958" s="16">
        <v>126.47554806070826</v>
      </c>
      <c r="E2958" s="15">
        <v>81</v>
      </c>
    </row>
    <row r="2959" spans="1:5" x14ac:dyDescent="0.25">
      <c r="A2959" s="23">
        <v>700750</v>
      </c>
      <c r="B2959" s="21" t="s">
        <v>2802</v>
      </c>
      <c r="C2959" s="21"/>
      <c r="D2959" s="16">
        <v>301.01180438448569</v>
      </c>
      <c r="E2959" s="15">
        <v>192.78</v>
      </c>
    </row>
    <row r="2960" spans="1:5" x14ac:dyDescent="0.25">
      <c r="A2960" s="23">
        <v>700760</v>
      </c>
      <c r="B2960" s="21" t="s">
        <v>2801</v>
      </c>
      <c r="C2960" s="21" t="s">
        <v>2800</v>
      </c>
      <c r="D2960" s="16">
        <v>126.47554806070826</v>
      </c>
      <c r="E2960" s="15">
        <v>81</v>
      </c>
    </row>
    <row r="2961" spans="1:5" x14ac:dyDescent="0.25">
      <c r="A2961" s="23">
        <v>700770</v>
      </c>
      <c r="B2961" s="21" t="s">
        <v>2799</v>
      </c>
      <c r="C2961" s="21"/>
      <c r="D2961" s="16">
        <v>252.95109612141653</v>
      </c>
      <c r="E2961" s="15">
        <v>162</v>
      </c>
    </row>
    <row r="2962" spans="1:5" x14ac:dyDescent="0.25">
      <c r="A2962" s="23">
        <v>700780</v>
      </c>
      <c r="B2962" s="21" t="s">
        <v>2798</v>
      </c>
      <c r="C2962" s="21" t="s">
        <v>2797</v>
      </c>
      <c r="D2962" s="16">
        <v>252.95109612141653</v>
      </c>
      <c r="E2962" s="15">
        <v>162</v>
      </c>
    </row>
    <row r="2963" spans="1:5" x14ac:dyDescent="0.25">
      <c r="A2963" s="23">
        <v>700800</v>
      </c>
      <c r="B2963" s="21" t="s">
        <v>2780</v>
      </c>
      <c r="C2963" s="21"/>
      <c r="D2963" s="16">
        <v>86.003372681281618</v>
      </c>
      <c r="E2963" s="15">
        <v>55.080000000000005</v>
      </c>
    </row>
    <row r="2964" spans="1:5" ht="36" x14ac:dyDescent="0.25">
      <c r="A2964" s="23">
        <v>700801</v>
      </c>
      <c r="B2964" s="21" t="s">
        <v>2778</v>
      </c>
      <c r="C2964" s="21" t="s">
        <v>2796</v>
      </c>
      <c r="D2964" s="16">
        <v>170.32040472175379</v>
      </c>
      <c r="E2964" s="15">
        <v>109.08</v>
      </c>
    </row>
    <row r="2965" spans="1:5" x14ac:dyDescent="0.25">
      <c r="A2965" s="23">
        <v>700810</v>
      </c>
      <c r="B2965" s="21" t="s">
        <v>2795</v>
      </c>
      <c r="C2965" s="21"/>
      <c r="D2965" s="16">
        <v>296.79595278246205</v>
      </c>
      <c r="E2965" s="15">
        <v>190.08</v>
      </c>
    </row>
    <row r="2966" spans="1:5" x14ac:dyDescent="0.25">
      <c r="A2966" s="23">
        <v>700811</v>
      </c>
      <c r="B2966" s="21" t="s">
        <v>2794</v>
      </c>
      <c r="C2966" s="21" t="s">
        <v>2793</v>
      </c>
      <c r="D2966" s="16">
        <v>170.32040472175379</v>
      </c>
      <c r="E2966" s="15">
        <v>109.08</v>
      </c>
    </row>
    <row r="2967" spans="1:5" x14ac:dyDescent="0.25">
      <c r="A2967" s="23">
        <v>700820</v>
      </c>
      <c r="B2967" s="21" t="s">
        <v>2792</v>
      </c>
      <c r="C2967" s="21" t="s">
        <v>2791</v>
      </c>
      <c r="D2967" s="16">
        <v>340.64080944350758</v>
      </c>
      <c r="E2967" s="15">
        <v>218.16</v>
      </c>
    </row>
    <row r="2968" spans="1:5" x14ac:dyDescent="0.25">
      <c r="A2968" s="23">
        <v>700830</v>
      </c>
      <c r="B2968" s="21" t="s">
        <v>2790</v>
      </c>
      <c r="C2968" s="21" t="s">
        <v>2788</v>
      </c>
      <c r="D2968" s="16">
        <v>387.858347386172</v>
      </c>
      <c r="E2968" s="15">
        <v>248.39999999999998</v>
      </c>
    </row>
    <row r="2969" spans="1:5" x14ac:dyDescent="0.25">
      <c r="A2969" s="23">
        <v>700840</v>
      </c>
      <c r="B2969" s="21" t="s">
        <v>2789</v>
      </c>
      <c r="C2969" s="21" t="s">
        <v>2788</v>
      </c>
      <c r="D2969" s="16">
        <v>430.01686340640811</v>
      </c>
      <c r="E2969" s="15">
        <v>275.40000000000003</v>
      </c>
    </row>
    <row r="2970" spans="1:5" ht="24" x14ac:dyDescent="0.25">
      <c r="A2970" s="23"/>
      <c r="B2970" s="22" t="s">
        <v>2787</v>
      </c>
      <c r="C2970" s="21" t="s">
        <v>2743</v>
      </c>
      <c r="D2970" s="16"/>
      <c r="E2970" s="15">
        <v>0</v>
      </c>
    </row>
    <row r="2971" spans="1:5" ht="24" x14ac:dyDescent="0.25">
      <c r="A2971" s="23">
        <v>700841</v>
      </c>
      <c r="B2971" s="21" t="s">
        <v>2786</v>
      </c>
      <c r="C2971" s="21" t="s">
        <v>2781</v>
      </c>
      <c r="D2971" s="16">
        <v>590.40472175379432</v>
      </c>
      <c r="E2971" s="15">
        <v>378.11880000000002</v>
      </c>
    </row>
    <row r="2972" spans="1:5" ht="24" x14ac:dyDescent="0.25">
      <c r="A2972" s="23">
        <v>700842</v>
      </c>
      <c r="B2972" s="21" t="s">
        <v>2785</v>
      </c>
      <c r="C2972" s="21" t="s">
        <v>2781</v>
      </c>
      <c r="D2972" s="16">
        <v>767.30185497470495</v>
      </c>
      <c r="E2972" s="15">
        <v>491.41079999999999</v>
      </c>
    </row>
    <row r="2973" spans="1:5" ht="24" x14ac:dyDescent="0.25">
      <c r="A2973" s="23">
        <v>700843</v>
      </c>
      <c r="B2973" s="21" t="s">
        <v>2784</v>
      </c>
      <c r="C2973" s="21" t="s">
        <v>2781</v>
      </c>
      <c r="D2973" s="16">
        <v>767.30185497470495</v>
      </c>
      <c r="E2973" s="15">
        <v>491.41079999999999</v>
      </c>
    </row>
    <row r="2974" spans="1:5" ht="24" x14ac:dyDescent="0.25">
      <c r="A2974" s="23">
        <v>700844</v>
      </c>
      <c r="B2974" s="21" t="s">
        <v>2783</v>
      </c>
      <c r="C2974" s="21" t="s">
        <v>2781</v>
      </c>
      <c r="D2974" s="16">
        <v>826.3912310286679</v>
      </c>
      <c r="E2974" s="15">
        <v>529.25400000000013</v>
      </c>
    </row>
    <row r="2975" spans="1:5" ht="24" x14ac:dyDescent="0.25">
      <c r="A2975" s="23">
        <v>700845</v>
      </c>
      <c r="B2975" s="21" t="s">
        <v>2782</v>
      </c>
      <c r="C2975" s="21" t="s">
        <v>2781</v>
      </c>
      <c r="D2975" s="16">
        <v>826.3912310286679</v>
      </c>
      <c r="E2975" s="15">
        <v>529.25400000000013</v>
      </c>
    </row>
    <row r="2976" spans="1:5" x14ac:dyDescent="0.25">
      <c r="A2976" s="23">
        <v>700846</v>
      </c>
      <c r="B2976" s="21" t="s">
        <v>2780</v>
      </c>
      <c r="C2976" s="21" t="s">
        <v>2779</v>
      </c>
      <c r="D2976" s="16">
        <v>60.708263069139967</v>
      </c>
      <c r="E2976" s="15">
        <v>38.880000000000003</v>
      </c>
    </row>
    <row r="2977" spans="1:5" ht="36" x14ac:dyDescent="0.25">
      <c r="A2977" s="23">
        <v>700847</v>
      </c>
      <c r="B2977" s="21" t="s">
        <v>2778</v>
      </c>
      <c r="C2977" s="21" t="s">
        <v>2777</v>
      </c>
      <c r="D2977" s="16">
        <v>150.08431703204047</v>
      </c>
      <c r="E2977" s="15">
        <v>96.12</v>
      </c>
    </row>
    <row r="2978" spans="1:5" ht="24" x14ac:dyDescent="0.25">
      <c r="A2978" s="23"/>
      <c r="B2978" s="22" t="s">
        <v>2776</v>
      </c>
      <c r="C2978" s="21" t="s">
        <v>2775</v>
      </c>
      <c r="D2978" s="16"/>
      <c r="E2978" s="15">
        <v>0</v>
      </c>
    </row>
    <row r="2979" spans="1:5" ht="24" x14ac:dyDescent="0.25">
      <c r="A2979" s="23">
        <v>700850</v>
      </c>
      <c r="B2979" s="21" t="s">
        <v>2774</v>
      </c>
      <c r="C2979" s="21" t="s">
        <v>2773</v>
      </c>
      <c r="D2979" s="16">
        <v>500.3372681281619</v>
      </c>
      <c r="E2979" s="15">
        <v>320.43600000000004</v>
      </c>
    </row>
    <row r="2980" spans="1:5" ht="24" x14ac:dyDescent="0.25">
      <c r="A2980" s="23">
        <v>700860</v>
      </c>
      <c r="B2980" s="21" t="s">
        <v>2772</v>
      </c>
      <c r="C2980" s="21" t="s">
        <v>2771</v>
      </c>
      <c r="D2980" s="16">
        <v>300.16863406408095</v>
      </c>
      <c r="E2980" s="15">
        <v>192.24</v>
      </c>
    </row>
    <row r="2981" spans="1:5" x14ac:dyDescent="0.25">
      <c r="A2981" s="23">
        <v>700870</v>
      </c>
      <c r="B2981" s="21" t="s">
        <v>2770</v>
      </c>
      <c r="C2981" s="21" t="s">
        <v>2769</v>
      </c>
      <c r="D2981" s="16">
        <v>50.084317032040474</v>
      </c>
      <c r="E2981" s="15">
        <v>32.076000000000001</v>
      </c>
    </row>
    <row r="2982" spans="1:5" x14ac:dyDescent="0.25">
      <c r="A2982" s="23">
        <v>700880</v>
      </c>
      <c r="B2982" s="21" t="s">
        <v>2768</v>
      </c>
      <c r="C2982" s="21" t="s">
        <v>2767</v>
      </c>
      <c r="D2982" s="16">
        <v>600.3372681281619</v>
      </c>
      <c r="E2982" s="15">
        <v>384.48</v>
      </c>
    </row>
    <row r="2983" spans="1:5" x14ac:dyDescent="0.25">
      <c r="A2983" s="23">
        <v>700890</v>
      </c>
      <c r="B2983" s="21" t="s">
        <v>2766</v>
      </c>
      <c r="C2983" s="21" t="s">
        <v>2765</v>
      </c>
      <c r="D2983" s="16">
        <v>100.16863406408095</v>
      </c>
      <c r="E2983" s="15">
        <v>64.152000000000001</v>
      </c>
    </row>
    <row r="2984" spans="1:5" ht="24" x14ac:dyDescent="0.25">
      <c r="A2984" s="23">
        <v>700900</v>
      </c>
      <c r="B2984" s="21" t="s">
        <v>2764</v>
      </c>
      <c r="C2984" s="21" t="s">
        <v>2763</v>
      </c>
      <c r="D2984" s="16">
        <v>750.42158516020243</v>
      </c>
      <c r="E2984" s="15">
        <v>480.6</v>
      </c>
    </row>
    <row r="2985" spans="1:5" ht="24" x14ac:dyDescent="0.25">
      <c r="A2985" s="23">
        <v>700910</v>
      </c>
      <c r="B2985" s="21" t="s">
        <v>2762</v>
      </c>
      <c r="C2985" s="21" t="s">
        <v>2761</v>
      </c>
      <c r="D2985" s="16">
        <v>750.42158516020243</v>
      </c>
      <c r="E2985" s="15">
        <v>480.6</v>
      </c>
    </row>
    <row r="2986" spans="1:5" ht="24" x14ac:dyDescent="0.25">
      <c r="A2986" s="23">
        <v>700920</v>
      </c>
      <c r="B2986" s="21" t="s">
        <v>2760</v>
      </c>
      <c r="C2986" s="21" t="s">
        <v>2759</v>
      </c>
      <c r="D2986" s="16">
        <v>150.08431703204047</v>
      </c>
      <c r="E2986" s="15">
        <v>96.12</v>
      </c>
    </row>
    <row r="2987" spans="1:5" x14ac:dyDescent="0.25">
      <c r="A2987" s="23">
        <v>700921</v>
      </c>
      <c r="B2987" s="21" t="s">
        <v>2758</v>
      </c>
      <c r="C2987" s="21" t="s">
        <v>2757</v>
      </c>
      <c r="D2987" s="16">
        <v>750.42158516020243</v>
      </c>
      <c r="E2987" s="15">
        <v>480.6</v>
      </c>
    </row>
    <row r="2988" spans="1:5" ht="24" x14ac:dyDescent="0.25">
      <c r="A2988" s="23">
        <v>700922</v>
      </c>
      <c r="B2988" s="21" t="s">
        <v>2756</v>
      </c>
      <c r="C2988" s="21"/>
      <c r="D2988" s="16">
        <v>100.16863406408095</v>
      </c>
      <c r="E2988" s="15">
        <v>64.152000000000001</v>
      </c>
    </row>
    <row r="2989" spans="1:5" ht="24" x14ac:dyDescent="0.25">
      <c r="A2989" s="23">
        <v>700923</v>
      </c>
      <c r="B2989" s="21" t="s">
        <v>2755</v>
      </c>
      <c r="C2989" s="21"/>
      <c r="D2989" s="16">
        <v>100.16863406408095</v>
      </c>
      <c r="E2989" s="15">
        <v>64.152000000000001</v>
      </c>
    </row>
    <row r="2990" spans="1:5" x14ac:dyDescent="0.25">
      <c r="A2990" s="23">
        <v>700930</v>
      </c>
      <c r="B2990" s="21" t="s">
        <v>2754</v>
      </c>
      <c r="C2990" s="21"/>
      <c r="D2990" s="16">
        <v>750.42158516020243</v>
      </c>
      <c r="E2990" s="15">
        <v>480.6</v>
      </c>
    </row>
    <row r="2991" spans="1:5" x14ac:dyDescent="0.25">
      <c r="A2991" s="23">
        <v>700940</v>
      </c>
      <c r="B2991" s="21" t="s">
        <v>2753</v>
      </c>
      <c r="C2991" s="21"/>
      <c r="D2991" s="16">
        <v>885.49747048903885</v>
      </c>
      <c r="E2991" s="15">
        <v>567.10800000000006</v>
      </c>
    </row>
    <row r="2992" spans="1:5" ht="24" x14ac:dyDescent="0.25">
      <c r="A2992" s="23">
        <v>700942</v>
      </c>
      <c r="B2992" s="21" t="s">
        <v>2752</v>
      </c>
      <c r="C2992" s="24" t="s">
        <v>2751</v>
      </c>
      <c r="D2992" s="16">
        <v>295.29510961214169</v>
      </c>
      <c r="E2992" s="15">
        <v>189.11880000000002</v>
      </c>
    </row>
    <row r="2993" spans="1:5" ht="24" x14ac:dyDescent="0.25">
      <c r="A2993" s="23">
        <v>700943</v>
      </c>
      <c r="B2993" s="21" t="s">
        <v>2750</v>
      </c>
      <c r="C2993" s="24" t="s">
        <v>2749</v>
      </c>
      <c r="D2993" s="16">
        <v>1517.71</v>
      </c>
      <c r="E2993" s="15">
        <v>972.00219240000001</v>
      </c>
    </row>
    <row r="2994" spans="1:5" x14ac:dyDescent="0.25">
      <c r="A2994" s="23">
        <v>700944</v>
      </c>
      <c r="B2994" s="21" t="s">
        <v>9216</v>
      </c>
      <c r="C2994" s="24"/>
      <c r="D2994" s="16">
        <v>1200.51</v>
      </c>
      <c r="E2994" s="15">
        <v>768.85462440000003</v>
      </c>
    </row>
    <row r="2995" spans="1:5" ht="24" x14ac:dyDescent="0.25">
      <c r="A2995" s="23">
        <v>700945</v>
      </c>
      <c r="B2995" s="21" t="s">
        <v>9217</v>
      </c>
      <c r="C2995" s="24"/>
      <c r="D2995" s="16">
        <v>1200.51</v>
      </c>
      <c r="E2995" s="15">
        <v>768.85462440000003</v>
      </c>
    </row>
    <row r="2996" spans="1:5" x14ac:dyDescent="0.25">
      <c r="A2996" s="23">
        <v>700990</v>
      </c>
      <c r="B2996" s="21" t="s">
        <v>2748</v>
      </c>
      <c r="C2996" s="21"/>
      <c r="D2996" s="16">
        <v>750.42158516020243</v>
      </c>
      <c r="E2996" s="15">
        <v>480.6</v>
      </c>
    </row>
    <row r="2997" spans="1:5" x14ac:dyDescent="0.25">
      <c r="A2997" s="23">
        <v>700991</v>
      </c>
      <c r="B2997" s="21" t="s">
        <v>2747</v>
      </c>
      <c r="C2997" s="21" t="s">
        <v>2746</v>
      </c>
      <c r="D2997" s="16">
        <v>1200.505902192243</v>
      </c>
      <c r="E2997" s="15">
        <v>768.8520000000002</v>
      </c>
    </row>
    <row r="2998" spans="1:5" x14ac:dyDescent="0.25">
      <c r="A2998" s="23">
        <v>701000</v>
      </c>
      <c r="B2998" s="21" t="s">
        <v>2745</v>
      </c>
      <c r="C2998" s="21"/>
      <c r="D2998" s="16">
        <v>300.16863406408095</v>
      </c>
      <c r="E2998" s="15">
        <v>192.24</v>
      </c>
    </row>
    <row r="2999" spans="1:5" ht="24" x14ac:dyDescent="0.25">
      <c r="A2999" s="23"/>
      <c r="B2999" s="22" t="s">
        <v>2744</v>
      </c>
      <c r="C2999" s="21" t="s">
        <v>2743</v>
      </c>
      <c r="D2999" s="16"/>
      <c r="E2999" s="15">
        <v>0</v>
      </c>
    </row>
    <row r="3000" spans="1:5" x14ac:dyDescent="0.25">
      <c r="A3000" s="23">
        <v>701001</v>
      </c>
      <c r="B3000" s="21" t="s">
        <v>2742</v>
      </c>
      <c r="C3000" s="21"/>
      <c r="D3000" s="16">
        <v>600.3372681281619</v>
      </c>
      <c r="E3000" s="15">
        <v>384.48</v>
      </c>
    </row>
    <row r="3001" spans="1:5" x14ac:dyDescent="0.25">
      <c r="A3001" s="23">
        <v>701002</v>
      </c>
      <c r="B3001" s="21" t="s">
        <v>2741</v>
      </c>
      <c r="C3001" s="21"/>
      <c r="D3001" s="16">
        <v>885.49747048903885</v>
      </c>
      <c r="E3001" s="15">
        <v>567.10800000000006</v>
      </c>
    </row>
    <row r="3002" spans="1:5" x14ac:dyDescent="0.25">
      <c r="A3002" s="23">
        <v>701003</v>
      </c>
      <c r="B3002" s="21" t="s">
        <v>2740</v>
      </c>
      <c r="C3002" s="21"/>
      <c r="D3002" s="16">
        <v>885.49747048903885</v>
      </c>
      <c r="E3002" s="15">
        <v>567.10800000000006</v>
      </c>
    </row>
    <row r="3003" spans="1:5" x14ac:dyDescent="0.25">
      <c r="A3003" s="23">
        <v>701004</v>
      </c>
      <c r="B3003" s="21" t="s">
        <v>2739</v>
      </c>
      <c r="C3003" s="21"/>
      <c r="D3003" s="16">
        <v>1180.5902192242834</v>
      </c>
      <c r="E3003" s="15">
        <v>756.09720000000004</v>
      </c>
    </row>
    <row r="3004" spans="1:5" ht="24" x14ac:dyDescent="0.25">
      <c r="A3004" s="23">
        <v>701005</v>
      </c>
      <c r="B3004" s="21" t="s">
        <v>2738</v>
      </c>
      <c r="C3004" s="21"/>
      <c r="D3004" s="16">
        <v>708.39797639123105</v>
      </c>
      <c r="E3004" s="15">
        <v>453.68639999999999</v>
      </c>
    </row>
    <row r="3005" spans="1:5" ht="24" x14ac:dyDescent="0.25">
      <c r="A3005" s="23">
        <v>701006</v>
      </c>
      <c r="B3005" s="21" t="s">
        <v>2737</v>
      </c>
      <c r="C3005" s="21"/>
      <c r="D3005" s="16">
        <v>826.3912310286679</v>
      </c>
      <c r="E3005" s="15">
        <v>529.25400000000013</v>
      </c>
    </row>
    <row r="3006" spans="1:5" ht="24" x14ac:dyDescent="0.25">
      <c r="A3006" s="23">
        <v>701007</v>
      </c>
      <c r="B3006" s="21" t="s">
        <v>2736</v>
      </c>
      <c r="C3006" s="21"/>
      <c r="D3006" s="16">
        <v>750.42158516020243</v>
      </c>
      <c r="E3006" s="15">
        <v>480.6</v>
      </c>
    </row>
    <row r="3007" spans="1:5" x14ac:dyDescent="0.25">
      <c r="A3007" s="23">
        <v>701008</v>
      </c>
      <c r="B3007" s="21" t="s">
        <v>2735</v>
      </c>
      <c r="C3007" s="21" t="s">
        <v>2734</v>
      </c>
      <c r="D3007" s="16">
        <v>826.3912310286679</v>
      </c>
      <c r="E3007" s="15">
        <v>529.25400000000013</v>
      </c>
    </row>
    <row r="3008" spans="1:5" x14ac:dyDescent="0.25">
      <c r="A3008" s="23">
        <v>701009</v>
      </c>
      <c r="B3008" s="21" t="s">
        <v>2733</v>
      </c>
      <c r="C3008" s="21"/>
      <c r="D3008" s="16">
        <v>826.3912310286679</v>
      </c>
      <c r="E3008" s="15">
        <v>529.25400000000013</v>
      </c>
    </row>
    <row r="3009" spans="1:5" x14ac:dyDescent="0.25">
      <c r="A3009" s="23">
        <v>701012</v>
      </c>
      <c r="B3009" s="21" t="s">
        <v>2732</v>
      </c>
      <c r="C3009" s="21"/>
      <c r="D3009" s="16">
        <v>700.3372681281619</v>
      </c>
      <c r="E3009" s="15">
        <v>448.52400000000006</v>
      </c>
    </row>
    <row r="3010" spans="1:5" x14ac:dyDescent="0.25">
      <c r="A3010" s="23">
        <v>701013</v>
      </c>
      <c r="B3010" s="21" t="s">
        <v>2731</v>
      </c>
      <c r="C3010" s="21"/>
      <c r="D3010" s="16">
        <v>826.3912310286679</v>
      </c>
      <c r="E3010" s="15">
        <v>529.25400000000013</v>
      </c>
    </row>
    <row r="3011" spans="1:5" ht="24" x14ac:dyDescent="0.25">
      <c r="A3011" s="23">
        <v>701014</v>
      </c>
      <c r="B3011" s="21" t="s">
        <v>2730</v>
      </c>
      <c r="C3011" s="21"/>
      <c r="D3011" s="16">
        <v>800.33726812816201</v>
      </c>
      <c r="E3011" s="15">
        <v>512.5680000000001</v>
      </c>
    </row>
    <row r="3012" spans="1:5" x14ac:dyDescent="0.25">
      <c r="A3012" s="23">
        <v>701015</v>
      </c>
      <c r="B3012" s="21" t="s">
        <v>2729</v>
      </c>
      <c r="C3012" s="21"/>
      <c r="D3012" s="16">
        <v>1000.5059021922428</v>
      </c>
      <c r="E3012" s="15">
        <v>640.76400000000001</v>
      </c>
    </row>
    <row r="3013" spans="1:5" ht="24" x14ac:dyDescent="0.25">
      <c r="A3013" s="23">
        <v>701016</v>
      </c>
      <c r="B3013" s="21" t="s">
        <v>2728</v>
      </c>
      <c r="C3013" s="21" t="s">
        <v>2726</v>
      </c>
      <c r="D3013" s="16">
        <v>1416.5935919055648</v>
      </c>
      <c r="E3013" s="15">
        <v>907.2432</v>
      </c>
    </row>
    <row r="3014" spans="1:5" ht="24" x14ac:dyDescent="0.25">
      <c r="A3014" s="23">
        <v>701017</v>
      </c>
      <c r="B3014" s="21" t="s">
        <v>2727</v>
      </c>
      <c r="C3014" s="21" t="s">
        <v>2726</v>
      </c>
      <c r="D3014" s="16">
        <v>1400.6745362563238</v>
      </c>
      <c r="E3014" s="15">
        <v>897.04800000000012</v>
      </c>
    </row>
    <row r="3015" spans="1:5" x14ac:dyDescent="0.25">
      <c r="A3015" s="23">
        <v>701018</v>
      </c>
      <c r="B3015" s="21" t="s">
        <v>2725</v>
      </c>
      <c r="C3015" s="21"/>
      <c r="D3015" s="16">
        <v>1121.5008431703204</v>
      </c>
      <c r="E3015" s="15">
        <v>718.25400000000002</v>
      </c>
    </row>
    <row r="3016" spans="1:5" x14ac:dyDescent="0.25">
      <c r="A3016" s="23">
        <v>701019</v>
      </c>
      <c r="B3016" s="21" t="s">
        <v>2724</v>
      </c>
      <c r="C3016" s="21"/>
      <c r="D3016" s="16">
        <v>950.42158516020243</v>
      </c>
      <c r="E3016" s="15">
        <v>608.6880000000001</v>
      </c>
    </row>
    <row r="3017" spans="1:5" x14ac:dyDescent="0.25">
      <c r="A3017" s="23">
        <v>701021</v>
      </c>
      <c r="B3017" s="21" t="s">
        <v>2723</v>
      </c>
      <c r="C3017" s="21"/>
      <c r="D3017" s="16">
        <v>1000.5059021922428</v>
      </c>
      <c r="E3017" s="15">
        <v>640.76400000000001</v>
      </c>
    </row>
    <row r="3018" spans="1:5" x14ac:dyDescent="0.25">
      <c r="A3018" s="23">
        <v>701022</v>
      </c>
      <c r="B3018" s="21" t="s">
        <v>2722</v>
      </c>
      <c r="C3018" s="21"/>
      <c r="D3018" s="16">
        <v>1100.505902192243</v>
      </c>
      <c r="E3018" s="15">
        <v>704.80800000000011</v>
      </c>
    </row>
    <row r="3019" spans="1:5" ht="72" x14ac:dyDescent="0.25">
      <c r="A3019" s="23"/>
      <c r="B3019" s="22" t="s">
        <v>2721</v>
      </c>
      <c r="C3019" s="21" t="s">
        <v>2720</v>
      </c>
      <c r="D3019" s="16"/>
      <c r="E3019" s="15">
        <v>0</v>
      </c>
    </row>
    <row r="3020" spans="1:5" x14ac:dyDescent="0.25">
      <c r="A3020" s="23">
        <v>701010</v>
      </c>
      <c r="B3020" s="21" t="s">
        <v>2719</v>
      </c>
      <c r="C3020" s="21" t="s">
        <v>2718</v>
      </c>
      <c r="D3020" s="16">
        <v>400.168634064081</v>
      </c>
      <c r="E3020" s="15">
        <v>256.28400000000005</v>
      </c>
    </row>
    <row r="3021" spans="1:5" x14ac:dyDescent="0.25">
      <c r="A3021" s="23">
        <v>701011</v>
      </c>
      <c r="B3021" s="21" t="s">
        <v>2717</v>
      </c>
      <c r="C3021" s="21"/>
      <c r="D3021" s="16">
        <v>300.16863406408095</v>
      </c>
      <c r="E3021" s="15">
        <v>192.24</v>
      </c>
    </row>
    <row r="3022" spans="1:5" x14ac:dyDescent="0.25">
      <c r="A3022" s="23">
        <v>701030</v>
      </c>
      <c r="B3022" s="21" t="s">
        <v>2716</v>
      </c>
      <c r="C3022" s="21" t="s">
        <v>2705</v>
      </c>
      <c r="D3022" s="16">
        <v>1150.0843170320404</v>
      </c>
      <c r="E3022" s="15">
        <v>736.56</v>
      </c>
    </row>
    <row r="3023" spans="1:5" x14ac:dyDescent="0.25">
      <c r="A3023" s="39">
        <v>701031</v>
      </c>
      <c r="B3023" s="21" t="s">
        <v>2715</v>
      </c>
      <c r="C3023" s="21" t="s">
        <v>2705</v>
      </c>
      <c r="D3023" s="16">
        <v>1150.0843170320404</v>
      </c>
      <c r="E3023" s="15">
        <v>736.56</v>
      </c>
    </row>
    <row r="3024" spans="1:5" x14ac:dyDescent="0.25">
      <c r="A3024" s="23">
        <v>701040</v>
      </c>
      <c r="B3024" s="21" t="s">
        <v>2714</v>
      </c>
      <c r="C3024" s="21" t="s">
        <v>2705</v>
      </c>
      <c r="D3024" s="16">
        <v>1000.5059021922428</v>
      </c>
      <c r="E3024" s="15">
        <v>640.76400000000001</v>
      </c>
    </row>
    <row r="3025" spans="1:5" x14ac:dyDescent="0.25">
      <c r="A3025" s="39">
        <v>701041</v>
      </c>
      <c r="B3025" s="21" t="s">
        <v>2713</v>
      </c>
      <c r="C3025" s="21" t="s">
        <v>2705</v>
      </c>
      <c r="D3025" s="16">
        <v>1000.5059021922428</v>
      </c>
      <c r="E3025" s="15">
        <v>640.76400000000001</v>
      </c>
    </row>
    <row r="3026" spans="1:5" x14ac:dyDescent="0.25">
      <c r="A3026" s="23">
        <v>701050</v>
      </c>
      <c r="B3026" s="21" t="s">
        <v>2712</v>
      </c>
      <c r="C3026" s="21" t="s">
        <v>2705</v>
      </c>
      <c r="D3026" s="16">
        <v>944.40134907251263</v>
      </c>
      <c r="E3026" s="15">
        <v>604.83240000000001</v>
      </c>
    </row>
    <row r="3027" spans="1:5" ht="24" x14ac:dyDescent="0.25">
      <c r="A3027" s="23">
        <v>701060</v>
      </c>
      <c r="B3027" s="21" t="s">
        <v>2711</v>
      </c>
      <c r="C3027" s="21" t="s">
        <v>2705</v>
      </c>
      <c r="D3027" s="16">
        <v>1200.505902192243</v>
      </c>
      <c r="E3027" s="15">
        <v>768.8520000000002</v>
      </c>
    </row>
    <row r="3028" spans="1:5" x14ac:dyDescent="0.25">
      <c r="A3028" s="23">
        <v>701061</v>
      </c>
      <c r="B3028" s="21" t="s">
        <v>2710</v>
      </c>
      <c r="C3028" s="21" t="s">
        <v>2709</v>
      </c>
      <c r="D3028" s="16">
        <v>1000.5059021922428</v>
      </c>
      <c r="E3028" s="15">
        <v>640.76400000000001</v>
      </c>
    </row>
    <row r="3029" spans="1:5" ht="24" x14ac:dyDescent="0.25">
      <c r="A3029" s="39">
        <v>701062</v>
      </c>
      <c r="B3029" s="21" t="s">
        <v>2708</v>
      </c>
      <c r="C3029" s="21" t="s">
        <v>2707</v>
      </c>
      <c r="D3029" s="16">
        <v>1200.505902192243</v>
      </c>
      <c r="E3029" s="15">
        <v>768.8520000000002</v>
      </c>
    </row>
    <row r="3030" spans="1:5" x14ac:dyDescent="0.25">
      <c r="A3030" s="23">
        <v>701063</v>
      </c>
      <c r="B3030" s="33" t="s">
        <v>2706</v>
      </c>
      <c r="C3030" s="21" t="s">
        <v>2705</v>
      </c>
      <c r="D3030" s="16">
        <v>1000.5059021922428</v>
      </c>
      <c r="E3030" s="15">
        <v>640.76400000000001</v>
      </c>
    </row>
    <row r="3031" spans="1:5" x14ac:dyDescent="0.25">
      <c r="A3031" s="23"/>
      <c r="B3031" s="22" t="s">
        <v>2704</v>
      </c>
      <c r="C3031" s="21"/>
      <c r="D3031" s="16"/>
      <c r="E3031" s="15">
        <v>0</v>
      </c>
    </row>
    <row r="3032" spans="1:5" x14ac:dyDescent="0.25">
      <c r="A3032" s="23">
        <v>701075</v>
      </c>
      <c r="B3032" s="21" t="s">
        <v>2703</v>
      </c>
      <c r="C3032" s="21" t="s">
        <v>2698</v>
      </c>
      <c r="D3032" s="16">
        <v>3.0354131534569984</v>
      </c>
      <c r="E3032" s="15">
        <v>1.9440000000000002</v>
      </c>
    </row>
    <row r="3033" spans="1:5" x14ac:dyDescent="0.25">
      <c r="A3033" s="23">
        <v>701076</v>
      </c>
      <c r="B3033" s="21" t="s">
        <v>2702</v>
      </c>
      <c r="C3033" s="21" t="s">
        <v>2698</v>
      </c>
      <c r="D3033" s="16">
        <v>3.0354131534569984</v>
      </c>
      <c r="E3033" s="15">
        <v>1.9440000000000002</v>
      </c>
    </row>
    <row r="3034" spans="1:5" x14ac:dyDescent="0.25">
      <c r="A3034" s="23">
        <v>701077</v>
      </c>
      <c r="B3034" s="21" t="s">
        <v>2701</v>
      </c>
      <c r="C3034" s="21" t="s">
        <v>2698</v>
      </c>
      <c r="D3034" s="16">
        <v>10.118043844856661</v>
      </c>
      <c r="E3034" s="15">
        <v>6.48</v>
      </c>
    </row>
    <row r="3035" spans="1:5" x14ac:dyDescent="0.25">
      <c r="A3035" s="23">
        <v>701078</v>
      </c>
      <c r="B3035" s="21" t="s">
        <v>2700</v>
      </c>
      <c r="C3035" s="21" t="s">
        <v>2698</v>
      </c>
      <c r="D3035" s="16">
        <v>10.118043844856661</v>
      </c>
      <c r="E3035" s="15">
        <v>6.48</v>
      </c>
    </row>
    <row r="3036" spans="1:5" x14ac:dyDescent="0.25">
      <c r="A3036" s="23">
        <v>701079</v>
      </c>
      <c r="B3036" s="21" t="s">
        <v>2699</v>
      </c>
      <c r="C3036" s="21" t="s">
        <v>2698</v>
      </c>
      <c r="D3036" s="16">
        <v>10.118043844856661</v>
      </c>
      <c r="E3036" s="15">
        <v>6.48</v>
      </c>
    </row>
    <row r="3037" spans="1:5" x14ac:dyDescent="0.25">
      <c r="A3037" s="23">
        <v>701080</v>
      </c>
      <c r="B3037" s="21" t="s">
        <v>2697</v>
      </c>
      <c r="C3037" s="30"/>
      <c r="D3037" s="16">
        <v>75.042158516020237</v>
      </c>
      <c r="E3037" s="15">
        <v>48.06</v>
      </c>
    </row>
    <row r="3038" spans="1:5" x14ac:dyDescent="0.25">
      <c r="A3038" s="23">
        <v>701081</v>
      </c>
      <c r="B3038" s="21" t="s">
        <v>2696</v>
      </c>
      <c r="C3038" s="30"/>
      <c r="D3038" s="16">
        <v>120</v>
      </c>
      <c r="E3038" s="15">
        <v>76.852800000000002</v>
      </c>
    </row>
    <row r="3039" spans="1:5" x14ac:dyDescent="0.25">
      <c r="A3039" s="23">
        <v>701090</v>
      </c>
      <c r="B3039" s="21" t="s">
        <v>2695</v>
      </c>
      <c r="C3039" s="21"/>
      <c r="D3039" s="16">
        <v>25.126475548060711</v>
      </c>
      <c r="E3039" s="15">
        <v>16.092000000000002</v>
      </c>
    </row>
    <row r="3040" spans="1:5" x14ac:dyDescent="0.25">
      <c r="A3040" s="23">
        <v>701100</v>
      </c>
      <c r="B3040" s="21" t="s">
        <v>2694</v>
      </c>
      <c r="C3040" s="21" t="s">
        <v>2693</v>
      </c>
      <c r="D3040" s="16">
        <v>7.0826306913996637</v>
      </c>
      <c r="E3040" s="15">
        <v>4.5360000000000005</v>
      </c>
    </row>
    <row r="3041" spans="1:5" x14ac:dyDescent="0.25">
      <c r="A3041" s="23">
        <v>701110</v>
      </c>
      <c r="B3041" s="21" t="s">
        <v>2692</v>
      </c>
      <c r="C3041" s="21"/>
      <c r="D3041" s="16">
        <v>25.126475548060711</v>
      </c>
      <c r="E3041" s="15">
        <v>16.092000000000002</v>
      </c>
    </row>
    <row r="3042" spans="1:5" x14ac:dyDescent="0.25">
      <c r="A3042" s="23">
        <v>701120</v>
      </c>
      <c r="B3042" s="21" t="s">
        <v>2691</v>
      </c>
      <c r="C3042" s="21"/>
      <c r="D3042" s="16">
        <v>52.816188870151777</v>
      </c>
      <c r="E3042" s="15">
        <v>33.825600000000009</v>
      </c>
    </row>
    <row r="3043" spans="1:5" x14ac:dyDescent="0.25">
      <c r="A3043" s="23">
        <v>701130</v>
      </c>
      <c r="B3043" s="21" t="s">
        <v>2690</v>
      </c>
      <c r="C3043" s="21"/>
      <c r="D3043" s="16">
        <v>50.084317032040474</v>
      </c>
      <c r="E3043" s="15">
        <v>32.076000000000001</v>
      </c>
    </row>
    <row r="3044" spans="1:5" x14ac:dyDescent="0.25">
      <c r="A3044" s="23">
        <v>701131</v>
      </c>
      <c r="B3044" s="21" t="s">
        <v>2689</v>
      </c>
      <c r="C3044" s="21"/>
      <c r="D3044" s="16">
        <v>42.158516020236092</v>
      </c>
      <c r="E3044" s="15">
        <v>27</v>
      </c>
    </row>
    <row r="3045" spans="1:5" x14ac:dyDescent="0.25">
      <c r="A3045" s="23">
        <v>701140</v>
      </c>
      <c r="B3045" s="21" t="s">
        <v>2688</v>
      </c>
      <c r="C3045" s="21"/>
      <c r="D3045" s="16">
        <v>15.008431703204048</v>
      </c>
      <c r="E3045" s="15">
        <v>9.6120000000000019</v>
      </c>
    </row>
    <row r="3046" spans="1:5" x14ac:dyDescent="0.25">
      <c r="A3046" s="23">
        <v>701150</v>
      </c>
      <c r="B3046" s="21" t="s">
        <v>2687</v>
      </c>
      <c r="C3046" s="21"/>
      <c r="D3046" s="16">
        <v>75.042158516020237</v>
      </c>
      <c r="E3046" s="15">
        <v>48.06</v>
      </c>
    </row>
    <row r="3047" spans="1:5" x14ac:dyDescent="0.25">
      <c r="A3047" s="23">
        <v>701160</v>
      </c>
      <c r="B3047" s="21" t="s">
        <v>2686</v>
      </c>
      <c r="C3047" s="21"/>
      <c r="D3047" s="16">
        <v>75.042158516020237</v>
      </c>
      <c r="E3047" s="15">
        <v>48.06</v>
      </c>
    </row>
    <row r="3048" spans="1:5" x14ac:dyDescent="0.25">
      <c r="A3048" s="23">
        <v>701161</v>
      </c>
      <c r="B3048" s="21" t="s">
        <v>2685</v>
      </c>
      <c r="C3048" s="21"/>
      <c r="D3048" s="16">
        <v>75.042158516020237</v>
      </c>
      <c r="E3048" s="15">
        <v>48.06</v>
      </c>
    </row>
    <row r="3049" spans="1:5" x14ac:dyDescent="0.25">
      <c r="A3049" s="23">
        <v>701170</v>
      </c>
      <c r="B3049" s="21" t="s">
        <v>2684</v>
      </c>
      <c r="C3049" s="21"/>
      <c r="D3049" s="16">
        <v>40.134907251264757</v>
      </c>
      <c r="E3049" s="15">
        <v>25.704000000000004</v>
      </c>
    </row>
    <row r="3050" spans="1:5" x14ac:dyDescent="0.25">
      <c r="A3050" s="23">
        <v>701180</v>
      </c>
      <c r="B3050" s="21" t="s">
        <v>2683</v>
      </c>
      <c r="C3050" s="21"/>
      <c r="D3050" s="16">
        <v>40.134907251264757</v>
      </c>
      <c r="E3050" s="15">
        <v>25.704000000000004</v>
      </c>
    </row>
    <row r="3051" spans="1:5" x14ac:dyDescent="0.25">
      <c r="A3051" s="23">
        <v>701190</v>
      </c>
      <c r="B3051" s="21" t="s">
        <v>2682</v>
      </c>
      <c r="C3051" s="21" t="s">
        <v>2681</v>
      </c>
      <c r="D3051" s="16">
        <v>118.05</v>
      </c>
      <c r="E3051" s="15">
        <v>75.603942000000004</v>
      </c>
    </row>
    <row r="3052" spans="1:5" x14ac:dyDescent="0.25">
      <c r="A3052" s="23">
        <v>701200</v>
      </c>
      <c r="B3052" s="21" t="s">
        <v>2680</v>
      </c>
      <c r="C3052" s="21"/>
      <c r="D3052" s="16">
        <v>5.0590219224283306</v>
      </c>
      <c r="E3052" s="15">
        <v>3.24</v>
      </c>
    </row>
    <row r="3053" spans="1:5" x14ac:dyDescent="0.25">
      <c r="A3053" s="23">
        <v>701210</v>
      </c>
      <c r="B3053" s="21" t="s">
        <v>2679</v>
      </c>
      <c r="C3053" s="21"/>
      <c r="D3053" s="16">
        <v>64.620573355817882</v>
      </c>
      <c r="E3053" s="15">
        <v>41.385600000000004</v>
      </c>
    </row>
    <row r="3054" spans="1:5" x14ac:dyDescent="0.25">
      <c r="A3054" s="23">
        <v>701220</v>
      </c>
      <c r="B3054" s="21" t="s">
        <v>2678</v>
      </c>
      <c r="C3054" s="21" t="s">
        <v>2677</v>
      </c>
      <c r="D3054" s="16">
        <v>42.158516020236092</v>
      </c>
      <c r="E3054" s="15">
        <v>27</v>
      </c>
    </row>
    <row r="3055" spans="1:5" x14ac:dyDescent="0.25">
      <c r="A3055" s="23">
        <v>701221</v>
      </c>
      <c r="B3055" s="21" t="s">
        <v>2676</v>
      </c>
      <c r="C3055" s="21"/>
      <c r="D3055" s="16">
        <v>16.86</v>
      </c>
      <c r="E3055" s="15">
        <v>10.797818399999999</v>
      </c>
    </row>
    <row r="3056" spans="1:5" ht="24" x14ac:dyDescent="0.25">
      <c r="A3056" s="23">
        <v>701222</v>
      </c>
      <c r="B3056" s="21" t="s">
        <v>2675</v>
      </c>
      <c r="C3056" s="21" t="s">
        <v>2674</v>
      </c>
      <c r="D3056" s="16">
        <v>200</v>
      </c>
      <c r="E3056" s="15">
        <v>128.08799999999999</v>
      </c>
    </row>
    <row r="3057" spans="1:5" ht="24" x14ac:dyDescent="0.25">
      <c r="A3057" s="23">
        <v>701223</v>
      </c>
      <c r="B3057" s="21" t="s">
        <v>2673</v>
      </c>
      <c r="C3057" s="21" t="s">
        <v>2672</v>
      </c>
      <c r="D3057" s="16">
        <v>300</v>
      </c>
      <c r="E3057" s="15">
        <v>192.13199999999998</v>
      </c>
    </row>
    <row r="3058" spans="1:5" x14ac:dyDescent="0.25">
      <c r="A3058" s="23">
        <v>701230</v>
      </c>
      <c r="B3058" s="21" t="s">
        <v>2671</v>
      </c>
      <c r="C3058" s="21"/>
      <c r="D3058" s="16">
        <v>52.816188870151777</v>
      </c>
      <c r="E3058" s="15">
        <v>33.825600000000009</v>
      </c>
    </row>
    <row r="3059" spans="1:5" x14ac:dyDescent="0.25">
      <c r="A3059" s="23"/>
      <c r="B3059" s="22" t="s">
        <v>2670</v>
      </c>
      <c r="C3059" s="21" t="s">
        <v>2669</v>
      </c>
      <c r="D3059" s="16"/>
      <c r="E3059" s="15">
        <v>0</v>
      </c>
    </row>
    <row r="3060" spans="1:5" ht="24" x14ac:dyDescent="0.25">
      <c r="A3060" s="23">
        <v>701250</v>
      </c>
      <c r="B3060" s="21" t="s">
        <v>2668</v>
      </c>
      <c r="C3060" s="21"/>
      <c r="D3060" s="16">
        <v>70.151770657672856</v>
      </c>
      <c r="E3060" s="15">
        <v>44.928000000000004</v>
      </c>
    </row>
    <row r="3061" spans="1:5" x14ac:dyDescent="0.25">
      <c r="A3061" s="23">
        <v>701260</v>
      </c>
      <c r="B3061" s="21" t="s">
        <v>2667</v>
      </c>
      <c r="C3061" s="21" t="s">
        <v>2657</v>
      </c>
      <c r="D3061" s="16">
        <v>258.212478920742</v>
      </c>
      <c r="E3061" s="15">
        <v>165.36960000000002</v>
      </c>
    </row>
    <row r="3062" spans="1:5" ht="24" x14ac:dyDescent="0.25">
      <c r="A3062" s="23">
        <v>701270</v>
      </c>
      <c r="B3062" s="21" t="s">
        <v>2666</v>
      </c>
      <c r="C3062" s="21"/>
      <c r="D3062" s="16">
        <v>119.7301854974705</v>
      </c>
      <c r="E3062" s="15">
        <v>76.680000000000007</v>
      </c>
    </row>
    <row r="3063" spans="1:5" x14ac:dyDescent="0.25">
      <c r="A3063" s="23">
        <v>701280</v>
      </c>
      <c r="B3063" s="21" t="s">
        <v>2665</v>
      </c>
      <c r="C3063" s="21"/>
      <c r="D3063" s="16">
        <v>51.956155143338954</v>
      </c>
      <c r="E3063" s="15">
        <v>33.274799999999999</v>
      </c>
    </row>
    <row r="3064" spans="1:5" ht="48" x14ac:dyDescent="0.25">
      <c r="A3064" s="23">
        <v>701281</v>
      </c>
      <c r="B3064" s="21" t="s">
        <v>2664</v>
      </c>
      <c r="C3064" s="21" t="s">
        <v>2662</v>
      </c>
      <c r="D3064" s="16">
        <v>674.53625632377748</v>
      </c>
      <c r="E3064" s="15">
        <v>432</v>
      </c>
    </row>
    <row r="3065" spans="1:5" ht="48" x14ac:dyDescent="0.2">
      <c r="A3065" s="23">
        <v>701282</v>
      </c>
      <c r="B3065" s="173" t="s">
        <v>2663</v>
      </c>
      <c r="C3065" s="103" t="s">
        <v>2662</v>
      </c>
      <c r="D3065" s="16">
        <v>850</v>
      </c>
      <c r="E3065" s="15">
        <v>544.37400000000002</v>
      </c>
    </row>
    <row r="3066" spans="1:5" x14ac:dyDescent="0.25">
      <c r="A3066" s="23">
        <v>701290</v>
      </c>
      <c r="B3066" s="21" t="s">
        <v>2661</v>
      </c>
      <c r="C3066" s="21"/>
      <c r="D3066" s="16">
        <v>86.172006745362566</v>
      </c>
      <c r="E3066" s="15">
        <v>55.188000000000002</v>
      </c>
    </row>
    <row r="3067" spans="1:5" x14ac:dyDescent="0.25">
      <c r="A3067" s="23">
        <v>701300</v>
      </c>
      <c r="B3067" s="21" t="s">
        <v>2660</v>
      </c>
      <c r="C3067" s="21"/>
      <c r="D3067" s="16">
        <v>322.22596964586847</v>
      </c>
      <c r="E3067" s="15">
        <v>206.3664</v>
      </c>
    </row>
    <row r="3068" spans="1:5" x14ac:dyDescent="0.25">
      <c r="A3068" s="23">
        <v>701310</v>
      </c>
      <c r="B3068" s="21" t="s">
        <v>2659</v>
      </c>
      <c r="C3068" s="21"/>
      <c r="D3068" s="16">
        <v>359.19055649241147</v>
      </c>
      <c r="E3068" s="15">
        <v>230.04000000000002</v>
      </c>
    </row>
    <row r="3069" spans="1:5" x14ac:dyDescent="0.25">
      <c r="A3069" s="23">
        <v>701320</v>
      </c>
      <c r="B3069" s="21" t="s">
        <v>2658</v>
      </c>
      <c r="C3069" s="45" t="s">
        <v>2657</v>
      </c>
      <c r="D3069" s="16">
        <v>354.822934232715</v>
      </c>
      <c r="E3069" s="15">
        <v>227.24280000000002</v>
      </c>
    </row>
    <row r="3070" spans="1:5" x14ac:dyDescent="0.25">
      <c r="A3070" s="23">
        <v>701330</v>
      </c>
      <c r="B3070" s="21" t="s">
        <v>2656</v>
      </c>
      <c r="C3070" s="21"/>
      <c r="D3070" s="16">
        <v>389.20741989881958</v>
      </c>
      <c r="E3070" s="15">
        <v>249.26400000000004</v>
      </c>
    </row>
    <row r="3071" spans="1:5" x14ac:dyDescent="0.25">
      <c r="A3071" s="23">
        <v>701340</v>
      </c>
      <c r="B3071" s="21" t="s">
        <v>2655</v>
      </c>
      <c r="C3071" s="21"/>
      <c r="D3071" s="16">
        <v>400.168634064081</v>
      </c>
      <c r="E3071" s="15">
        <v>256.28400000000005</v>
      </c>
    </row>
    <row r="3072" spans="1:5" x14ac:dyDescent="0.25">
      <c r="A3072" s="23">
        <v>701350</v>
      </c>
      <c r="B3072" s="21" t="s">
        <v>2654</v>
      </c>
      <c r="C3072" s="21"/>
      <c r="D3072" s="16">
        <v>297.80775716694774</v>
      </c>
      <c r="E3072" s="15">
        <v>190.72800000000001</v>
      </c>
    </row>
    <row r="3073" spans="1:5" x14ac:dyDescent="0.25">
      <c r="A3073" s="23">
        <v>701360</v>
      </c>
      <c r="B3073" s="21" t="s">
        <v>2653</v>
      </c>
      <c r="C3073" s="21" t="s">
        <v>2652</v>
      </c>
      <c r="D3073" s="117">
        <v>478.920741989882</v>
      </c>
      <c r="E3073" s="15">
        <v>306.72000000000003</v>
      </c>
    </row>
    <row r="3074" spans="1:5" x14ac:dyDescent="0.25">
      <c r="A3074" s="23">
        <v>701370</v>
      </c>
      <c r="B3074" s="21" t="s">
        <v>2651</v>
      </c>
      <c r="C3074" s="21"/>
      <c r="D3074" s="16">
        <v>300.16863406408095</v>
      </c>
      <c r="E3074" s="15">
        <v>192.24</v>
      </c>
    </row>
    <row r="3075" spans="1:5" x14ac:dyDescent="0.25">
      <c r="A3075" s="23">
        <v>701380</v>
      </c>
      <c r="B3075" s="21" t="s">
        <v>2650</v>
      </c>
      <c r="C3075" s="21"/>
      <c r="D3075" s="16">
        <v>220.23608768971332</v>
      </c>
      <c r="E3075" s="15">
        <v>141.048</v>
      </c>
    </row>
    <row r="3076" spans="1:5" x14ac:dyDescent="0.25">
      <c r="A3076" s="23">
        <v>701390</v>
      </c>
      <c r="B3076" s="21" t="s">
        <v>2649</v>
      </c>
      <c r="C3076" s="21"/>
      <c r="D3076" s="16">
        <v>110.11804384485666</v>
      </c>
      <c r="E3076" s="15">
        <v>70.524000000000001</v>
      </c>
    </row>
    <row r="3077" spans="1:5" x14ac:dyDescent="0.25">
      <c r="A3077" s="23">
        <v>701400</v>
      </c>
      <c r="B3077" s="21" t="s">
        <v>2648</v>
      </c>
      <c r="C3077" s="21" t="s">
        <v>2647</v>
      </c>
      <c r="D3077" s="16">
        <v>135.91905564924113</v>
      </c>
      <c r="E3077" s="15">
        <v>87.047999999999988</v>
      </c>
    </row>
    <row r="3078" spans="1:5" x14ac:dyDescent="0.25">
      <c r="A3078" s="23">
        <v>701410</v>
      </c>
      <c r="B3078" s="21" t="s">
        <v>2646</v>
      </c>
      <c r="C3078" s="21"/>
      <c r="D3078" s="16">
        <v>143.33895446880271</v>
      </c>
      <c r="E3078" s="15">
        <v>91.800000000000011</v>
      </c>
    </row>
    <row r="3079" spans="1:5" x14ac:dyDescent="0.25">
      <c r="A3079" s="23">
        <v>701411</v>
      </c>
      <c r="B3079" s="21" t="s">
        <v>2645</v>
      </c>
      <c r="C3079" s="21"/>
      <c r="D3079" s="16">
        <v>143</v>
      </c>
      <c r="E3079" s="15">
        <v>91.582920000000001</v>
      </c>
    </row>
    <row r="3080" spans="1:5" x14ac:dyDescent="0.25">
      <c r="A3080" s="23">
        <v>701420</v>
      </c>
      <c r="B3080" s="21" t="s">
        <v>2644</v>
      </c>
      <c r="C3080" s="21"/>
      <c r="D3080" s="16">
        <v>239.460370994941</v>
      </c>
      <c r="E3080" s="15">
        <v>153.36000000000001</v>
      </c>
    </row>
    <row r="3081" spans="1:5" x14ac:dyDescent="0.25">
      <c r="A3081" s="23">
        <v>701430</v>
      </c>
      <c r="B3081" s="21" t="s">
        <v>2643</v>
      </c>
      <c r="C3081" s="21"/>
      <c r="D3081" s="16">
        <v>389.20741989881958</v>
      </c>
      <c r="E3081" s="15">
        <v>249.26400000000004</v>
      </c>
    </row>
    <row r="3082" spans="1:5" x14ac:dyDescent="0.25">
      <c r="A3082" s="23">
        <v>701440</v>
      </c>
      <c r="B3082" s="21" t="s">
        <v>2642</v>
      </c>
      <c r="C3082" s="21"/>
      <c r="D3082" s="16">
        <v>235.34569983136595</v>
      </c>
      <c r="E3082" s="15">
        <v>150.72480000000002</v>
      </c>
    </row>
    <row r="3083" spans="1:5" x14ac:dyDescent="0.25">
      <c r="A3083" s="23">
        <v>701450</v>
      </c>
      <c r="B3083" s="21" t="s">
        <v>2641</v>
      </c>
      <c r="C3083" s="33" t="s">
        <v>2640</v>
      </c>
      <c r="D3083" s="16">
        <v>200.16863406408095</v>
      </c>
      <c r="E3083" s="15">
        <v>128.196</v>
      </c>
    </row>
    <row r="3084" spans="1:5" x14ac:dyDescent="0.25">
      <c r="A3084" s="23">
        <v>701460</v>
      </c>
      <c r="B3084" s="21" t="s">
        <v>2639</v>
      </c>
      <c r="C3084" s="33" t="s">
        <v>2638</v>
      </c>
      <c r="D3084" s="16">
        <v>200.16863406408095</v>
      </c>
      <c r="E3084" s="15">
        <v>128.196</v>
      </c>
    </row>
    <row r="3085" spans="1:5" x14ac:dyDescent="0.25">
      <c r="A3085" s="23">
        <v>701470</v>
      </c>
      <c r="B3085" s="21" t="s">
        <v>2637</v>
      </c>
      <c r="C3085" s="21"/>
      <c r="D3085" s="16">
        <v>300.16863406408095</v>
      </c>
      <c r="E3085" s="15">
        <v>192.24</v>
      </c>
    </row>
    <row r="3086" spans="1:5" x14ac:dyDescent="0.25">
      <c r="A3086" s="23">
        <v>701480</v>
      </c>
      <c r="B3086" s="21" t="s">
        <v>2636</v>
      </c>
      <c r="C3086" s="21"/>
      <c r="D3086" s="16">
        <v>15.008431703204048</v>
      </c>
      <c r="E3086" s="15">
        <v>9.6120000000000019</v>
      </c>
    </row>
    <row r="3087" spans="1:5" x14ac:dyDescent="0.25">
      <c r="A3087" s="23">
        <v>701490</v>
      </c>
      <c r="B3087" s="21" t="s">
        <v>2635</v>
      </c>
      <c r="C3087" s="21"/>
      <c r="D3087" s="16">
        <v>100.16863406408095</v>
      </c>
      <c r="E3087" s="15">
        <v>64.152000000000001</v>
      </c>
    </row>
    <row r="3088" spans="1:5" x14ac:dyDescent="0.25">
      <c r="A3088" s="23">
        <v>701500</v>
      </c>
      <c r="B3088" s="21" t="s">
        <v>2634</v>
      </c>
      <c r="C3088" s="21"/>
      <c r="D3088" s="16">
        <v>200.16863406408095</v>
      </c>
      <c r="E3088" s="15">
        <v>128.196</v>
      </c>
    </row>
    <row r="3089" spans="1:5" x14ac:dyDescent="0.25">
      <c r="A3089" s="23">
        <v>701510</v>
      </c>
      <c r="B3089" s="21" t="s">
        <v>2633</v>
      </c>
      <c r="C3089" s="21" t="s">
        <v>2632</v>
      </c>
      <c r="D3089" s="16">
        <v>70.151770657672856</v>
      </c>
      <c r="E3089" s="15">
        <v>44.928000000000004</v>
      </c>
    </row>
    <row r="3090" spans="1:5" x14ac:dyDescent="0.25">
      <c r="A3090" s="23">
        <v>701520</v>
      </c>
      <c r="B3090" s="21" t="s">
        <v>2631</v>
      </c>
      <c r="C3090" s="21"/>
      <c r="D3090" s="16">
        <v>110.11804384485666</v>
      </c>
      <c r="E3090" s="15">
        <v>70.524000000000001</v>
      </c>
    </row>
    <row r="3091" spans="1:5" x14ac:dyDescent="0.25">
      <c r="A3091" s="23">
        <v>701530</v>
      </c>
      <c r="B3091" s="21" t="s">
        <v>2630</v>
      </c>
      <c r="C3091" s="21"/>
      <c r="D3091" s="16">
        <v>300.16863406408095</v>
      </c>
      <c r="E3091" s="15">
        <v>192.24</v>
      </c>
    </row>
    <row r="3092" spans="1:5" x14ac:dyDescent="0.25">
      <c r="A3092" s="23">
        <v>701540</v>
      </c>
      <c r="B3092" s="21" t="s">
        <v>2629</v>
      </c>
      <c r="C3092" s="21" t="s">
        <v>2628</v>
      </c>
      <c r="D3092" s="117">
        <v>110.11804384485666</v>
      </c>
      <c r="E3092" s="15">
        <v>70.524000000000001</v>
      </c>
    </row>
    <row r="3093" spans="1:5" ht="24" x14ac:dyDescent="0.25">
      <c r="A3093" s="157">
        <v>701545</v>
      </c>
      <c r="B3093" s="21" t="s">
        <v>2627</v>
      </c>
      <c r="C3093" s="21" t="s">
        <v>2626</v>
      </c>
      <c r="D3093" s="117">
        <v>120.06745362563238</v>
      </c>
      <c r="E3093" s="15">
        <v>76.896000000000015</v>
      </c>
    </row>
    <row r="3094" spans="1:5" x14ac:dyDescent="0.25">
      <c r="A3094" s="23">
        <v>701550</v>
      </c>
      <c r="B3094" s="21" t="s">
        <v>2625</v>
      </c>
      <c r="C3094" s="21" t="s">
        <v>2624</v>
      </c>
      <c r="D3094" s="117">
        <v>120.06745362563238</v>
      </c>
      <c r="E3094" s="15">
        <v>76.896000000000015</v>
      </c>
    </row>
    <row r="3095" spans="1:5" ht="24" x14ac:dyDescent="0.25">
      <c r="A3095" s="23">
        <v>701560</v>
      </c>
      <c r="B3095" s="21" t="s">
        <v>2623</v>
      </c>
      <c r="C3095" s="21" t="s">
        <v>2622</v>
      </c>
      <c r="D3095" s="16">
        <v>110.11804384485666</v>
      </c>
      <c r="E3095" s="15">
        <v>70.524000000000001</v>
      </c>
    </row>
    <row r="3096" spans="1:5" x14ac:dyDescent="0.25">
      <c r="A3096" s="23">
        <v>701570</v>
      </c>
      <c r="B3096" s="21" t="s">
        <v>2621</v>
      </c>
      <c r="C3096" s="21" t="s">
        <v>2619</v>
      </c>
      <c r="D3096" s="16">
        <v>353.00168634064084</v>
      </c>
      <c r="E3096" s="15">
        <v>226.07640000000004</v>
      </c>
    </row>
    <row r="3097" spans="1:5" x14ac:dyDescent="0.25">
      <c r="A3097" s="23">
        <v>701572</v>
      </c>
      <c r="B3097" s="21" t="s">
        <v>2620</v>
      </c>
      <c r="C3097" s="21" t="s">
        <v>2619</v>
      </c>
      <c r="D3097" s="16">
        <v>300.16863406408095</v>
      </c>
      <c r="E3097" s="15">
        <v>192.24</v>
      </c>
    </row>
    <row r="3098" spans="1:5" ht="24" x14ac:dyDescent="0.25">
      <c r="A3098" s="175"/>
      <c r="B3098" s="85" t="s">
        <v>2618</v>
      </c>
      <c r="C3098" s="87" t="s">
        <v>9218</v>
      </c>
      <c r="D3098" s="176"/>
      <c r="E3098" s="15">
        <v>0</v>
      </c>
    </row>
    <row r="3099" spans="1:5" ht="24" x14ac:dyDescent="0.25">
      <c r="A3099" s="23"/>
      <c r="B3099" s="22" t="s">
        <v>2617</v>
      </c>
      <c r="C3099" s="33" t="s">
        <v>2616</v>
      </c>
      <c r="D3099" s="16"/>
      <c r="E3099" s="15">
        <v>0</v>
      </c>
    </row>
    <row r="3100" spans="1:5" ht="15" x14ac:dyDescent="0.25">
      <c r="A3100" s="97">
        <v>701580</v>
      </c>
      <c r="B3100" s="98" t="s">
        <v>2615</v>
      </c>
      <c r="C3100" s="174"/>
      <c r="D3100" s="83">
        <v>8.09</v>
      </c>
      <c r="E3100" s="15">
        <v>5.1811596</v>
      </c>
    </row>
    <row r="3101" spans="1:5" x14ac:dyDescent="0.25">
      <c r="A3101" s="23">
        <v>701590</v>
      </c>
      <c r="B3101" s="21" t="s">
        <v>2614</v>
      </c>
      <c r="C3101" s="21"/>
      <c r="D3101" s="16">
        <v>25.13</v>
      </c>
      <c r="E3101" s="15">
        <v>16.094257200000001</v>
      </c>
    </row>
    <row r="3102" spans="1:5" ht="15" x14ac:dyDescent="0.25">
      <c r="A3102" s="97">
        <v>701600</v>
      </c>
      <c r="B3102" s="98" t="s">
        <v>2613</v>
      </c>
      <c r="C3102" s="174"/>
      <c r="D3102" s="169">
        <v>25.13</v>
      </c>
      <c r="E3102" s="15">
        <v>16.094257200000001</v>
      </c>
    </row>
    <row r="3103" spans="1:5" ht="15" x14ac:dyDescent="0.25">
      <c r="A3103" s="97">
        <v>701610</v>
      </c>
      <c r="B3103" s="98" t="s">
        <v>2612</v>
      </c>
      <c r="C3103" s="174"/>
      <c r="D3103" s="83">
        <v>22.61</v>
      </c>
      <c r="E3103" s="15">
        <v>14.4803484</v>
      </c>
    </row>
    <row r="3104" spans="1:5" ht="15" x14ac:dyDescent="0.25">
      <c r="A3104" s="97">
        <v>701620</v>
      </c>
      <c r="B3104" s="98" t="s">
        <v>2611</v>
      </c>
      <c r="C3104" s="174"/>
      <c r="D3104" s="83">
        <v>22.61</v>
      </c>
      <c r="E3104" s="15">
        <v>14.4803484</v>
      </c>
    </row>
    <row r="3105" spans="1:5" x14ac:dyDescent="0.25">
      <c r="A3105" s="97">
        <v>701630</v>
      </c>
      <c r="B3105" s="98" t="s">
        <v>2610</v>
      </c>
      <c r="C3105" s="149"/>
      <c r="D3105" s="83">
        <v>15.01</v>
      </c>
      <c r="E3105" s="15">
        <v>9.6130043999999994</v>
      </c>
    </row>
    <row r="3106" spans="1:5" x14ac:dyDescent="0.25">
      <c r="A3106" s="97">
        <v>701640</v>
      </c>
      <c r="B3106" s="98" t="s">
        <v>2609</v>
      </c>
      <c r="C3106" s="149"/>
      <c r="D3106" s="83">
        <v>22.61</v>
      </c>
      <c r="E3106" s="15">
        <v>14.4803484</v>
      </c>
    </row>
    <row r="3107" spans="1:5" ht="15" x14ac:dyDescent="0.25">
      <c r="A3107" s="97">
        <v>701650</v>
      </c>
      <c r="B3107" s="98" t="s">
        <v>2608</v>
      </c>
      <c r="C3107" s="174"/>
      <c r="D3107" s="83">
        <v>25.13</v>
      </c>
      <c r="E3107" s="15">
        <v>16.094257200000001</v>
      </c>
    </row>
    <row r="3108" spans="1:5" ht="15" x14ac:dyDescent="0.25">
      <c r="A3108" s="97">
        <v>701660</v>
      </c>
      <c r="B3108" s="98" t="s">
        <v>2607</v>
      </c>
      <c r="C3108" s="174"/>
      <c r="D3108" s="83">
        <v>25.13</v>
      </c>
      <c r="E3108" s="15">
        <v>16.094257200000001</v>
      </c>
    </row>
    <row r="3109" spans="1:5" ht="15" x14ac:dyDescent="0.25">
      <c r="A3109" s="97">
        <v>701670</v>
      </c>
      <c r="B3109" s="87" t="s">
        <v>2606</v>
      </c>
      <c r="C3109" s="174"/>
      <c r="D3109" s="83">
        <v>25.13</v>
      </c>
      <c r="E3109" s="15">
        <v>16.094257200000001</v>
      </c>
    </row>
    <row r="3110" spans="1:5" ht="15" x14ac:dyDescent="0.25">
      <c r="A3110" s="97">
        <v>701680</v>
      </c>
      <c r="B3110" s="98" t="s">
        <v>2605</v>
      </c>
      <c r="C3110" s="174"/>
      <c r="D3110" s="83">
        <v>25.13</v>
      </c>
      <c r="E3110" s="15">
        <v>16.094257200000001</v>
      </c>
    </row>
    <row r="3111" spans="1:5" ht="15" x14ac:dyDescent="0.25">
      <c r="A3111" s="97">
        <v>701690</v>
      </c>
      <c r="B3111" s="98" t="s">
        <v>2604</v>
      </c>
      <c r="C3111" s="174"/>
      <c r="D3111" s="83">
        <v>25.13</v>
      </c>
      <c r="E3111" s="15">
        <v>16.094257200000001</v>
      </c>
    </row>
    <row r="3112" spans="1:5" ht="15" x14ac:dyDescent="0.25">
      <c r="A3112" s="97">
        <v>701700</v>
      </c>
      <c r="B3112" s="98" t="s">
        <v>2603</v>
      </c>
      <c r="C3112" s="174"/>
      <c r="D3112" s="83">
        <v>22.61</v>
      </c>
      <c r="E3112" s="15">
        <v>14.4803484</v>
      </c>
    </row>
    <row r="3113" spans="1:5" ht="15" x14ac:dyDescent="0.25">
      <c r="A3113" s="97">
        <v>701710</v>
      </c>
      <c r="B3113" s="98" t="s">
        <v>2602</v>
      </c>
      <c r="C3113" s="174"/>
      <c r="D3113" s="83">
        <v>25.13</v>
      </c>
      <c r="E3113" s="15">
        <v>16.094257200000001</v>
      </c>
    </row>
    <row r="3114" spans="1:5" ht="15" x14ac:dyDescent="0.25">
      <c r="A3114" s="97">
        <v>701720</v>
      </c>
      <c r="B3114" s="98" t="s">
        <v>2601</v>
      </c>
      <c r="C3114" s="174"/>
      <c r="D3114" s="83">
        <v>25.13</v>
      </c>
      <c r="E3114" s="15">
        <v>16.094257200000001</v>
      </c>
    </row>
    <row r="3115" spans="1:5" ht="15" x14ac:dyDescent="0.25">
      <c r="A3115" s="97">
        <v>701730</v>
      </c>
      <c r="B3115" s="98" t="s">
        <v>2600</v>
      </c>
      <c r="C3115" s="174"/>
      <c r="D3115" s="83">
        <v>30.02</v>
      </c>
      <c r="E3115" s="15">
        <v>19.226008799999999</v>
      </c>
    </row>
    <row r="3116" spans="1:5" ht="15" x14ac:dyDescent="0.25">
      <c r="A3116" s="177"/>
      <c r="B3116" s="178" t="s">
        <v>2599</v>
      </c>
      <c r="C3116" s="174"/>
      <c r="D3116" s="16"/>
      <c r="E3116" s="15">
        <v>0</v>
      </c>
    </row>
    <row r="3117" spans="1:5" x14ac:dyDescent="0.25">
      <c r="A3117" s="23">
        <v>701740</v>
      </c>
      <c r="B3117" s="21" t="s">
        <v>2598</v>
      </c>
      <c r="C3117" s="21"/>
      <c r="D3117" s="16">
        <v>4.0472175379426645</v>
      </c>
      <c r="E3117" s="15">
        <v>2.5920000000000001</v>
      </c>
    </row>
    <row r="3118" spans="1:5" x14ac:dyDescent="0.25">
      <c r="A3118" s="23">
        <v>701741</v>
      </c>
      <c r="B3118" s="21" t="s">
        <v>2597</v>
      </c>
      <c r="C3118" s="21" t="s">
        <v>2596</v>
      </c>
      <c r="D3118" s="16">
        <v>50.59021922428331</v>
      </c>
      <c r="E3118" s="15">
        <v>32.400000000000006</v>
      </c>
    </row>
    <row r="3119" spans="1:5" x14ac:dyDescent="0.25">
      <c r="A3119" s="23">
        <v>701750</v>
      </c>
      <c r="B3119" s="21" t="s">
        <v>2595</v>
      </c>
      <c r="C3119" s="21"/>
      <c r="D3119" s="16">
        <v>4.0472175379426645</v>
      </c>
      <c r="E3119" s="15">
        <v>2.5920000000000001</v>
      </c>
    </row>
    <row r="3120" spans="1:5" x14ac:dyDescent="0.25">
      <c r="A3120" s="23">
        <v>701760</v>
      </c>
      <c r="B3120" s="21" t="s">
        <v>2594</v>
      </c>
      <c r="C3120" s="21"/>
      <c r="D3120" s="16">
        <v>6.0708263069139967</v>
      </c>
      <c r="E3120" s="15">
        <v>3.8880000000000003</v>
      </c>
    </row>
    <row r="3121" spans="1:5" x14ac:dyDescent="0.25">
      <c r="A3121" s="23">
        <v>701770</v>
      </c>
      <c r="B3121" s="21" t="s">
        <v>2593</v>
      </c>
      <c r="C3121" s="21"/>
      <c r="D3121" s="16">
        <v>4.0472175379426645</v>
      </c>
      <c r="E3121" s="15">
        <v>2.5920000000000001</v>
      </c>
    </row>
    <row r="3122" spans="1:5" x14ac:dyDescent="0.25">
      <c r="A3122" s="23">
        <v>701780</v>
      </c>
      <c r="B3122" s="21" t="s">
        <v>2592</v>
      </c>
      <c r="C3122" s="21"/>
      <c r="D3122" s="16">
        <v>5.0590219224283306</v>
      </c>
      <c r="E3122" s="15">
        <v>3.24</v>
      </c>
    </row>
    <row r="3123" spans="1:5" x14ac:dyDescent="0.25">
      <c r="A3123" s="23">
        <v>701790</v>
      </c>
      <c r="B3123" s="21" t="s">
        <v>2591</v>
      </c>
      <c r="C3123" s="21"/>
      <c r="D3123" s="16">
        <v>5.0590219224283306</v>
      </c>
      <c r="E3123" s="15">
        <v>3.24</v>
      </c>
    </row>
    <row r="3124" spans="1:5" x14ac:dyDescent="0.25">
      <c r="A3124" s="23">
        <v>701800</v>
      </c>
      <c r="B3124" s="21" t="s">
        <v>2590</v>
      </c>
      <c r="C3124" s="21" t="s">
        <v>2589</v>
      </c>
      <c r="D3124" s="16">
        <v>18.043844856661046</v>
      </c>
      <c r="E3124" s="15">
        <v>11.555999999999999</v>
      </c>
    </row>
    <row r="3125" spans="1:5" x14ac:dyDescent="0.25">
      <c r="A3125" s="23">
        <v>701810</v>
      </c>
      <c r="B3125" s="21" t="s">
        <v>2588</v>
      </c>
      <c r="C3125" s="21"/>
      <c r="D3125" s="16">
        <v>10.118043844856661</v>
      </c>
      <c r="E3125" s="15">
        <v>6.48</v>
      </c>
    </row>
    <row r="3126" spans="1:5" x14ac:dyDescent="0.25">
      <c r="A3126" s="23">
        <v>701820</v>
      </c>
      <c r="B3126" s="21" t="s">
        <v>2587</v>
      </c>
      <c r="C3126" s="21"/>
      <c r="D3126" s="16">
        <v>4.0472175379426645</v>
      </c>
      <c r="E3126" s="15">
        <v>2.5920000000000001</v>
      </c>
    </row>
    <row r="3127" spans="1:5" x14ac:dyDescent="0.25">
      <c r="A3127" s="23">
        <v>701830</v>
      </c>
      <c r="B3127" s="21" t="s">
        <v>2586</v>
      </c>
      <c r="C3127" s="21"/>
      <c r="D3127" s="16">
        <v>4.0472175379426645</v>
      </c>
      <c r="E3127" s="15">
        <v>2.5920000000000001</v>
      </c>
    </row>
    <row r="3128" spans="1:5" x14ac:dyDescent="0.25">
      <c r="A3128" s="23">
        <v>701840</v>
      </c>
      <c r="B3128" s="21" t="s">
        <v>2585</v>
      </c>
      <c r="C3128" s="21"/>
      <c r="D3128" s="16">
        <v>4.0472175379426645</v>
      </c>
      <c r="E3128" s="15">
        <v>2.5920000000000001</v>
      </c>
    </row>
    <row r="3129" spans="1:5" x14ac:dyDescent="0.25">
      <c r="A3129" s="23">
        <v>701850</v>
      </c>
      <c r="B3129" s="21" t="s">
        <v>2584</v>
      </c>
      <c r="C3129" s="21"/>
      <c r="D3129" s="16">
        <v>4.0472175379426645</v>
      </c>
      <c r="E3129" s="15">
        <v>2.5920000000000001</v>
      </c>
    </row>
    <row r="3130" spans="1:5" x14ac:dyDescent="0.25">
      <c r="A3130" s="23">
        <v>701860</v>
      </c>
      <c r="B3130" s="21" t="s">
        <v>2583</v>
      </c>
      <c r="C3130" s="21" t="s">
        <v>2582</v>
      </c>
      <c r="D3130" s="16">
        <v>8.094435075885329</v>
      </c>
      <c r="E3130" s="15">
        <v>5.1840000000000002</v>
      </c>
    </row>
    <row r="3131" spans="1:5" x14ac:dyDescent="0.25">
      <c r="A3131" s="23">
        <v>701870</v>
      </c>
      <c r="B3131" s="21" t="s">
        <v>2581</v>
      </c>
      <c r="C3131" s="21"/>
      <c r="D3131" s="16">
        <v>6.0708263069139967</v>
      </c>
      <c r="E3131" s="15">
        <v>3.8880000000000003</v>
      </c>
    </row>
    <row r="3132" spans="1:5" x14ac:dyDescent="0.25">
      <c r="A3132" s="23">
        <v>701880</v>
      </c>
      <c r="B3132" s="21" t="s">
        <v>2580</v>
      </c>
      <c r="C3132" s="21"/>
      <c r="D3132" s="16">
        <v>6.0708263069139967</v>
      </c>
      <c r="E3132" s="15">
        <v>3.8880000000000003</v>
      </c>
    </row>
    <row r="3133" spans="1:5" x14ac:dyDescent="0.25">
      <c r="A3133" s="23">
        <v>701890</v>
      </c>
      <c r="B3133" s="21" t="s">
        <v>2579</v>
      </c>
      <c r="C3133" s="21"/>
      <c r="D3133" s="16">
        <v>6.0708263069139967</v>
      </c>
      <c r="E3133" s="15">
        <v>3.8880000000000003</v>
      </c>
    </row>
    <row r="3134" spans="1:5" x14ac:dyDescent="0.25">
      <c r="A3134" s="23">
        <v>701900</v>
      </c>
      <c r="B3134" s="21" t="s">
        <v>2578</v>
      </c>
      <c r="C3134" s="21"/>
      <c r="D3134" s="16">
        <v>25.126475548060711</v>
      </c>
      <c r="E3134" s="15">
        <v>16.092000000000002</v>
      </c>
    </row>
    <row r="3135" spans="1:5" x14ac:dyDescent="0.25">
      <c r="A3135" s="23">
        <v>701910</v>
      </c>
      <c r="B3135" s="21" t="s">
        <v>2577</v>
      </c>
      <c r="C3135" s="21"/>
      <c r="D3135" s="16">
        <v>25.126475548060711</v>
      </c>
      <c r="E3135" s="15">
        <v>16.092000000000002</v>
      </c>
    </row>
    <row r="3136" spans="1:5" x14ac:dyDescent="0.25">
      <c r="A3136" s="23">
        <v>701920</v>
      </c>
      <c r="B3136" s="21" t="s">
        <v>2576</v>
      </c>
      <c r="C3136" s="21"/>
      <c r="D3136" s="16">
        <v>6.0708263069139967</v>
      </c>
      <c r="E3136" s="15">
        <v>3.8880000000000003</v>
      </c>
    </row>
    <row r="3137" spans="1:5" x14ac:dyDescent="0.25">
      <c r="A3137" s="23">
        <v>701930</v>
      </c>
      <c r="B3137" s="21" t="s">
        <v>2575</v>
      </c>
      <c r="C3137" s="21"/>
      <c r="D3137" s="16">
        <v>5.0590219224283306</v>
      </c>
      <c r="E3137" s="15">
        <v>3.24</v>
      </c>
    </row>
    <row r="3138" spans="1:5" x14ac:dyDescent="0.25">
      <c r="A3138" s="23">
        <v>701940</v>
      </c>
      <c r="B3138" s="21" t="s">
        <v>2574</v>
      </c>
      <c r="C3138" s="21"/>
      <c r="D3138" s="16">
        <v>4.0472175379426645</v>
      </c>
      <c r="E3138" s="15">
        <v>2.5920000000000001</v>
      </c>
    </row>
    <row r="3139" spans="1:5" x14ac:dyDescent="0.25">
      <c r="A3139" s="23">
        <v>701950</v>
      </c>
      <c r="B3139" s="21" t="s">
        <v>2573</v>
      </c>
      <c r="C3139" s="21"/>
      <c r="D3139" s="16">
        <v>4.0472175379426645</v>
      </c>
      <c r="E3139" s="15">
        <v>2.5920000000000001</v>
      </c>
    </row>
    <row r="3140" spans="1:5" x14ac:dyDescent="0.25">
      <c r="A3140" s="23">
        <v>701960</v>
      </c>
      <c r="B3140" s="21" t="s">
        <v>2572</v>
      </c>
      <c r="C3140" s="21"/>
      <c r="D3140" s="16">
        <v>5.0590219224283306</v>
      </c>
      <c r="E3140" s="15">
        <v>3.24</v>
      </c>
    </row>
    <row r="3141" spans="1:5" x14ac:dyDescent="0.25">
      <c r="A3141" s="23">
        <v>701970</v>
      </c>
      <c r="B3141" s="21" t="s">
        <v>2571</v>
      </c>
      <c r="C3141" s="21"/>
      <c r="D3141" s="16">
        <v>6.0708263069139967</v>
      </c>
      <c r="E3141" s="15">
        <v>3.8880000000000003</v>
      </c>
    </row>
    <row r="3142" spans="1:5" x14ac:dyDescent="0.25">
      <c r="A3142" s="23">
        <v>701980</v>
      </c>
      <c r="B3142" s="21" t="s">
        <v>2570</v>
      </c>
      <c r="C3142" s="21"/>
      <c r="D3142" s="16">
        <v>3.0354131534569984</v>
      </c>
      <c r="E3142" s="15">
        <v>1.9440000000000002</v>
      </c>
    </row>
    <row r="3143" spans="1:5" x14ac:dyDescent="0.25">
      <c r="A3143" s="23">
        <v>701990</v>
      </c>
      <c r="B3143" s="21" t="s">
        <v>2569</v>
      </c>
      <c r="C3143" s="21"/>
      <c r="D3143" s="16">
        <v>5.0590219224283306</v>
      </c>
      <c r="E3143" s="15">
        <v>3.24</v>
      </c>
    </row>
    <row r="3144" spans="1:5" x14ac:dyDescent="0.25">
      <c r="A3144" s="23">
        <v>702000</v>
      </c>
      <c r="B3144" s="21" t="s">
        <v>2568</v>
      </c>
      <c r="C3144" s="21"/>
      <c r="D3144" s="16">
        <v>5.0590219224283306</v>
      </c>
      <c r="E3144" s="15">
        <v>3.24</v>
      </c>
    </row>
    <row r="3145" spans="1:5" x14ac:dyDescent="0.25">
      <c r="A3145" s="23">
        <v>702010</v>
      </c>
      <c r="B3145" s="21" t="s">
        <v>2567</v>
      </c>
      <c r="C3145" s="21"/>
      <c r="D3145" s="16">
        <v>3.0354131534569984</v>
      </c>
      <c r="E3145" s="15">
        <v>1.9440000000000002</v>
      </c>
    </row>
    <row r="3146" spans="1:5" ht="15" x14ac:dyDescent="0.25">
      <c r="A3146" s="97"/>
      <c r="B3146" s="178" t="s">
        <v>2566</v>
      </c>
      <c r="C3146" s="174"/>
      <c r="D3146" s="16"/>
      <c r="E3146" s="15">
        <v>0</v>
      </c>
    </row>
    <row r="3147" spans="1:5" x14ac:dyDescent="0.25">
      <c r="A3147" s="97">
        <v>702020</v>
      </c>
      <c r="B3147" s="98" t="s">
        <v>2565</v>
      </c>
      <c r="C3147" s="149" t="s">
        <v>2564</v>
      </c>
      <c r="D3147" s="83">
        <v>4.05</v>
      </c>
      <c r="E3147" s="15">
        <v>2.5937819999999996</v>
      </c>
    </row>
    <row r="3148" spans="1:5" x14ac:dyDescent="0.25">
      <c r="A3148" s="23">
        <v>702030</v>
      </c>
      <c r="B3148" s="21" t="s">
        <v>2563</v>
      </c>
      <c r="C3148" s="21"/>
      <c r="D3148" s="16">
        <v>15.008431703204048</v>
      </c>
      <c r="E3148" s="15">
        <v>9.6120000000000019</v>
      </c>
    </row>
    <row r="3149" spans="1:5" x14ac:dyDescent="0.25">
      <c r="A3149" s="23">
        <v>702040</v>
      </c>
      <c r="B3149" s="21" t="s">
        <v>2562</v>
      </c>
      <c r="C3149" s="21"/>
      <c r="D3149" s="16">
        <v>3.0354131534569984</v>
      </c>
      <c r="E3149" s="15">
        <v>1.9440000000000002</v>
      </c>
    </row>
    <row r="3150" spans="1:5" x14ac:dyDescent="0.25">
      <c r="A3150" s="23">
        <v>702050</v>
      </c>
      <c r="B3150" s="21" t="s">
        <v>2561</v>
      </c>
      <c r="C3150" s="21"/>
      <c r="D3150" s="16">
        <v>3.0354131534569984</v>
      </c>
      <c r="E3150" s="15">
        <v>1.9440000000000002</v>
      </c>
    </row>
    <row r="3151" spans="1:5" x14ac:dyDescent="0.25">
      <c r="A3151" s="23">
        <v>702060</v>
      </c>
      <c r="B3151" s="21" t="s">
        <v>2560</v>
      </c>
      <c r="C3151" s="21"/>
      <c r="D3151" s="16">
        <v>4.0472175379426645</v>
      </c>
      <c r="E3151" s="15">
        <v>2.5920000000000001</v>
      </c>
    </row>
    <row r="3152" spans="1:5" x14ac:dyDescent="0.25">
      <c r="A3152" s="23">
        <v>702070</v>
      </c>
      <c r="B3152" s="21" t="s">
        <v>2559</v>
      </c>
      <c r="C3152" s="21"/>
      <c r="D3152" s="16">
        <v>25.126475548060711</v>
      </c>
      <c r="E3152" s="15">
        <v>16.092000000000002</v>
      </c>
    </row>
    <row r="3153" spans="1:5" x14ac:dyDescent="0.25">
      <c r="A3153" s="23">
        <v>702080</v>
      </c>
      <c r="B3153" s="21" t="s">
        <v>2558</v>
      </c>
      <c r="C3153" s="21"/>
      <c r="D3153" s="16">
        <v>25.126475548060711</v>
      </c>
      <c r="E3153" s="15">
        <v>16.092000000000002</v>
      </c>
    </row>
    <row r="3154" spans="1:5" ht="15" x14ac:dyDescent="0.25">
      <c r="A3154" s="97"/>
      <c r="B3154" s="178" t="s">
        <v>2557</v>
      </c>
      <c r="C3154" s="174"/>
      <c r="D3154" s="46"/>
      <c r="E3154" s="15">
        <v>0</v>
      </c>
    </row>
    <row r="3155" spans="1:5" x14ac:dyDescent="0.25">
      <c r="A3155" s="23">
        <v>702090</v>
      </c>
      <c r="B3155" s="21" t="s">
        <v>2556</v>
      </c>
      <c r="C3155" s="21" t="s">
        <v>2508</v>
      </c>
      <c r="D3155" s="16">
        <v>25.126475548060711</v>
      </c>
      <c r="E3155" s="15">
        <v>16.092000000000002</v>
      </c>
    </row>
    <row r="3156" spans="1:5" x14ac:dyDescent="0.25">
      <c r="A3156" s="23">
        <v>702100</v>
      </c>
      <c r="B3156" s="21" t="s">
        <v>2555</v>
      </c>
      <c r="C3156" s="21"/>
      <c r="D3156" s="16">
        <v>5.0590219224283306</v>
      </c>
      <c r="E3156" s="15">
        <v>3.24</v>
      </c>
    </row>
    <row r="3157" spans="1:5" ht="36" x14ac:dyDescent="0.25">
      <c r="A3157" s="23">
        <v>702110</v>
      </c>
      <c r="B3157" s="21" t="s">
        <v>2554</v>
      </c>
      <c r="C3157" s="21" t="s">
        <v>2553</v>
      </c>
      <c r="D3157" s="16">
        <v>15.008431703204048</v>
      </c>
      <c r="E3157" s="15">
        <v>9.6120000000000019</v>
      </c>
    </row>
    <row r="3158" spans="1:5" x14ac:dyDescent="0.25">
      <c r="A3158" s="23">
        <v>702120</v>
      </c>
      <c r="B3158" s="21" t="s">
        <v>2552</v>
      </c>
      <c r="C3158" s="21"/>
      <c r="D3158" s="16">
        <v>18.043844856661046</v>
      </c>
      <c r="E3158" s="15">
        <v>11.555999999999999</v>
      </c>
    </row>
    <row r="3159" spans="1:5" x14ac:dyDescent="0.25">
      <c r="A3159" s="23">
        <v>702130</v>
      </c>
      <c r="B3159" s="21" t="s">
        <v>2551</v>
      </c>
      <c r="C3159" s="21"/>
      <c r="D3159" s="16">
        <v>25.126475548060711</v>
      </c>
      <c r="E3159" s="15">
        <v>16.092000000000002</v>
      </c>
    </row>
    <row r="3160" spans="1:5" x14ac:dyDescent="0.25">
      <c r="A3160" s="23">
        <v>702140</v>
      </c>
      <c r="B3160" s="21" t="s">
        <v>2550</v>
      </c>
      <c r="C3160" s="21" t="s">
        <v>2549</v>
      </c>
      <c r="D3160" s="16">
        <v>10.118043844856661</v>
      </c>
      <c r="E3160" s="15">
        <v>6.48</v>
      </c>
    </row>
    <row r="3161" spans="1:5" x14ac:dyDescent="0.25">
      <c r="A3161" s="23">
        <v>702150</v>
      </c>
      <c r="B3161" s="21" t="s">
        <v>2548</v>
      </c>
      <c r="C3161" s="21"/>
      <c r="D3161" s="16">
        <v>8.094435075885329</v>
      </c>
      <c r="E3161" s="15">
        <v>5.1840000000000002</v>
      </c>
    </row>
    <row r="3162" spans="1:5" x14ac:dyDescent="0.25">
      <c r="A3162" s="23">
        <v>702160</v>
      </c>
      <c r="B3162" s="21" t="s">
        <v>2547</v>
      </c>
      <c r="C3162" s="21"/>
      <c r="D3162" s="16">
        <v>15.008431703204048</v>
      </c>
      <c r="E3162" s="15">
        <v>9.6120000000000019</v>
      </c>
    </row>
    <row r="3163" spans="1:5" x14ac:dyDescent="0.25">
      <c r="A3163" s="23">
        <v>702170</v>
      </c>
      <c r="B3163" s="21" t="s">
        <v>2546</v>
      </c>
      <c r="C3163" s="21"/>
      <c r="D3163" s="16">
        <v>7.0826306913996637</v>
      </c>
      <c r="E3163" s="15">
        <v>4.5360000000000005</v>
      </c>
    </row>
    <row r="3164" spans="1:5" x14ac:dyDescent="0.25">
      <c r="A3164" s="23">
        <v>702180</v>
      </c>
      <c r="B3164" s="21" t="s">
        <v>2545</v>
      </c>
      <c r="C3164" s="21"/>
      <c r="D3164" s="16">
        <v>50.084317032040474</v>
      </c>
      <c r="E3164" s="15">
        <v>32.076000000000001</v>
      </c>
    </row>
    <row r="3165" spans="1:5" x14ac:dyDescent="0.25">
      <c r="A3165" s="23">
        <v>702190</v>
      </c>
      <c r="B3165" s="21" t="s">
        <v>2544</v>
      </c>
      <c r="C3165" s="21" t="s">
        <v>2508</v>
      </c>
      <c r="D3165" s="16">
        <v>25.126475548060711</v>
      </c>
      <c r="E3165" s="15">
        <v>16.092000000000002</v>
      </c>
    </row>
    <row r="3166" spans="1:5" ht="24" x14ac:dyDescent="0.25">
      <c r="A3166" s="23">
        <v>702200</v>
      </c>
      <c r="B3166" s="21" t="s">
        <v>2543</v>
      </c>
      <c r="C3166" s="21" t="s">
        <v>2542</v>
      </c>
      <c r="D3166" s="16">
        <v>25.126475548060711</v>
      </c>
      <c r="E3166" s="15">
        <v>16.092000000000002</v>
      </c>
    </row>
    <row r="3167" spans="1:5" x14ac:dyDescent="0.25">
      <c r="A3167" s="23">
        <v>702210</v>
      </c>
      <c r="B3167" s="21" t="s">
        <v>2541</v>
      </c>
      <c r="C3167" s="21" t="s">
        <v>2540</v>
      </c>
      <c r="D3167" s="16">
        <v>14.165261382799327</v>
      </c>
      <c r="E3167" s="15">
        <v>9.072000000000001</v>
      </c>
    </row>
    <row r="3168" spans="1:5" x14ac:dyDescent="0.25">
      <c r="A3168" s="23">
        <v>702220</v>
      </c>
      <c r="B3168" s="21" t="s">
        <v>2539</v>
      </c>
      <c r="C3168" s="21" t="s">
        <v>2538</v>
      </c>
      <c r="D3168" s="16">
        <v>22.61</v>
      </c>
      <c r="E3168" s="15">
        <v>14.4803484</v>
      </c>
    </row>
    <row r="3169" spans="1:5" x14ac:dyDescent="0.25">
      <c r="A3169" s="23">
        <v>702230</v>
      </c>
      <c r="B3169" s="21" t="s">
        <v>2537</v>
      </c>
      <c r="C3169" s="21"/>
      <c r="D3169" s="16">
        <v>8.094435075885329</v>
      </c>
      <c r="E3169" s="15">
        <v>5.1840000000000002</v>
      </c>
    </row>
    <row r="3170" spans="1:5" x14ac:dyDescent="0.25">
      <c r="A3170" s="23">
        <v>702240</v>
      </c>
      <c r="B3170" s="21" t="s">
        <v>2536</v>
      </c>
      <c r="C3170" s="21"/>
      <c r="D3170" s="16">
        <v>25.126475548060711</v>
      </c>
      <c r="E3170" s="15">
        <v>16.092000000000002</v>
      </c>
    </row>
    <row r="3171" spans="1:5" x14ac:dyDescent="0.25">
      <c r="A3171" s="97">
        <v>702250</v>
      </c>
      <c r="B3171" s="98" t="s">
        <v>2535</v>
      </c>
      <c r="C3171" s="98" t="s">
        <v>2508</v>
      </c>
      <c r="D3171" s="83">
        <v>25.13</v>
      </c>
      <c r="E3171" s="15">
        <v>16.094257200000001</v>
      </c>
    </row>
    <row r="3172" spans="1:5" ht="24" x14ac:dyDescent="0.25">
      <c r="A3172" s="23">
        <v>702260</v>
      </c>
      <c r="B3172" s="21" t="s">
        <v>2534</v>
      </c>
      <c r="C3172" s="21" t="s">
        <v>2533</v>
      </c>
      <c r="D3172" s="16">
        <v>8.094435075885329</v>
      </c>
      <c r="E3172" s="15">
        <v>5.1840000000000002</v>
      </c>
    </row>
    <row r="3173" spans="1:5" x14ac:dyDescent="0.25">
      <c r="A3173" s="23">
        <v>702270</v>
      </c>
      <c r="B3173" s="21" t="s">
        <v>2532</v>
      </c>
      <c r="C3173" s="21"/>
      <c r="D3173" s="16">
        <v>25.126475548060711</v>
      </c>
      <c r="E3173" s="15">
        <v>16.092000000000002</v>
      </c>
    </row>
    <row r="3174" spans="1:5" x14ac:dyDescent="0.25">
      <c r="A3174" s="23">
        <v>702280</v>
      </c>
      <c r="B3174" s="21" t="s">
        <v>2531</v>
      </c>
      <c r="C3174" s="21"/>
      <c r="D3174" s="16">
        <v>22.61</v>
      </c>
      <c r="E3174" s="15">
        <v>14.4803484</v>
      </c>
    </row>
    <row r="3175" spans="1:5" x14ac:dyDescent="0.25">
      <c r="A3175" s="23">
        <v>702290</v>
      </c>
      <c r="B3175" s="21" t="s">
        <v>2530</v>
      </c>
      <c r="C3175" s="21" t="s">
        <v>2508</v>
      </c>
      <c r="D3175" s="16">
        <v>22.61</v>
      </c>
      <c r="E3175" s="15">
        <v>14.4803484</v>
      </c>
    </row>
    <row r="3176" spans="1:5" x14ac:dyDescent="0.25">
      <c r="A3176" s="23">
        <v>702300</v>
      </c>
      <c r="B3176" s="21" t="s">
        <v>2529</v>
      </c>
      <c r="C3176" s="21"/>
      <c r="D3176" s="16">
        <v>22.61</v>
      </c>
      <c r="E3176" s="15">
        <v>14.4803484</v>
      </c>
    </row>
    <row r="3177" spans="1:5" x14ac:dyDescent="0.25">
      <c r="A3177" s="23">
        <v>702310</v>
      </c>
      <c r="B3177" s="21" t="s">
        <v>2528</v>
      </c>
      <c r="C3177" s="21"/>
      <c r="D3177" s="16">
        <v>20.067453625632378</v>
      </c>
      <c r="E3177" s="15">
        <v>12.852000000000002</v>
      </c>
    </row>
    <row r="3178" spans="1:5" x14ac:dyDescent="0.25">
      <c r="A3178" s="23">
        <v>702320</v>
      </c>
      <c r="B3178" s="21" t="s">
        <v>2527</v>
      </c>
      <c r="C3178" s="21" t="s">
        <v>2526</v>
      </c>
      <c r="D3178" s="16">
        <v>25.126475548060711</v>
      </c>
      <c r="E3178" s="15">
        <v>16.092000000000002</v>
      </c>
    </row>
    <row r="3179" spans="1:5" x14ac:dyDescent="0.25">
      <c r="A3179" s="23">
        <v>702330</v>
      </c>
      <c r="B3179" s="21" t="s">
        <v>2525</v>
      </c>
      <c r="C3179" s="21"/>
      <c r="D3179" s="16">
        <v>25.126475548060711</v>
      </c>
      <c r="E3179" s="15">
        <v>16.092000000000002</v>
      </c>
    </row>
    <row r="3180" spans="1:5" x14ac:dyDescent="0.25">
      <c r="A3180" s="23">
        <v>702340</v>
      </c>
      <c r="B3180" s="21" t="s">
        <v>2524</v>
      </c>
      <c r="C3180" s="21" t="s">
        <v>2508</v>
      </c>
      <c r="D3180" s="16">
        <v>22.61</v>
      </c>
      <c r="E3180" s="15">
        <v>14.4803484</v>
      </c>
    </row>
    <row r="3181" spans="1:5" x14ac:dyDescent="0.25">
      <c r="A3181" s="23">
        <v>702350</v>
      </c>
      <c r="B3181" s="21" t="s">
        <v>2523</v>
      </c>
      <c r="C3181" s="21" t="s">
        <v>2508</v>
      </c>
      <c r="D3181" s="16">
        <v>25.126475548060711</v>
      </c>
      <c r="E3181" s="15">
        <v>16.092000000000002</v>
      </c>
    </row>
    <row r="3182" spans="1:5" x14ac:dyDescent="0.25">
      <c r="A3182" s="23">
        <v>702360</v>
      </c>
      <c r="B3182" s="21" t="s">
        <v>2522</v>
      </c>
      <c r="C3182" s="21" t="s">
        <v>2508</v>
      </c>
      <c r="D3182" s="16">
        <v>25.126475548060711</v>
      </c>
      <c r="E3182" s="15">
        <v>16.092000000000002</v>
      </c>
    </row>
    <row r="3183" spans="1:5" x14ac:dyDescent="0.25">
      <c r="A3183" s="23">
        <v>702370</v>
      </c>
      <c r="B3183" s="21" t="s">
        <v>2521</v>
      </c>
      <c r="C3183" s="21"/>
      <c r="D3183" s="16">
        <v>10.118043844856661</v>
      </c>
      <c r="E3183" s="15">
        <v>6.48</v>
      </c>
    </row>
    <row r="3184" spans="1:5" x14ac:dyDescent="0.25">
      <c r="A3184" s="23">
        <v>702380</v>
      </c>
      <c r="B3184" s="21" t="s">
        <v>2520</v>
      </c>
      <c r="C3184" s="21"/>
      <c r="D3184" s="16">
        <v>6.0708263069139967</v>
      </c>
      <c r="E3184" s="15">
        <v>3.8880000000000003</v>
      </c>
    </row>
    <row r="3185" spans="1:5" x14ac:dyDescent="0.25">
      <c r="A3185" s="23">
        <v>702390</v>
      </c>
      <c r="B3185" s="21" t="s">
        <v>2519</v>
      </c>
      <c r="C3185" s="21"/>
      <c r="D3185" s="16">
        <v>25.126475548060711</v>
      </c>
      <c r="E3185" s="15">
        <v>16.092000000000002</v>
      </c>
    </row>
    <row r="3186" spans="1:5" x14ac:dyDescent="0.25">
      <c r="A3186" s="23">
        <v>702400</v>
      </c>
      <c r="B3186" s="21" t="s">
        <v>2518</v>
      </c>
      <c r="C3186" s="21"/>
      <c r="D3186" s="16">
        <v>6.0708263069139967</v>
      </c>
      <c r="E3186" s="15">
        <v>3.8880000000000003</v>
      </c>
    </row>
    <row r="3187" spans="1:5" x14ac:dyDescent="0.25">
      <c r="A3187" s="23">
        <v>702410</v>
      </c>
      <c r="B3187" s="21" t="s">
        <v>2517</v>
      </c>
      <c r="C3187" s="21"/>
      <c r="D3187" s="16">
        <v>9.11</v>
      </c>
      <c r="E3187" s="15">
        <v>5.8344084000000001</v>
      </c>
    </row>
    <row r="3188" spans="1:5" x14ac:dyDescent="0.25">
      <c r="A3188" s="23">
        <v>702420</v>
      </c>
      <c r="B3188" s="21" t="s">
        <v>2516</v>
      </c>
      <c r="C3188" s="21"/>
      <c r="D3188" s="16">
        <v>6.0708263069139967</v>
      </c>
      <c r="E3188" s="15">
        <v>3.8880000000000003</v>
      </c>
    </row>
    <row r="3189" spans="1:5" ht="24" x14ac:dyDescent="0.25">
      <c r="A3189" s="97">
        <v>702430</v>
      </c>
      <c r="B3189" s="98" t="s">
        <v>2515</v>
      </c>
      <c r="C3189" s="98" t="s">
        <v>9219</v>
      </c>
      <c r="D3189" s="83">
        <v>22.61</v>
      </c>
      <c r="E3189" s="15">
        <v>14.4803484</v>
      </c>
    </row>
    <row r="3190" spans="1:5" x14ac:dyDescent="0.25">
      <c r="A3190" s="23">
        <v>702440</v>
      </c>
      <c r="B3190" s="21" t="s">
        <v>2514</v>
      </c>
      <c r="C3190" s="21"/>
      <c r="D3190" s="16">
        <v>9.1062394603709951</v>
      </c>
      <c r="E3190" s="15">
        <v>5.8319999999999999</v>
      </c>
    </row>
    <row r="3191" spans="1:5" x14ac:dyDescent="0.25">
      <c r="A3191" s="23">
        <v>702450</v>
      </c>
      <c r="B3191" s="21" t="s">
        <v>2513</v>
      </c>
      <c r="C3191" s="21" t="s">
        <v>2508</v>
      </c>
      <c r="D3191" s="16">
        <v>25.126475548060711</v>
      </c>
      <c r="E3191" s="15">
        <v>16.092000000000002</v>
      </c>
    </row>
    <row r="3192" spans="1:5" x14ac:dyDescent="0.25">
      <c r="A3192" s="23">
        <v>702460</v>
      </c>
      <c r="B3192" s="21" t="s">
        <v>2512</v>
      </c>
      <c r="C3192" s="21" t="s">
        <v>2508</v>
      </c>
      <c r="D3192" s="16">
        <v>25.126475548060711</v>
      </c>
      <c r="E3192" s="15">
        <v>16.092000000000002</v>
      </c>
    </row>
    <row r="3193" spans="1:5" x14ac:dyDescent="0.25">
      <c r="A3193" s="23">
        <v>702470</v>
      </c>
      <c r="B3193" s="21" t="s">
        <v>2511</v>
      </c>
      <c r="C3193" s="21"/>
      <c r="D3193" s="16">
        <v>17.032040472175378</v>
      </c>
      <c r="E3193" s="15">
        <v>10.907999999999999</v>
      </c>
    </row>
    <row r="3194" spans="1:5" x14ac:dyDescent="0.25">
      <c r="A3194" s="23">
        <v>702480</v>
      </c>
      <c r="B3194" s="21" t="s">
        <v>2510</v>
      </c>
      <c r="C3194" s="21"/>
      <c r="D3194" s="16">
        <v>22.613827993254642</v>
      </c>
      <c r="E3194" s="15">
        <v>14.482800000000003</v>
      </c>
    </row>
    <row r="3195" spans="1:5" x14ac:dyDescent="0.25">
      <c r="A3195" s="23">
        <v>702490</v>
      </c>
      <c r="B3195" s="21" t="s">
        <v>2509</v>
      </c>
      <c r="C3195" s="21" t="s">
        <v>2508</v>
      </c>
      <c r="D3195" s="16">
        <v>25.126475548060711</v>
      </c>
      <c r="E3195" s="15">
        <v>16.092000000000002</v>
      </c>
    </row>
    <row r="3196" spans="1:5" ht="15" x14ac:dyDescent="0.25">
      <c r="A3196" s="97">
        <v>702500</v>
      </c>
      <c r="B3196" s="98" t="s">
        <v>2507</v>
      </c>
      <c r="C3196" s="174"/>
      <c r="D3196" s="83">
        <v>17.03</v>
      </c>
      <c r="E3196" s="15">
        <v>10.906693200000001</v>
      </c>
    </row>
    <row r="3197" spans="1:5" x14ac:dyDescent="0.25">
      <c r="A3197" s="23">
        <v>702510</v>
      </c>
      <c r="B3197" s="21" t="s">
        <v>2506</v>
      </c>
      <c r="C3197" s="21"/>
      <c r="D3197" s="16">
        <v>22.613827993254642</v>
      </c>
      <c r="E3197" s="15">
        <v>14.482800000000003</v>
      </c>
    </row>
    <row r="3198" spans="1:5" ht="24" x14ac:dyDescent="0.25">
      <c r="A3198" s="23"/>
      <c r="B3198" s="22" t="s">
        <v>2505</v>
      </c>
      <c r="C3198" s="49" t="s">
        <v>2504</v>
      </c>
      <c r="D3198" s="16"/>
      <c r="E3198" s="15">
        <v>0</v>
      </c>
    </row>
    <row r="3199" spans="1:5" x14ac:dyDescent="0.25">
      <c r="A3199" s="23">
        <v>702520</v>
      </c>
      <c r="B3199" s="21" t="s">
        <v>2503</v>
      </c>
      <c r="C3199" s="21"/>
      <c r="D3199" s="16">
        <v>200.16863406408095</v>
      </c>
      <c r="E3199" s="15">
        <v>128.196</v>
      </c>
    </row>
    <row r="3200" spans="1:5" ht="24" x14ac:dyDescent="0.25">
      <c r="A3200" s="23">
        <v>702530</v>
      </c>
      <c r="B3200" s="21" t="s">
        <v>2502</v>
      </c>
      <c r="C3200" s="21"/>
      <c r="D3200" s="16">
        <v>300.16863406408095</v>
      </c>
      <c r="E3200" s="15">
        <v>192.24</v>
      </c>
    </row>
    <row r="3201" spans="1:5" ht="24" x14ac:dyDescent="0.25">
      <c r="A3201" s="23">
        <v>702550</v>
      </c>
      <c r="B3201" s="21" t="s">
        <v>2501</v>
      </c>
      <c r="C3201" s="21"/>
      <c r="D3201" s="16">
        <v>200.16863406408095</v>
      </c>
      <c r="E3201" s="15">
        <v>128.196</v>
      </c>
    </row>
    <row r="3202" spans="1:5" ht="24" x14ac:dyDescent="0.25">
      <c r="A3202" s="23">
        <v>702560</v>
      </c>
      <c r="B3202" s="21" t="s">
        <v>2500</v>
      </c>
      <c r="C3202" s="21"/>
      <c r="D3202" s="16">
        <v>300.16863406408095</v>
      </c>
      <c r="E3202" s="15">
        <v>192.24</v>
      </c>
    </row>
    <row r="3203" spans="1:5" x14ac:dyDescent="0.25">
      <c r="A3203" s="23">
        <v>702570</v>
      </c>
      <c r="B3203" s="21" t="s">
        <v>2499</v>
      </c>
      <c r="C3203" s="21"/>
      <c r="D3203" s="16">
        <v>300.16863406408095</v>
      </c>
      <c r="E3203" s="15">
        <v>192.24</v>
      </c>
    </row>
    <row r="3204" spans="1:5" x14ac:dyDescent="0.25">
      <c r="A3204" s="23">
        <v>702580</v>
      </c>
      <c r="B3204" s="21" t="s">
        <v>2498</v>
      </c>
      <c r="C3204" s="21"/>
      <c r="D3204" s="16">
        <v>46.38</v>
      </c>
      <c r="E3204" s="15">
        <v>29.703607200000004</v>
      </c>
    </row>
    <row r="3205" spans="1:5" x14ac:dyDescent="0.25">
      <c r="A3205" s="23">
        <v>702590</v>
      </c>
      <c r="B3205" s="21" t="s">
        <v>2497</v>
      </c>
      <c r="C3205" s="21"/>
      <c r="D3205" s="16">
        <v>92.76</v>
      </c>
      <c r="E3205" s="15">
        <v>59.407214400000008</v>
      </c>
    </row>
    <row r="3206" spans="1:5" ht="24" x14ac:dyDescent="0.25">
      <c r="A3206" s="23">
        <v>702591</v>
      </c>
      <c r="B3206" s="21" t="s">
        <v>2496</v>
      </c>
      <c r="C3206" s="21"/>
      <c r="D3206" s="16">
        <v>252.96</v>
      </c>
      <c r="E3206" s="15">
        <v>162.00570240000002</v>
      </c>
    </row>
    <row r="3207" spans="1:5" x14ac:dyDescent="0.25">
      <c r="A3207" s="23">
        <v>702600</v>
      </c>
      <c r="B3207" s="21" t="s">
        <v>9256</v>
      </c>
      <c r="C3207" s="21"/>
      <c r="D3207" s="16">
        <v>14.33389544688027</v>
      </c>
      <c r="E3207" s="15">
        <v>9.18</v>
      </c>
    </row>
    <row r="3208" spans="1:5" x14ac:dyDescent="0.25">
      <c r="A3208" s="23">
        <v>702610</v>
      </c>
      <c r="B3208" s="21" t="s">
        <v>2495</v>
      </c>
      <c r="C3208" s="21"/>
      <c r="D3208" s="16">
        <v>14.33389544688027</v>
      </c>
      <c r="E3208" s="15">
        <v>9.18</v>
      </c>
    </row>
    <row r="3209" spans="1:5" x14ac:dyDescent="0.25">
      <c r="A3209" s="23">
        <v>702620</v>
      </c>
      <c r="B3209" s="21" t="s">
        <v>2494</v>
      </c>
      <c r="C3209" s="21"/>
      <c r="D3209" s="16">
        <v>20.067453625632378</v>
      </c>
      <c r="E3209" s="15">
        <v>12.852000000000002</v>
      </c>
    </row>
    <row r="3210" spans="1:5" x14ac:dyDescent="0.25">
      <c r="A3210" s="23">
        <v>702630</v>
      </c>
      <c r="B3210" s="21" t="s">
        <v>2493</v>
      </c>
      <c r="C3210" s="21"/>
      <c r="D3210" s="16">
        <v>10.118043844856661</v>
      </c>
      <c r="E3210" s="15">
        <v>6.48</v>
      </c>
    </row>
    <row r="3211" spans="1:5" x14ac:dyDescent="0.25">
      <c r="A3211" s="23">
        <v>702640</v>
      </c>
      <c r="B3211" s="21" t="s">
        <v>2492</v>
      </c>
      <c r="C3211" s="21"/>
      <c r="D3211" s="16">
        <v>10.118043844856661</v>
      </c>
      <c r="E3211" s="15">
        <v>6.48</v>
      </c>
    </row>
    <row r="3212" spans="1:5" x14ac:dyDescent="0.25">
      <c r="A3212" s="23">
        <v>702650</v>
      </c>
      <c r="B3212" s="21" t="s">
        <v>2491</v>
      </c>
      <c r="C3212" s="21"/>
      <c r="D3212" s="16">
        <v>10.118043844856661</v>
      </c>
      <c r="E3212" s="15">
        <v>6.48</v>
      </c>
    </row>
    <row r="3213" spans="1:5" x14ac:dyDescent="0.25">
      <c r="A3213" s="23"/>
      <c r="B3213" s="22" t="s">
        <v>2490</v>
      </c>
      <c r="C3213" s="21"/>
      <c r="D3213" s="16"/>
      <c r="E3213" s="15">
        <v>0</v>
      </c>
    </row>
    <row r="3214" spans="1:5" ht="60" x14ac:dyDescent="0.25">
      <c r="A3214" s="23"/>
      <c r="B3214" s="22" t="s">
        <v>2489</v>
      </c>
      <c r="C3214" s="21" t="s">
        <v>2488</v>
      </c>
      <c r="D3214" s="16"/>
      <c r="E3214" s="15">
        <v>0</v>
      </c>
    </row>
    <row r="3215" spans="1:5" ht="72" x14ac:dyDescent="0.25">
      <c r="A3215" s="23">
        <v>702660</v>
      </c>
      <c r="B3215" s="21" t="s">
        <v>2487</v>
      </c>
      <c r="C3215" s="21" t="s">
        <v>2486</v>
      </c>
      <c r="D3215" s="16">
        <v>18.971332209106244</v>
      </c>
      <c r="E3215" s="15">
        <v>12.150000000000002</v>
      </c>
    </row>
    <row r="3216" spans="1:5" ht="36" x14ac:dyDescent="0.25">
      <c r="A3216" s="23">
        <v>702670</v>
      </c>
      <c r="B3216" s="21" t="s">
        <v>2485</v>
      </c>
      <c r="C3216" s="21" t="s">
        <v>2484</v>
      </c>
      <c r="D3216" s="16">
        <v>30.016863406408095</v>
      </c>
      <c r="E3216" s="15">
        <v>19.224000000000004</v>
      </c>
    </row>
    <row r="3217" spans="1:5" x14ac:dyDescent="0.25">
      <c r="A3217" s="23">
        <v>702680</v>
      </c>
      <c r="B3217" s="21" t="s">
        <v>2483</v>
      </c>
      <c r="C3217" s="21" t="s">
        <v>2482</v>
      </c>
      <c r="D3217" s="16">
        <v>30.016863406408095</v>
      </c>
      <c r="E3217" s="15">
        <v>19.224000000000004</v>
      </c>
    </row>
    <row r="3218" spans="1:5" x14ac:dyDescent="0.25">
      <c r="A3218" s="23">
        <v>702690</v>
      </c>
      <c r="B3218" s="21" t="s">
        <v>2481</v>
      </c>
      <c r="C3218" s="21"/>
      <c r="D3218" s="16">
        <v>60.033726812816191</v>
      </c>
      <c r="E3218" s="15">
        <v>38.448000000000008</v>
      </c>
    </row>
    <row r="3219" spans="1:5" ht="24" x14ac:dyDescent="0.25">
      <c r="A3219" s="23">
        <v>702700</v>
      </c>
      <c r="B3219" s="21" t="s">
        <v>2480</v>
      </c>
      <c r="C3219" s="21" t="s">
        <v>2479</v>
      </c>
      <c r="D3219" s="16">
        <v>29.510961214165263</v>
      </c>
      <c r="E3219" s="15">
        <v>18.900000000000002</v>
      </c>
    </row>
    <row r="3220" spans="1:5" x14ac:dyDescent="0.25">
      <c r="A3220" s="23">
        <v>702710</v>
      </c>
      <c r="B3220" s="21" t="s">
        <v>2478</v>
      </c>
      <c r="C3220" s="21"/>
      <c r="D3220" s="16">
        <v>40.134907251264757</v>
      </c>
      <c r="E3220" s="15">
        <v>25.704000000000004</v>
      </c>
    </row>
    <row r="3221" spans="1:5" x14ac:dyDescent="0.25">
      <c r="A3221" s="23">
        <v>702711</v>
      </c>
      <c r="B3221" s="21" t="s">
        <v>2477</v>
      </c>
      <c r="C3221" s="21" t="s">
        <v>2476</v>
      </c>
      <c r="D3221" s="16">
        <v>25.295109612141655</v>
      </c>
      <c r="E3221" s="15">
        <v>16.200000000000003</v>
      </c>
    </row>
    <row r="3222" spans="1:5" ht="36" x14ac:dyDescent="0.25">
      <c r="A3222" s="23">
        <v>702712</v>
      </c>
      <c r="B3222" s="21" t="s">
        <v>2475</v>
      </c>
      <c r="C3222" s="21" t="s">
        <v>2474</v>
      </c>
      <c r="D3222" s="16">
        <v>40</v>
      </c>
      <c r="E3222" s="15">
        <v>25.617599999999999</v>
      </c>
    </row>
    <row r="3223" spans="1:5" x14ac:dyDescent="0.25">
      <c r="A3223" s="23">
        <v>702720</v>
      </c>
      <c r="B3223" s="21" t="s">
        <v>2473</v>
      </c>
      <c r="C3223" s="21" t="s">
        <v>2466</v>
      </c>
      <c r="D3223" s="16">
        <v>20.067453625632378</v>
      </c>
      <c r="E3223" s="15">
        <v>12.852000000000002</v>
      </c>
    </row>
    <row r="3224" spans="1:5" x14ac:dyDescent="0.25">
      <c r="A3224" s="23">
        <v>702730</v>
      </c>
      <c r="B3224" s="21" t="s">
        <v>2472</v>
      </c>
      <c r="C3224" s="21"/>
      <c r="D3224" s="16">
        <v>10.118043844856661</v>
      </c>
      <c r="E3224" s="15">
        <v>6.48</v>
      </c>
    </row>
    <row r="3225" spans="1:5" x14ac:dyDescent="0.25">
      <c r="A3225" s="23">
        <v>702740</v>
      </c>
      <c r="B3225" s="21" t="s">
        <v>2471</v>
      </c>
      <c r="C3225" s="21" t="s">
        <v>2461</v>
      </c>
      <c r="D3225" s="16">
        <v>25.295109612141655</v>
      </c>
      <c r="E3225" s="15">
        <v>16.200000000000003</v>
      </c>
    </row>
    <row r="3226" spans="1:5" x14ac:dyDescent="0.25">
      <c r="A3226" s="23">
        <v>702750</v>
      </c>
      <c r="B3226" s="21" t="s">
        <v>2470</v>
      </c>
      <c r="C3226" s="21"/>
      <c r="D3226" s="16">
        <v>10.118043844856661</v>
      </c>
      <c r="E3226" s="15">
        <v>6.48</v>
      </c>
    </row>
    <row r="3227" spans="1:5" x14ac:dyDescent="0.25">
      <c r="A3227" s="23">
        <v>702760</v>
      </c>
      <c r="B3227" s="21" t="s">
        <v>2469</v>
      </c>
      <c r="C3227" s="21" t="s">
        <v>2468</v>
      </c>
      <c r="D3227" s="16">
        <v>59.021922428330527</v>
      </c>
      <c r="E3227" s="15">
        <v>37.800000000000004</v>
      </c>
    </row>
    <row r="3228" spans="1:5" x14ac:dyDescent="0.25">
      <c r="A3228" s="23">
        <v>702770</v>
      </c>
      <c r="B3228" s="21" t="s">
        <v>2467</v>
      </c>
      <c r="C3228" s="21" t="s">
        <v>2466</v>
      </c>
      <c r="D3228" s="16">
        <v>15.008431703204048</v>
      </c>
      <c r="E3228" s="15">
        <v>9.6120000000000019</v>
      </c>
    </row>
    <row r="3229" spans="1:5" x14ac:dyDescent="0.25">
      <c r="A3229" s="23">
        <v>702780</v>
      </c>
      <c r="B3229" s="21" t="s">
        <v>2465</v>
      </c>
      <c r="C3229" s="21"/>
      <c r="D3229" s="16">
        <v>20.067453625632378</v>
      </c>
      <c r="E3229" s="15">
        <v>12.852000000000002</v>
      </c>
    </row>
    <row r="3230" spans="1:5" x14ac:dyDescent="0.25">
      <c r="A3230" s="23">
        <v>702790</v>
      </c>
      <c r="B3230" s="21" t="s">
        <v>2464</v>
      </c>
      <c r="C3230" s="21" t="s">
        <v>2463</v>
      </c>
      <c r="D3230" s="16">
        <v>15.008431703204048</v>
      </c>
      <c r="E3230" s="15">
        <v>9.6120000000000019</v>
      </c>
    </row>
    <row r="3231" spans="1:5" x14ac:dyDescent="0.25">
      <c r="A3231" s="23">
        <v>702800</v>
      </c>
      <c r="B3231" s="21" t="s">
        <v>2462</v>
      </c>
      <c r="C3231" s="21" t="s">
        <v>2461</v>
      </c>
      <c r="D3231" s="16">
        <v>15.008431703204048</v>
      </c>
      <c r="E3231" s="15">
        <v>9.6120000000000019</v>
      </c>
    </row>
    <row r="3232" spans="1:5" ht="24" x14ac:dyDescent="0.25">
      <c r="A3232" s="23">
        <v>702810</v>
      </c>
      <c r="B3232" s="21" t="s">
        <v>2460</v>
      </c>
      <c r="C3232" s="21" t="s">
        <v>2459</v>
      </c>
      <c r="D3232" s="16">
        <v>25.295109612141655</v>
      </c>
      <c r="E3232" s="15">
        <v>16.200000000000003</v>
      </c>
    </row>
    <row r="3233" spans="1:5" ht="24" x14ac:dyDescent="0.25">
      <c r="A3233" s="23"/>
      <c r="B3233" s="22" t="s">
        <v>2458</v>
      </c>
      <c r="C3233" s="21" t="s">
        <v>2457</v>
      </c>
      <c r="D3233" s="16"/>
      <c r="E3233" s="15">
        <v>0</v>
      </c>
    </row>
    <row r="3234" spans="1:5" x14ac:dyDescent="0.25">
      <c r="A3234" s="23">
        <v>702820</v>
      </c>
      <c r="B3234" s="21" t="s">
        <v>2456</v>
      </c>
      <c r="C3234" s="30"/>
      <c r="D3234" s="16">
        <v>214.50252951096124</v>
      </c>
      <c r="E3234" s="15">
        <v>137.376</v>
      </c>
    </row>
    <row r="3235" spans="1:5" x14ac:dyDescent="0.25">
      <c r="A3235" s="23">
        <v>702830</v>
      </c>
      <c r="B3235" s="21" t="s">
        <v>2455</v>
      </c>
      <c r="C3235" s="30"/>
      <c r="D3235" s="16">
        <v>250.25295109612145</v>
      </c>
      <c r="E3235" s="15">
        <v>160.27200000000002</v>
      </c>
    </row>
    <row r="3236" spans="1:5" x14ac:dyDescent="0.25">
      <c r="A3236" s="23">
        <v>702840</v>
      </c>
      <c r="B3236" s="21" t="s">
        <v>2454</v>
      </c>
      <c r="C3236" s="30"/>
      <c r="D3236" s="16">
        <v>250.25295109612145</v>
      </c>
      <c r="E3236" s="15">
        <v>160.27200000000002</v>
      </c>
    </row>
    <row r="3237" spans="1:5" x14ac:dyDescent="0.25">
      <c r="A3237" s="23">
        <v>702850</v>
      </c>
      <c r="B3237" s="21" t="s">
        <v>2453</v>
      </c>
      <c r="C3237" s="30"/>
      <c r="D3237" s="16">
        <v>416.37436762225968</v>
      </c>
      <c r="E3237" s="15">
        <v>266.6628</v>
      </c>
    </row>
    <row r="3238" spans="1:5" x14ac:dyDescent="0.25">
      <c r="A3238" s="23">
        <v>702860</v>
      </c>
      <c r="B3238" s="21" t="s">
        <v>2452</v>
      </c>
      <c r="C3238" s="21"/>
      <c r="D3238" s="16">
        <v>250.25295109612145</v>
      </c>
      <c r="E3238" s="15">
        <v>160.27200000000002</v>
      </c>
    </row>
    <row r="3239" spans="1:5" x14ac:dyDescent="0.25">
      <c r="A3239" s="23">
        <v>702870</v>
      </c>
      <c r="B3239" s="21" t="s">
        <v>2451</v>
      </c>
      <c r="C3239" s="30"/>
      <c r="D3239" s="16">
        <v>250.25295109612145</v>
      </c>
      <c r="E3239" s="15">
        <v>160.27200000000002</v>
      </c>
    </row>
    <row r="3240" spans="1:5" x14ac:dyDescent="0.25">
      <c r="A3240" s="23">
        <v>702880</v>
      </c>
      <c r="B3240" s="21" t="s">
        <v>2450</v>
      </c>
      <c r="C3240" s="30"/>
      <c r="D3240" s="16">
        <v>285.83473861720068</v>
      </c>
      <c r="E3240" s="15">
        <v>183.06</v>
      </c>
    </row>
    <row r="3241" spans="1:5" x14ac:dyDescent="0.25">
      <c r="A3241" s="23">
        <v>702890</v>
      </c>
      <c r="B3241" s="21" t="s">
        <v>2449</v>
      </c>
      <c r="C3241" s="30"/>
      <c r="D3241" s="16">
        <v>285.83473861720068</v>
      </c>
      <c r="E3241" s="15">
        <v>183.06</v>
      </c>
    </row>
    <row r="3242" spans="1:5" ht="24" x14ac:dyDescent="0.25">
      <c r="A3242" s="23">
        <v>702900</v>
      </c>
      <c r="B3242" s="21" t="s">
        <v>2448</v>
      </c>
      <c r="C3242" s="30"/>
      <c r="D3242" s="16">
        <v>285.83473861720068</v>
      </c>
      <c r="E3242" s="15">
        <v>183.06</v>
      </c>
    </row>
    <row r="3243" spans="1:5" x14ac:dyDescent="0.25">
      <c r="A3243" s="23">
        <v>702910</v>
      </c>
      <c r="B3243" s="21" t="s">
        <v>2447</v>
      </c>
      <c r="C3243" s="30"/>
      <c r="D3243" s="16">
        <v>285.83473861720068</v>
      </c>
      <c r="E3243" s="15">
        <v>183.06</v>
      </c>
    </row>
    <row r="3244" spans="1:5" ht="24" x14ac:dyDescent="0.25">
      <c r="A3244" s="23">
        <v>702920</v>
      </c>
      <c r="B3244" s="21" t="s">
        <v>2446</v>
      </c>
      <c r="C3244" s="30"/>
      <c r="D3244" s="16">
        <v>285.83473861720068</v>
      </c>
      <c r="E3244" s="15">
        <v>183.06</v>
      </c>
    </row>
    <row r="3245" spans="1:5" x14ac:dyDescent="0.25">
      <c r="A3245" s="23">
        <v>702930</v>
      </c>
      <c r="B3245" s="21" t="s">
        <v>2445</v>
      </c>
      <c r="C3245" s="30"/>
      <c r="D3245" s="16">
        <v>285.83473861720068</v>
      </c>
      <c r="E3245" s="15">
        <v>183.06</v>
      </c>
    </row>
    <row r="3246" spans="1:5" ht="24" x14ac:dyDescent="0.25">
      <c r="A3246" s="23">
        <v>702940</v>
      </c>
      <c r="B3246" s="21" t="s">
        <v>2444</v>
      </c>
      <c r="C3246" s="30"/>
      <c r="D3246" s="16">
        <v>200.16863406408095</v>
      </c>
      <c r="E3246" s="15">
        <v>128.196</v>
      </c>
    </row>
    <row r="3247" spans="1:5" x14ac:dyDescent="0.25">
      <c r="A3247" s="23">
        <v>702950</v>
      </c>
      <c r="B3247" s="21" t="s">
        <v>2443</v>
      </c>
      <c r="C3247" s="21"/>
      <c r="D3247" s="16">
        <v>75.042158516020237</v>
      </c>
      <c r="E3247" s="15">
        <v>48.06</v>
      </c>
    </row>
    <row r="3248" spans="1:5" x14ac:dyDescent="0.25">
      <c r="A3248" s="23"/>
      <c r="B3248" s="22" t="s">
        <v>2442</v>
      </c>
      <c r="C3248" s="21"/>
      <c r="D3248" s="16"/>
      <c r="E3248" s="15">
        <v>0</v>
      </c>
    </row>
    <row r="3249" spans="1:5" x14ac:dyDescent="0.25">
      <c r="A3249" s="23">
        <v>702960</v>
      </c>
      <c r="B3249" s="21" t="s">
        <v>2441</v>
      </c>
      <c r="C3249" s="21"/>
      <c r="D3249" s="16">
        <v>110.11804384485666</v>
      </c>
      <c r="E3249" s="15">
        <v>70.524000000000001</v>
      </c>
    </row>
    <row r="3250" spans="1:5" x14ac:dyDescent="0.25">
      <c r="A3250" s="23">
        <v>702970</v>
      </c>
      <c r="B3250" s="21" t="s">
        <v>2440</v>
      </c>
      <c r="C3250" s="21"/>
      <c r="D3250" s="16">
        <v>160.20236087689713</v>
      </c>
      <c r="E3250" s="15">
        <v>102.60000000000001</v>
      </c>
    </row>
    <row r="3251" spans="1:5" x14ac:dyDescent="0.25">
      <c r="A3251" s="23">
        <v>702980</v>
      </c>
      <c r="B3251" s="21" t="s">
        <v>2439</v>
      </c>
      <c r="C3251" s="21"/>
      <c r="D3251" s="16">
        <v>250.25295109612145</v>
      </c>
      <c r="E3251" s="15">
        <v>160.27200000000002</v>
      </c>
    </row>
    <row r="3252" spans="1:5" x14ac:dyDescent="0.25">
      <c r="A3252" s="23">
        <v>702990</v>
      </c>
      <c r="B3252" s="21" t="s">
        <v>2438</v>
      </c>
      <c r="C3252" s="21"/>
      <c r="D3252" s="16">
        <v>100.16863406408095</v>
      </c>
      <c r="E3252" s="15">
        <v>64.152000000000001</v>
      </c>
    </row>
    <row r="3253" spans="1:5" x14ac:dyDescent="0.25">
      <c r="A3253" s="23"/>
      <c r="B3253" s="22" t="s">
        <v>2437</v>
      </c>
      <c r="C3253" s="21"/>
      <c r="D3253" s="16"/>
      <c r="E3253" s="15">
        <v>0</v>
      </c>
    </row>
    <row r="3254" spans="1:5" x14ac:dyDescent="0.25">
      <c r="A3254" s="23">
        <v>703000</v>
      </c>
      <c r="B3254" s="21" t="s">
        <v>2436</v>
      </c>
      <c r="C3254" s="21"/>
      <c r="D3254" s="16">
        <v>70.151770657672856</v>
      </c>
      <c r="E3254" s="15">
        <v>44.928000000000004</v>
      </c>
    </row>
    <row r="3255" spans="1:5" x14ac:dyDescent="0.25">
      <c r="A3255" s="23">
        <v>703010</v>
      </c>
      <c r="B3255" s="21" t="s">
        <v>2435</v>
      </c>
      <c r="C3255" s="21"/>
      <c r="D3255" s="16">
        <v>150.6239460370995</v>
      </c>
      <c r="E3255" s="15">
        <v>96.465599999999995</v>
      </c>
    </row>
    <row r="3256" spans="1:5" x14ac:dyDescent="0.25">
      <c r="A3256" s="23">
        <v>703020</v>
      </c>
      <c r="B3256" s="21" t="s">
        <v>2434</v>
      </c>
      <c r="C3256" s="21"/>
      <c r="D3256" s="16">
        <v>50.084317032040474</v>
      </c>
      <c r="E3256" s="15">
        <v>32.076000000000001</v>
      </c>
    </row>
    <row r="3257" spans="1:5" x14ac:dyDescent="0.25">
      <c r="A3257" s="23">
        <v>703050</v>
      </c>
      <c r="B3257" s="21" t="s">
        <v>2433</v>
      </c>
      <c r="C3257" s="21" t="s">
        <v>2432</v>
      </c>
      <c r="D3257" s="16">
        <v>113.13659359190558</v>
      </c>
      <c r="E3257" s="15">
        <v>72.457200000000014</v>
      </c>
    </row>
    <row r="3258" spans="1:5" x14ac:dyDescent="0.25">
      <c r="A3258" s="23">
        <v>703060</v>
      </c>
      <c r="B3258" s="21" t="s">
        <v>2431</v>
      </c>
      <c r="C3258" s="21" t="s">
        <v>2430</v>
      </c>
      <c r="D3258" s="16">
        <v>85.160202360876895</v>
      </c>
      <c r="E3258" s="15">
        <v>54.54</v>
      </c>
    </row>
    <row r="3259" spans="1:5" x14ac:dyDescent="0.25">
      <c r="A3259" s="23">
        <v>703090</v>
      </c>
      <c r="B3259" s="149" t="s">
        <v>2429</v>
      </c>
      <c r="C3259" s="147" t="s">
        <v>2428</v>
      </c>
      <c r="D3259" s="16">
        <v>337.26812816188874</v>
      </c>
      <c r="E3259" s="15">
        <v>216</v>
      </c>
    </row>
    <row r="3260" spans="1:5" x14ac:dyDescent="0.25">
      <c r="A3260" s="23">
        <v>703100</v>
      </c>
      <c r="B3260" s="149" t="s">
        <v>2427</v>
      </c>
      <c r="C3260" s="147" t="s">
        <v>2426</v>
      </c>
      <c r="D3260" s="16">
        <v>450.25295109612142</v>
      </c>
      <c r="E3260" s="15">
        <v>288.36</v>
      </c>
    </row>
    <row r="3261" spans="1:5" x14ac:dyDescent="0.25">
      <c r="A3261" s="23">
        <v>703110</v>
      </c>
      <c r="B3261" s="21" t="s">
        <v>2425</v>
      </c>
      <c r="C3261" s="21"/>
      <c r="D3261" s="16">
        <v>450.25295109612142</v>
      </c>
      <c r="E3261" s="15">
        <v>288.36</v>
      </c>
    </row>
    <row r="3262" spans="1:5" x14ac:dyDescent="0.25">
      <c r="A3262" s="23">
        <v>703120</v>
      </c>
      <c r="B3262" s="21" t="s">
        <v>2424</v>
      </c>
      <c r="C3262" s="21"/>
      <c r="D3262" s="16">
        <v>85.160202360876895</v>
      </c>
      <c r="E3262" s="15">
        <v>54.54</v>
      </c>
    </row>
    <row r="3263" spans="1:5" x14ac:dyDescent="0.25">
      <c r="A3263" s="23"/>
      <c r="B3263" s="22" t="s">
        <v>2423</v>
      </c>
      <c r="C3263" s="21"/>
      <c r="D3263" s="16"/>
      <c r="E3263" s="15">
        <v>0</v>
      </c>
    </row>
    <row r="3264" spans="1:5" x14ac:dyDescent="0.25">
      <c r="A3264" s="23">
        <v>703130</v>
      </c>
      <c r="B3264" s="21" t="s">
        <v>2422</v>
      </c>
      <c r="C3264" s="21" t="s">
        <v>2411</v>
      </c>
      <c r="D3264" s="16">
        <v>150.08431703204047</v>
      </c>
      <c r="E3264" s="15">
        <v>96.12</v>
      </c>
    </row>
    <row r="3265" spans="1:5" x14ac:dyDescent="0.25">
      <c r="A3265" s="23">
        <v>703140</v>
      </c>
      <c r="B3265" s="21" t="s">
        <v>2421</v>
      </c>
      <c r="C3265" s="21" t="s">
        <v>2411</v>
      </c>
      <c r="D3265" s="16">
        <v>85.160202360876895</v>
      </c>
      <c r="E3265" s="15">
        <v>54.54</v>
      </c>
    </row>
    <row r="3266" spans="1:5" x14ac:dyDescent="0.25">
      <c r="A3266" s="23">
        <v>703150</v>
      </c>
      <c r="B3266" s="21" t="s">
        <v>2420</v>
      </c>
      <c r="C3266" s="21"/>
      <c r="D3266" s="16">
        <v>50.084317032040474</v>
      </c>
      <c r="E3266" s="15">
        <v>32.076000000000001</v>
      </c>
    </row>
    <row r="3267" spans="1:5" x14ac:dyDescent="0.25">
      <c r="A3267" s="23">
        <v>703160</v>
      </c>
      <c r="B3267" s="21" t="s">
        <v>2419</v>
      </c>
      <c r="C3267" s="21" t="s">
        <v>2411</v>
      </c>
      <c r="D3267" s="16">
        <v>110.11804384485666</v>
      </c>
      <c r="E3267" s="15">
        <v>70.524000000000001</v>
      </c>
    </row>
    <row r="3268" spans="1:5" x14ac:dyDescent="0.25">
      <c r="A3268" s="23">
        <v>703170</v>
      </c>
      <c r="B3268" s="21" t="s">
        <v>2418</v>
      </c>
      <c r="C3268" s="21" t="s">
        <v>2411</v>
      </c>
      <c r="D3268" s="16">
        <v>150.08431703204047</v>
      </c>
      <c r="E3268" s="15">
        <v>96.12</v>
      </c>
    </row>
    <row r="3269" spans="1:5" x14ac:dyDescent="0.25">
      <c r="A3269" s="23">
        <v>703180</v>
      </c>
      <c r="B3269" s="21" t="s">
        <v>2417</v>
      </c>
      <c r="C3269" s="21" t="s">
        <v>2411</v>
      </c>
      <c r="D3269" s="16">
        <v>60.033726812816191</v>
      </c>
      <c r="E3269" s="15">
        <v>38.448000000000008</v>
      </c>
    </row>
    <row r="3270" spans="1:5" x14ac:dyDescent="0.25">
      <c r="A3270" s="23">
        <v>703190</v>
      </c>
      <c r="B3270" s="21" t="s">
        <v>2416</v>
      </c>
      <c r="C3270" s="21" t="s">
        <v>2411</v>
      </c>
      <c r="D3270" s="16">
        <v>85.160202360876895</v>
      </c>
      <c r="E3270" s="15">
        <v>54.54</v>
      </c>
    </row>
    <row r="3271" spans="1:5" x14ac:dyDescent="0.25">
      <c r="A3271" s="23">
        <v>703200</v>
      </c>
      <c r="B3271" s="21" t="s">
        <v>2415</v>
      </c>
      <c r="C3271" s="21" t="s">
        <v>2411</v>
      </c>
      <c r="D3271" s="16">
        <v>85.160202360876895</v>
      </c>
      <c r="E3271" s="15">
        <v>54.54</v>
      </c>
    </row>
    <row r="3272" spans="1:5" x14ac:dyDescent="0.25">
      <c r="A3272" s="23">
        <v>703210</v>
      </c>
      <c r="B3272" s="21" t="s">
        <v>2414</v>
      </c>
      <c r="C3272" s="21" t="s">
        <v>2411</v>
      </c>
      <c r="D3272" s="16">
        <v>85.160202360876895</v>
      </c>
      <c r="E3272" s="15">
        <v>54.54</v>
      </c>
    </row>
    <row r="3273" spans="1:5" x14ac:dyDescent="0.25">
      <c r="A3273" s="23">
        <v>703220</v>
      </c>
      <c r="B3273" s="21" t="s">
        <v>2413</v>
      </c>
      <c r="C3273" s="21" t="s">
        <v>2411</v>
      </c>
      <c r="D3273" s="16">
        <v>50.084317032040474</v>
      </c>
      <c r="E3273" s="15">
        <v>32.076000000000001</v>
      </c>
    </row>
    <row r="3274" spans="1:5" x14ac:dyDescent="0.25">
      <c r="A3274" s="23">
        <v>703230</v>
      </c>
      <c r="B3274" s="21" t="s">
        <v>2412</v>
      </c>
      <c r="C3274" s="21" t="s">
        <v>2411</v>
      </c>
      <c r="D3274" s="16">
        <v>50.084317032040474</v>
      </c>
      <c r="E3274" s="15">
        <v>32.076000000000001</v>
      </c>
    </row>
    <row r="3275" spans="1:5" x14ac:dyDescent="0.25">
      <c r="A3275" s="23">
        <v>703240</v>
      </c>
      <c r="B3275" s="21" t="s">
        <v>2410</v>
      </c>
      <c r="C3275" s="21"/>
      <c r="D3275" s="16">
        <v>30.016863406408095</v>
      </c>
      <c r="E3275" s="15">
        <v>19.224000000000004</v>
      </c>
    </row>
    <row r="3276" spans="1:5" x14ac:dyDescent="0.25">
      <c r="A3276" s="23">
        <v>703250</v>
      </c>
      <c r="B3276" s="21" t="s">
        <v>2409</v>
      </c>
      <c r="C3276" s="21"/>
      <c r="D3276" s="16">
        <v>60.033726812816191</v>
      </c>
      <c r="E3276" s="15">
        <v>38.448000000000008</v>
      </c>
    </row>
    <row r="3277" spans="1:5" x14ac:dyDescent="0.25">
      <c r="A3277" s="23">
        <v>703260</v>
      </c>
      <c r="B3277" s="21" t="s">
        <v>2408</v>
      </c>
      <c r="C3277" s="21"/>
      <c r="D3277" s="16">
        <v>30.016863406408095</v>
      </c>
      <c r="E3277" s="15">
        <v>19.224000000000004</v>
      </c>
    </row>
    <row r="3278" spans="1:5" x14ac:dyDescent="0.25">
      <c r="A3278" s="23">
        <v>703270</v>
      </c>
      <c r="B3278" s="21" t="s">
        <v>2407</v>
      </c>
      <c r="C3278" s="21"/>
      <c r="D3278" s="16">
        <v>30.016863406408095</v>
      </c>
      <c r="E3278" s="15">
        <v>19.224000000000004</v>
      </c>
    </row>
    <row r="3279" spans="1:5" x14ac:dyDescent="0.25">
      <c r="A3279" s="23">
        <v>703280</v>
      </c>
      <c r="B3279" s="21" t="s">
        <v>2406</v>
      </c>
      <c r="C3279" s="21"/>
      <c r="D3279" s="16">
        <v>30.016863406408095</v>
      </c>
      <c r="E3279" s="15">
        <v>19.224000000000004</v>
      </c>
    </row>
    <row r="3280" spans="1:5" x14ac:dyDescent="0.25">
      <c r="A3280" s="23">
        <v>703290</v>
      </c>
      <c r="B3280" s="21" t="s">
        <v>2405</v>
      </c>
      <c r="C3280" s="21"/>
      <c r="D3280" s="16">
        <v>30.016863406408095</v>
      </c>
      <c r="E3280" s="15">
        <v>19.224000000000004</v>
      </c>
    </row>
    <row r="3281" spans="1:5" x14ac:dyDescent="0.25">
      <c r="A3281" s="23">
        <v>703300</v>
      </c>
      <c r="B3281" s="21" t="s">
        <v>2404</v>
      </c>
      <c r="C3281" s="21"/>
      <c r="D3281" s="16">
        <v>85.160202360876895</v>
      </c>
      <c r="E3281" s="15">
        <v>54.54</v>
      </c>
    </row>
    <row r="3282" spans="1:5" x14ac:dyDescent="0.25">
      <c r="A3282" s="23">
        <v>703310</v>
      </c>
      <c r="B3282" s="21" t="s">
        <v>2403</v>
      </c>
      <c r="C3282" s="21"/>
      <c r="D3282" s="16">
        <v>30.016863406408095</v>
      </c>
      <c r="E3282" s="15">
        <v>19.224000000000004</v>
      </c>
    </row>
    <row r="3283" spans="1:5" x14ac:dyDescent="0.25">
      <c r="A3283" s="23">
        <v>703320</v>
      </c>
      <c r="B3283" s="21" t="s">
        <v>2402</v>
      </c>
      <c r="C3283" s="21"/>
      <c r="D3283" s="16">
        <v>85.160202360876895</v>
      </c>
      <c r="E3283" s="15">
        <v>54.54</v>
      </c>
    </row>
    <row r="3284" spans="1:5" x14ac:dyDescent="0.25">
      <c r="A3284" s="23"/>
      <c r="B3284" s="22" t="s">
        <v>2401</v>
      </c>
      <c r="C3284" s="21"/>
      <c r="D3284" s="16"/>
      <c r="E3284" s="15">
        <v>0</v>
      </c>
    </row>
    <row r="3285" spans="1:5" x14ac:dyDescent="0.25">
      <c r="A3285" s="23">
        <v>703365</v>
      </c>
      <c r="B3285" s="149" t="s">
        <v>2400</v>
      </c>
      <c r="C3285" s="147" t="s">
        <v>2399</v>
      </c>
      <c r="D3285" s="16">
        <v>337.26812816188874</v>
      </c>
      <c r="E3285" s="15">
        <v>216</v>
      </c>
    </row>
    <row r="3286" spans="1:5" x14ac:dyDescent="0.25">
      <c r="A3286" s="23">
        <v>703370</v>
      </c>
      <c r="B3286" s="21" t="s">
        <v>2398</v>
      </c>
      <c r="C3286" s="21"/>
      <c r="D3286" s="16">
        <v>70.151770657672856</v>
      </c>
      <c r="E3286" s="15">
        <v>44.928000000000004</v>
      </c>
    </row>
    <row r="3287" spans="1:5" x14ac:dyDescent="0.25">
      <c r="A3287" s="23">
        <v>703371</v>
      </c>
      <c r="B3287" s="21" t="s">
        <v>2397</v>
      </c>
      <c r="C3287" s="21"/>
      <c r="D3287" s="16">
        <v>70</v>
      </c>
      <c r="E3287" s="15">
        <v>44.830800000000004</v>
      </c>
    </row>
    <row r="3288" spans="1:5" x14ac:dyDescent="0.25">
      <c r="A3288" s="23">
        <v>703372</v>
      </c>
      <c r="B3288" s="21" t="s">
        <v>2396</v>
      </c>
      <c r="C3288" s="21"/>
      <c r="D3288" s="16">
        <v>70</v>
      </c>
      <c r="E3288" s="15">
        <v>44.830800000000004</v>
      </c>
    </row>
    <row r="3289" spans="1:5" x14ac:dyDescent="0.25">
      <c r="A3289" s="23">
        <v>703380</v>
      </c>
      <c r="B3289" s="21" t="s">
        <v>2395</v>
      </c>
      <c r="C3289" s="21"/>
      <c r="D3289" s="16">
        <v>50.084317032040474</v>
      </c>
      <c r="E3289" s="15">
        <v>32.076000000000001</v>
      </c>
    </row>
    <row r="3290" spans="1:5" x14ac:dyDescent="0.25">
      <c r="A3290" s="23">
        <v>703390</v>
      </c>
      <c r="B3290" s="21" t="s">
        <v>2394</v>
      </c>
      <c r="C3290" s="21" t="s">
        <v>2393</v>
      </c>
      <c r="D3290" s="16">
        <v>50.084317032040474</v>
      </c>
      <c r="E3290" s="15">
        <v>32.076000000000001</v>
      </c>
    </row>
    <row r="3291" spans="1:5" x14ac:dyDescent="0.25">
      <c r="A3291" s="23">
        <v>703400</v>
      </c>
      <c r="B3291" s="21" t="s">
        <v>2392</v>
      </c>
      <c r="C3291" s="21" t="s">
        <v>2391</v>
      </c>
      <c r="D3291" s="16">
        <v>50.084317032040474</v>
      </c>
      <c r="E3291" s="15">
        <v>32.076000000000001</v>
      </c>
    </row>
    <row r="3292" spans="1:5" x14ac:dyDescent="0.25">
      <c r="A3292" s="23">
        <v>703410</v>
      </c>
      <c r="B3292" s="21" t="s">
        <v>2390</v>
      </c>
      <c r="C3292" s="21"/>
      <c r="D3292" s="16">
        <v>50.084317032040474</v>
      </c>
      <c r="E3292" s="15">
        <v>32.076000000000001</v>
      </c>
    </row>
    <row r="3293" spans="1:5" x14ac:dyDescent="0.25">
      <c r="A3293" s="23">
        <v>703420</v>
      </c>
      <c r="B3293" s="21" t="s">
        <v>2389</v>
      </c>
      <c r="C3293" s="21" t="s">
        <v>2388</v>
      </c>
      <c r="D3293" s="16">
        <v>50.084317032040474</v>
      </c>
      <c r="E3293" s="15">
        <v>32.076000000000001</v>
      </c>
    </row>
    <row r="3294" spans="1:5" x14ac:dyDescent="0.25">
      <c r="A3294" s="23">
        <v>703430</v>
      </c>
      <c r="B3294" s="21" t="s">
        <v>2387</v>
      </c>
      <c r="C3294" s="21" t="s">
        <v>2386</v>
      </c>
      <c r="D3294" s="16">
        <v>50.084317032040474</v>
      </c>
      <c r="E3294" s="15">
        <v>32.076000000000001</v>
      </c>
    </row>
    <row r="3295" spans="1:5" x14ac:dyDescent="0.25">
      <c r="A3295" s="23">
        <v>703440</v>
      </c>
      <c r="B3295" s="21" t="s">
        <v>2385</v>
      </c>
      <c r="C3295" s="21"/>
      <c r="D3295" s="16">
        <v>70.151770657672856</v>
      </c>
      <c r="E3295" s="15">
        <v>44.928000000000004</v>
      </c>
    </row>
    <row r="3296" spans="1:5" x14ac:dyDescent="0.25">
      <c r="A3296" s="23">
        <v>703450</v>
      </c>
      <c r="B3296" s="21" t="s">
        <v>2384</v>
      </c>
      <c r="C3296" s="21"/>
      <c r="D3296" s="16">
        <v>60.033726812816191</v>
      </c>
      <c r="E3296" s="15">
        <v>38.448000000000008</v>
      </c>
    </row>
    <row r="3297" spans="1:5" x14ac:dyDescent="0.25">
      <c r="A3297" s="23"/>
      <c r="B3297" s="22" t="s">
        <v>2383</v>
      </c>
      <c r="C3297" s="21"/>
      <c r="D3297" s="16"/>
      <c r="E3297" s="15">
        <v>0</v>
      </c>
    </row>
    <row r="3298" spans="1:5" ht="24" x14ac:dyDescent="0.25">
      <c r="A3298" s="23">
        <v>703460</v>
      </c>
      <c r="B3298" s="21" t="s">
        <v>2382</v>
      </c>
      <c r="C3298" s="45" t="s">
        <v>2380</v>
      </c>
      <c r="D3298" s="16">
        <v>85.160202360876895</v>
      </c>
      <c r="E3298" s="15">
        <v>54.54</v>
      </c>
    </row>
    <row r="3299" spans="1:5" ht="24" x14ac:dyDescent="0.25">
      <c r="A3299" s="23">
        <v>703470</v>
      </c>
      <c r="B3299" s="21" t="s">
        <v>2381</v>
      </c>
      <c r="C3299" s="45" t="s">
        <v>2380</v>
      </c>
      <c r="D3299" s="16">
        <v>110.11804384485666</v>
      </c>
      <c r="E3299" s="15">
        <v>70.524000000000001</v>
      </c>
    </row>
    <row r="3300" spans="1:5" x14ac:dyDescent="0.25">
      <c r="A3300" s="23">
        <v>703480</v>
      </c>
      <c r="B3300" s="21" t="s">
        <v>2379</v>
      </c>
      <c r="C3300" s="21"/>
      <c r="D3300" s="16">
        <v>70.151770657672856</v>
      </c>
      <c r="E3300" s="15">
        <v>44.928000000000004</v>
      </c>
    </row>
    <row r="3301" spans="1:5" x14ac:dyDescent="0.25">
      <c r="A3301" s="23">
        <v>703490</v>
      </c>
      <c r="B3301" s="21" t="s">
        <v>2378</v>
      </c>
      <c r="C3301" s="21"/>
      <c r="D3301" s="16">
        <v>70.151770657672856</v>
      </c>
      <c r="E3301" s="15">
        <v>44.928000000000004</v>
      </c>
    </row>
    <row r="3302" spans="1:5" x14ac:dyDescent="0.25">
      <c r="A3302" s="23">
        <v>703500</v>
      </c>
      <c r="B3302" s="21" t="s">
        <v>2377</v>
      </c>
      <c r="C3302" s="21" t="s">
        <v>1247</v>
      </c>
      <c r="D3302" s="16">
        <v>30.016863406408095</v>
      </c>
      <c r="E3302" s="15">
        <v>19.224000000000004</v>
      </c>
    </row>
    <row r="3303" spans="1:5" x14ac:dyDescent="0.25">
      <c r="A3303" s="23">
        <v>703510</v>
      </c>
      <c r="B3303" s="21" t="s">
        <v>2376</v>
      </c>
      <c r="C3303" s="21"/>
      <c r="D3303" s="16">
        <v>30.016863406408095</v>
      </c>
      <c r="E3303" s="15">
        <v>19.224000000000004</v>
      </c>
    </row>
    <row r="3304" spans="1:5" x14ac:dyDescent="0.25">
      <c r="A3304" s="23">
        <v>703520</v>
      </c>
      <c r="B3304" s="21" t="s">
        <v>2375</v>
      </c>
      <c r="C3304" s="21" t="s">
        <v>1247</v>
      </c>
      <c r="D3304" s="16">
        <v>30.016863406408095</v>
      </c>
      <c r="E3304" s="15">
        <v>19.224000000000004</v>
      </c>
    </row>
    <row r="3305" spans="1:5" x14ac:dyDescent="0.25">
      <c r="A3305" s="23">
        <v>703530</v>
      </c>
      <c r="B3305" s="21" t="s">
        <v>2374</v>
      </c>
      <c r="C3305" s="21" t="s">
        <v>2373</v>
      </c>
      <c r="D3305" s="16">
        <v>30.016863406408095</v>
      </c>
      <c r="E3305" s="15">
        <v>19.224000000000004</v>
      </c>
    </row>
    <row r="3306" spans="1:5" x14ac:dyDescent="0.25">
      <c r="A3306" s="23">
        <v>703540</v>
      </c>
      <c r="B3306" s="21" t="s">
        <v>2372</v>
      </c>
      <c r="C3306" s="21" t="s">
        <v>2371</v>
      </c>
      <c r="D3306" s="16">
        <v>30.016863406408095</v>
      </c>
      <c r="E3306" s="15">
        <v>19.224000000000004</v>
      </c>
    </row>
    <row r="3307" spans="1:5" x14ac:dyDescent="0.25">
      <c r="A3307" s="23"/>
      <c r="B3307" s="22" t="s">
        <v>2370</v>
      </c>
      <c r="C3307" s="21" t="s">
        <v>2369</v>
      </c>
      <c r="D3307" s="16"/>
      <c r="E3307" s="15">
        <v>0</v>
      </c>
    </row>
    <row r="3308" spans="1:5" x14ac:dyDescent="0.25">
      <c r="A3308" s="23">
        <v>703550</v>
      </c>
      <c r="B3308" s="21" t="s">
        <v>2368</v>
      </c>
      <c r="C3308" s="21"/>
      <c r="D3308" s="16">
        <v>20.067453625632378</v>
      </c>
      <c r="E3308" s="15">
        <v>12.852000000000002</v>
      </c>
    </row>
    <row r="3309" spans="1:5" x14ac:dyDescent="0.25">
      <c r="A3309" s="23">
        <v>703560</v>
      </c>
      <c r="B3309" s="21" t="s">
        <v>2367</v>
      </c>
      <c r="C3309" s="21"/>
      <c r="D3309" s="16">
        <v>50.084317032040474</v>
      </c>
      <c r="E3309" s="15">
        <v>32.076000000000001</v>
      </c>
    </row>
    <row r="3310" spans="1:5" x14ac:dyDescent="0.25">
      <c r="A3310" s="23">
        <v>703570</v>
      </c>
      <c r="B3310" s="21" t="s">
        <v>2366</v>
      </c>
      <c r="C3310" s="21" t="s">
        <v>2365</v>
      </c>
      <c r="D3310" s="16">
        <v>50.084317032040474</v>
      </c>
      <c r="E3310" s="15">
        <v>32.076000000000001</v>
      </c>
    </row>
    <row r="3311" spans="1:5" x14ac:dyDescent="0.25">
      <c r="A3311" s="23">
        <v>703580</v>
      </c>
      <c r="B3311" s="21" t="s">
        <v>2364</v>
      </c>
      <c r="C3311" s="21"/>
      <c r="D3311" s="16">
        <v>17.200674536256322</v>
      </c>
      <c r="E3311" s="15">
        <v>11.016</v>
      </c>
    </row>
    <row r="3312" spans="1:5" x14ac:dyDescent="0.25">
      <c r="A3312" s="23">
        <v>703590</v>
      </c>
      <c r="B3312" s="21" t="s">
        <v>2363</v>
      </c>
      <c r="C3312" s="21"/>
      <c r="D3312" s="16">
        <v>71.500843170320408</v>
      </c>
      <c r="E3312" s="15">
        <v>45.792000000000002</v>
      </c>
    </row>
    <row r="3313" spans="1:5" x14ac:dyDescent="0.25">
      <c r="A3313" s="23">
        <v>703600</v>
      </c>
      <c r="B3313" s="21" t="s">
        <v>2362</v>
      </c>
      <c r="C3313" s="21"/>
      <c r="D3313" s="16">
        <v>30.016863406408095</v>
      </c>
      <c r="E3313" s="15">
        <v>19.224000000000004</v>
      </c>
    </row>
    <row r="3314" spans="1:5" x14ac:dyDescent="0.25">
      <c r="A3314" s="23">
        <v>703610</v>
      </c>
      <c r="B3314" s="21" t="s">
        <v>2361</v>
      </c>
      <c r="C3314" s="21"/>
      <c r="D3314" s="16">
        <v>6.0708263069139967</v>
      </c>
      <c r="E3314" s="15">
        <v>3.8880000000000003</v>
      </c>
    </row>
    <row r="3315" spans="1:5" x14ac:dyDescent="0.25">
      <c r="A3315" s="23">
        <v>703620</v>
      </c>
      <c r="B3315" s="21" t="s">
        <v>2360</v>
      </c>
      <c r="C3315" s="21"/>
      <c r="D3315" s="16">
        <v>35.750421585160204</v>
      </c>
      <c r="E3315" s="15">
        <v>22.896000000000001</v>
      </c>
    </row>
    <row r="3316" spans="1:5" x14ac:dyDescent="0.25">
      <c r="A3316" s="23">
        <v>703630</v>
      </c>
      <c r="B3316" s="21" t="s">
        <v>2359</v>
      </c>
      <c r="C3316" s="21"/>
      <c r="D3316" s="16">
        <v>65.092748735244527</v>
      </c>
      <c r="E3316" s="15">
        <v>41.688000000000002</v>
      </c>
    </row>
    <row r="3317" spans="1:5" x14ac:dyDescent="0.25">
      <c r="A3317" s="23">
        <v>703640</v>
      </c>
      <c r="B3317" s="21" t="s">
        <v>2358</v>
      </c>
      <c r="C3317" s="21"/>
      <c r="D3317" s="16">
        <v>100.16863406408095</v>
      </c>
      <c r="E3317" s="15">
        <v>64.152000000000001</v>
      </c>
    </row>
    <row r="3318" spans="1:5" x14ac:dyDescent="0.25">
      <c r="A3318" s="23">
        <v>703650</v>
      </c>
      <c r="B3318" s="21" t="s">
        <v>2357</v>
      </c>
      <c r="C3318" s="98" t="s">
        <v>2356</v>
      </c>
      <c r="D3318" s="83">
        <v>70.83</v>
      </c>
      <c r="E3318" s="15">
        <v>45.362365199999999</v>
      </c>
    </row>
    <row r="3319" spans="1:5" x14ac:dyDescent="0.25">
      <c r="A3319" s="23">
        <v>703660</v>
      </c>
      <c r="B3319" s="21" t="s">
        <v>2355</v>
      </c>
      <c r="C3319" s="21"/>
      <c r="D3319" s="16">
        <v>20.067453625632378</v>
      </c>
      <c r="E3319" s="15">
        <v>12.852000000000002</v>
      </c>
    </row>
    <row r="3320" spans="1:5" x14ac:dyDescent="0.25">
      <c r="A3320" s="23">
        <v>703670</v>
      </c>
      <c r="B3320" s="21" t="s">
        <v>2354</v>
      </c>
      <c r="C3320" s="21" t="s">
        <v>2353</v>
      </c>
      <c r="D3320" s="16">
        <v>50.084317032040474</v>
      </c>
      <c r="E3320" s="15">
        <v>32.076000000000001</v>
      </c>
    </row>
    <row r="3321" spans="1:5" x14ac:dyDescent="0.25">
      <c r="A3321" s="23">
        <v>703680</v>
      </c>
      <c r="B3321" s="21" t="s">
        <v>2352</v>
      </c>
      <c r="C3321" s="21" t="s">
        <v>2351</v>
      </c>
      <c r="D3321" s="16">
        <v>7.2512647554806069</v>
      </c>
      <c r="E3321" s="15">
        <v>4.6440000000000001</v>
      </c>
    </row>
    <row r="3322" spans="1:5" x14ac:dyDescent="0.25">
      <c r="A3322" s="23">
        <v>703690</v>
      </c>
      <c r="B3322" s="21" t="s">
        <v>2350</v>
      </c>
      <c r="C3322" s="21" t="s">
        <v>2349</v>
      </c>
      <c r="D3322" s="16">
        <v>30.016863406408095</v>
      </c>
      <c r="E3322" s="15">
        <v>19.224000000000004</v>
      </c>
    </row>
    <row r="3323" spans="1:5" x14ac:dyDescent="0.25">
      <c r="A3323" s="23">
        <v>703700</v>
      </c>
      <c r="B3323" s="21" t="s">
        <v>2348</v>
      </c>
      <c r="C3323" s="21"/>
      <c r="D3323" s="16">
        <v>50.084317032040474</v>
      </c>
      <c r="E3323" s="15">
        <v>32.076000000000001</v>
      </c>
    </row>
    <row r="3324" spans="1:5" x14ac:dyDescent="0.25">
      <c r="A3324" s="23">
        <v>703710</v>
      </c>
      <c r="B3324" s="21" t="s">
        <v>2347</v>
      </c>
      <c r="C3324" s="21"/>
      <c r="D3324" s="16">
        <v>50.084317032040474</v>
      </c>
      <c r="E3324" s="15">
        <v>32.076000000000001</v>
      </c>
    </row>
    <row r="3325" spans="1:5" ht="24" x14ac:dyDescent="0.25">
      <c r="A3325" s="23">
        <v>703720</v>
      </c>
      <c r="B3325" s="21" t="s">
        <v>2346</v>
      </c>
      <c r="C3325" s="21" t="s">
        <v>2345</v>
      </c>
      <c r="D3325" s="16">
        <v>50.084317032040474</v>
      </c>
      <c r="E3325" s="15">
        <v>32.076000000000001</v>
      </c>
    </row>
    <row r="3326" spans="1:5" x14ac:dyDescent="0.25">
      <c r="A3326" s="23">
        <v>703730</v>
      </c>
      <c r="B3326" s="21" t="s">
        <v>2344</v>
      </c>
      <c r="C3326" s="21"/>
      <c r="D3326" s="16">
        <v>14.33389544688027</v>
      </c>
      <c r="E3326" s="15">
        <v>9.18</v>
      </c>
    </row>
    <row r="3327" spans="1:5" x14ac:dyDescent="0.25">
      <c r="A3327" s="23">
        <v>703740</v>
      </c>
      <c r="B3327" s="21" t="s">
        <v>2343</v>
      </c>
      <c r="C3327" s="21" t="s">
        <v>2342</v>
      </c>
      <c r="D3327" s="16">
        <v>100.16863406408095</v>
      </c>
      <c r="E3327" s="15">
        <v>64.152000000000001</v>
      </c>
    </row>
    <row r="3328" spans="1:5" x14ac:dyDescent="0.25">
      <c r="A3328" s="23">
        <v>703750</v>
      </c>
      <c r="B3328" s="21" t="s">
        <v>2341</v>
      </c>
      <c r="C3328" s="21"/>
      <c r="D3328" s="16">
        <v>40.134907251264757</v>
      </c>
      <c r="E3328" s="15">
        <v>25.704000000000004</v>
      </c>
    </row>
    <row r="3329" spans="1:5" x14ac:dyDescent="0.25">
      <c r="A3329" s="23">
        <v>703760</v>
      </c>
      <c r="B3329" s="21" t="s">
        <v>2340</v>
      </c>
      <c r="C3329" s="21"/>
      <c r="D3329" s="16">
        <v>12.984822934232715</v>
      </c>
      <c r="E3329" s="15">
        <v>8.3160000000000007</v>
      </c>
    </row>
    <row r="3330" spans="1:5" x14ac:dyDescent="0.25">
      <c r="A3330" s="23">
        <v>703770</v>
      </c>
      <c r="B3330" s="21" t="s">
        <v>2339</v>
      </c>
      <c r="C3330" s="21"/>
      <c r="D3330" s="16">
        <v>40.134907251264757</v>
      </c>
      <c r="E3330" s="15">
        <v>25.704000000000004</v>
      </c>
    </row>
    <row r="3331" spans="1:5" x14ac:dyDescent="0.25">
      <c r="A3331" s="23">
        <v>703780</v>
      </c>
      <c r="B3331" s="21" t="s">
        <v>2338</v>
      </c>
      <c r="C3331" s="21"/>
      <c r="D3331" s="16">
        <v>12.984822934232715</v>
      </c>
      <c r="E3331" s="15">
        <v>8.3160000000000007</v>
      </c>
    </row>
    <row r="3332" spans="1:5" x14ac:dyDescent="0.25">
      <c r="A3332" s="23">
        <v>703790</v>
      </c>
      <c r="B3332" s="21" t="s">
        <v>2337</v>
      </c>
      <c r="C3332" s="21"/>
      <c r="D3332" s="16">
        <v>43.001686340640809</v>
      </c>
      <c r="E3332" s="15">
        <v>27.540000000000003</v>
      </c>
    </row>
    <row r="3333" spans="1:5" x14ac:dyDescent="0.25">
      <c r="A3333" s="23">
        <v>703800</v>
      </c>
      <c r="B3333" s="21" t="s">
        <v>2336</v>
      </c>
      <c r="C3333" s="21"/>
      <c r="D3333" s="16">
        <v>43.001686340640809</v>
      </c>
      <c r="E3333" s="15">
        <v>27.540000000000003</v>
      </c>
    </row>
    <row r="3334" spans="1:5" x14ac:dyDescent="0.25">
      <c r="A3334" s="23">
        <v>703810</v>
      </c>
      <c r="B3334" s="21" t="s">
        <v>2335</v>
      </c>
      <c r="C3334" s="21"/>
      <c r="D3334" s="16">
        <v>28.667790893760539</v>
      </c>
      <c r="E3334" s="15">
        <v>18.36</v>
      </c>
    </row>
    <row r="3335" spans="1:5" x14ac:dyDescent="0.25">
      <c r="A3335" s="23">
        <v>703820</v>
      </c>
      <c r="B3335" s="21" t="s">
        <v>2334</v>
      </c>
      <c r="C3335" s="21"/>
      <c r="D3335" s="16">
        <v>28.667790893760539</v>
      </c>
      <c r="E3335" s="15">
        <v>18.36</v>
      </c>
    </row>
    <row r="3336" spans="1:5" x14ac:dyDescent="0.25">
      <c r="A3336" s="23">
        <v>703830</v>
      </c>
      <c r="B3336" s="21" t="s">
        <v>2333</v>
      </c>
      <c r="C3336" s="21"/>
      <c r="D3336" s="16">
        <v>14.33389544688027</v>
      </c>
      <c r="E3336" s="15">
        <v>9.18</v>
      </c>
    </row>
    <row r="3337" spans="1:5" x14ac:dyDescent="0.25">
      <c r="A3337" s="23">
        <v>703840</v>
      </c>
      <c r="B3337" s="21" t="s">
        <v>2332</v>
      </c>
      <c r="C3337" s="21"/>
      <c r="D3337" s="16">
        <v>14.33389544688027</v>
      </c>
      <c r="E3337" s="15">
        <v>9.18</v>
      </c>
    </row>
    <row r="3338" spans="1:5" x14ac:dyDescent="0.25">
      <c r="A3338" s="23">
        <v>703850</v>
      </c>
      <c r="B3338" s="21" t="s">
        <v>2331</v>
      </c>
      <c r="C3338" s="21"/>
      <c r="D3338" s="16">
        <v>2.0236087689713322</v>
      </c>
      <c r="E3338" s="15">
        <v>1.296</v>
      </c>
    </row>
    <row r="3339" spans="1:5" x14ac:dyDescent="0.25">
      <c r="A3339" s="23">
        <v>703860</v>
      </c>
      <c r="B3339" s="21" t="s">
        <v>2330</v>
      </c>
      <c r="C3339" s="21"/>
      <c r="D3339" s="16">
        <v>57.166947723440138</v>
      </c>
      <c r="E3339" s="15">
        <v>36.612000000000002</v>
      </c>
    </row>
    <row r="3340" spans="1:5" x14ac:dyDescent="0.25">
      <c r="A3340" s="23">
        <v>703870</v>
      </c>
      <c r="B3340" s="21" t="s">
        <v>2329</v>
      </c>
      <c r="C3340" s="21"/>
      <c r="D3340" s="16">
        <v>15.008431703204048</v>
      </c>
      <c r="E3340" s="15">
        <v>9.6120000000000019</v>
      </c>
    </row>
    <row r="3341" spans="1:5" x14ac:dyDescent="0.25">
      <c r="A3341" s="23">
        <v>703880</v>
      </c>
      <c r="B3341" s="21" t="s">
        <v>2328</v>
      </c>
      <c r="C3341" s="21"/>
      <c r="D3341" s="16">
        <v>30.016863406408095</v>
      </c>
      <c r="E3341" s="15">
        <v>19.224000000000004</v>
      </c>
    </row>
    <row r="3342" spans="1:5" x14ac:dyDescent="0.25">
      <c r="A3342" s="23">
        <v>703890</v>
      </c>
      <c r="B3342" s="21" t="s">
        <v>2327</v>
      </c>
      <c r="C3342" s="21"/>
      <c r="D3342" s="16">
        <v>30.016863406408095</v>
      </c>
      <c r="E3342" s="15">
        <v>19.224000000000004</v>
      </c>
    </row>
    <row r="3343" spans="1:5" x14ac:dyDescent="0.25">
      <c r="A3343" s="23">
        <v>703900</v>
      </c>
      <c r="B3343" s="21" t="s">
        <v>2326</v>
      </c>
      <c r="C3343" s="21"/>
      <c r="D3343" s="16">
        <v>65.092748735244527</v>
      </c>
      <c r="E3343" s="15">
        <v>41.688000000000002</v>
      </c>
    </row>
    <row r="3344" spans="1:5" x14ac:dyDescent="0.25">
      <c r="A3344" s="23">
        <v>703910</v>
      </c>
      <c r="B3344" s="21" t="s">
        <v>2325</v>
      </c>
      <c r="C3344" s="21"/>
      <c r="D3344" s="16">
        <v>25.801011804384487</v>
      </c>
      <c r="E3344" s="15">
        <v>16.524000000000001</v>
      </c>
    </row>
    <row r="3345" spans="1:5" x14ac:dyDescent="0.25">
      <c r="A3345" s="23"/>
      <c r="B3345" s="22" t="s">
        <v>2324</v>
      </c>
      <c r="C3345" s="21"/>
      <c r="D3345" s="16"/>
      <c r="E3345" s="15">
        <v>0</v>
      </c>
    </row>
    <row r="3346" spans="1:5" x14ac:dyDescent="0.25">
      <c r="A3346" s="23">
        <v>703920</v>
      </c>
      <c r="B3346" s="21" t="s">
        <v>2323</v>
      </c>
      <c r="C3346" s="21"/>
      <c r="D3346" s="16">
        <v>25.126475548060711</v>
      </c>
      <c r="E3346" s="15">
        <v>16.092000000000002</v>
      </c>
    </row>
    <row r="3347" spans="1:5" x14ac:dyDescent="0.25">
      <c r="A3347" s="23">
        <v>703930</v>
      </c>
      <c r="B3347" s="21" t="s">
        <v>2322</v>
      </c>
      <c r="C3347" s="21" t="s">
        <v>2321</v>
      </c>
      <c r="D3347" s="16">
        <v>10.118043844856661</v>
      </c>
      <c r="E3347" s="15">
        <v>6.48</v>
      </c>
    </row>
    <row r="3348" spans="1:5" x14ac:dyDescent="0.25">
      <c r="A3348" s="23">
        <v>703940</v>
      </c>
      <c r="B3348" s="21" t="s">
        <v>2320</v>
      </c>
      <c r="C3348" s="21"/>
      <c r="D3348" s="16">
        <v>10.118043844856661</v>
      </c>
      <c r="E3348" s="15">
        <v>6.48</v>
      </c>
    </row>
    <row r="3349" spans="1:5" x14ac:dyDescent="0.25">
      <c r="A3349" s="23">
        <v>703950</v>
      </c>
      <c r="B3349" s="21" t="s">
        <v>2319</v>
      </c>
      <c r="C3349" s="21"/>
      <c r="D3349" s="16">
        <v>5.0590219224283306</v>
      </c>
      <c r="E3349" s="15">
        <v>3.24</v>
      </c>
    </row>
    <row r="3350" spans="1:5" x14ac:dyDescent="0.25">
      <c r="A3350" s="23">
        <v>703960</v>
      </c>
      <c r="B3350" s="21" t="s">
        <v>2318</v>
      </c>
      <c r="C3350" s="21"/>
      <c r="D3350" s="16">
        <v>30.016863406408095</v>
      </c>
      <c r="E3350" s="15">
        <v>19.224000000000004</v>
      </c>
    </row>
    <row r="3351" spans="1:5" x14ac:dyDescent="0.25">
      <c r="A3351" s="23">
        <v>703970</v>
      </c>
      <c r="B3351" s="21" t="s">
        <v>2317</v>
      </c>
      <c r="C3351" s="21" t="s">
        <v>2299</v>
      </c>
      <c r="D3351" s="16">
        <v>30.016863406408095</v>
      </c>
      <c r="E3351" s="15">
        <v>19.224000000000004</v>
      </c>
    </row>
    <row r="3352" spans="1:5" x14ac:dyDescent="0.25">
      <c r="A3352" s="23">
        <v>703980</v>
      </c>
      <c r="B3352" s="21" t="s">
        <v>2316</v>
      </c>
      <c r="C3352" s="21"/>
      <c r="D3352" s="16">
        <v>25.126475548060711</v>
      </c>
      <c r="E3352" s="15">
        <v>16.092000000000002</v>
      </c>
    </row>
    <row r="3353" spans="1:5" x14ac:dyDescent="0.25">
      <c r="A3353" s="23">
        <v>703990</v>
      </c>
      <c r="B3353" s="21" t="s">
        <v>2315</v>
      </c>
      <c r="C3353" s="21"/>
      <c r="D3353" s="16">
        <v>25.126475548060711</v>
      </c>
      <c r="E3353" s="15">
        <v>16.092000000000002</v>
      </c>
    </row>
    <row r="3354" spans="1:5" x14ac:dyDescent="0.25">
      <c r="A3354" s="23">
        <v>703991</v>
      </c>
      <c r="B3354" s="21" t="s">
        <v>2314</v>
      </c>
      <c r="C3354" s="21"/>
      <c r="D3354" s="16">
        <v>25</v>
      </c>
      <c r="E3354" s="15">
        <v>16.010999999999999</v>
      </c>
    </row>
    <row r="3355" spans="1:5" x14ac:dyDescent="0.25">
      <c r="A3355" s="23">
        <v>704000</v>
      </c>
      <c r="B3355" s="21" t="s">
        <v>2313</v>
      </c>
      <c r="C3355" s="21"/>
      <c r="D3355" s="16">
        <v>25.126475548060711</v>
      </c>
      <c r="E3355" s="15">
        <v>16.092000000000002</v>
      </c>
    </row>
    <row r="3356" spans="1:5" x14ac:dyDescent="0.25">
      <c r="A3356" s="23">
        <v>704010</v>
      </c>
      <c r="B3356" s="21" t="s">
        <v>2312</v>
      </c>
      <c r="C3356" s="21"/>
      <c r="D3356" s="16">
        <v>9.1062394603709969</v>
      </c>
      <c r="E3356" s="15">
        <v>5.8320000000000016</v>
      </c>
    </row>
    <row r="3357" spans="1:5" x14ac:dyDescent="0.25">
      <c r="A3357" s="23">
        <v>704020</v>
      </c>
      <c r="B3357" s="21" t="s">
        <v>2311</v>
      </c>
      <c r="C3357" s="21"/>
      <c r="D3357" s="16">
        <v>9.1062394603709969</v>
      </c>
      <c r="E3357" s="15">
        <v>5.8320000000000016</v>
      </c>
    </row>
    <row r="3358" spans="1:5" x14ac:dyDescent="0.25">
      <c r="A3358" s="23">
        <v>704030</v>
      </c>
      <c r="B3358" s="21" t="s">
        <v>2310</v>
      </c>
      <c r="C3358" s="21"/>
      <c r="D3358" s="16">
        <v>30.016863406408095</v>
      </c>
      <c r="E3358" s="15">
        <v>19.224000000000004</v>
      </c>
    </row>
    <row r="3359" spans="1:5" x14ac:dyDescent="0.25">
      <c r="A3359" s="23">
        <v>704040</v>
      </c>
      <c r="B3359" s="21" t="s">
        <v>2309</v>
      </c>
      <c r="C3359" s="21"/>
      <c r="D3359" s="16">
        <v>15.008431703204048</v>
      </c>
      <c r="E3359" s="15">
        <v>9.6120000000000019</v>
      </c>
    </row>
    <row r="3360" spans="1:5" x14ac:dyDescent="0.25">
      <c r="A3360" s="23">
        <v>704050</v>
      </c>
      <c r="B3360" s="21" t="s">
        <v>2308</v>
      </c>
      <c r="C3360" s="21"/>
      <c r="D3360" s="16">
        <v>20.067453625632378</v>
      </c>
      <c r="E3360" s="15">
        <v>12.852000000000002</v>
      </c>
    </row>
    <row r="3361" spans="1:5" x14ac:dyDescent="0.25">
      <c r="A3361" s="23">
        <v>704060</v>
      </c>
      <c r="B3361" s="21" t="s">
        <v>2307</v>
      </c>
      <c r="C3361" s="21"/>
      <c r="D3361" s="16">
        <v>150.08431703204047</v>
      </c>
      <c r="E3361" s="15">
        <v>96.12</v>
      </c>
    </row>
    <row r="3362" spans="1:5" x14ac:dyDescent="0.25">
      <c r="A3362" s="23">
        <v>704070</v>
      </c>
      <c r="B3362" s="21" t="s">
        <v>2306</v>
      </c>
      <c r="C3362" s="21"/>
      <c r="D3362" s="16">
        <v>250.25295109612145</v>
      </c>
      <c r="E3362" s="15">
        <v>160.27200000000002</v>
      </c>
    </row>
    <row r="3363" spans="1:5" x14ac:dyDescent="0.25">
      <c r="A3363" s="23">
        <v>704080</v>
      </c>
      <c r="B3363" s="21" t="s">
        <v>2305</v>
      </c>
      <c r="C3363" s="21"/>
      <c r="D3363" s="16">
        <v>11.129848229342327</v>
      </c>
      <c r="E3363" s="15">
        <v>7.1280000000000001</v>
      </c>
    </row>
    <row r="3364" spans="1:5" x14ac:dyDescent="0.25">
      <c r="A3364" s="23">
        <v>704090</v>
      </c>
      <c r="B3364" s="21" t="s">
        <v>2304</v>
      </c>
      <c r="C3364" s="21" t="s">
        <v>2303</v>
      </c>
      <c r="D3364" s="16">
        <v>100.16863406408095</v>
      </c>
      <c r="E3364" s="15">
        <v>64.152000000000001</v>
      </c>
    </row>
    <row r="3365" spans="1:5" x14ac:dyDescent="0.25">
      <c r="A3365" s="23">
        <v>704100</v>
      </c>
      <c r="B3365" s="21" t="s">
        <v>2302</v>
      </c>
      <c r="C3365" s="21"/>
      <c r="D3365" s="16">
        <v>10.118043844856661</v>
      </c>
      <c r="E3365" s="15">
        <v>6.48</v>
      </c>
    </row>
    <row r="3366" spans="1:5" x14ac:dyDescent="0.25">
      <c r="A3366" s="23">
        <v>704110</v>
      </c>
      <c r="B3366" s="21" t="s">
        <v>2301</v>
      </c>
      <c r="C3366" s="21"/>
      <c r="D3366" s="16">
        <v>30.016863406408095</v>
      </c>
      <c r="E3366" s="15">
        <v>19.224000000000004</v>
      </c>
    </row>
    <row r="3367" spans="1:5" x14ac:dyDescent="0.25">
      <c r="A3367" s="23">
        <v>704120</v>
      </c>
      <c r="B3367" s="21" t="s">
        <v>2300</v>
      </c>
      <c r="C3367" s="21" t="s">
        <v>2299</v>
      </c>
      <c r="D3367" s="16">
        <v>25.126475548060711</v>
      </c>
      <c r="E3367" s="15">
        <v>16.092000000000002</v>
      </c>
    </row>
    <row r="3368" spans="1:5" x14ac:dyDescent="0.25">
      <c r="A3368" s="23">
        <v>704130</v>
      </c>
      <c r="B3368" s="21" t="s">
        <v>2298</v>
      </c>
      <c r="C3368" s="21"/>
      <c r="D3368" s="16">
        <v>25.126475548060711</v>
      </c>
      <c r="E3368" s="15">
        <v>16.092000000000002</v>
      </c>
    </row>
    <row r="3369" spans="1:5" x14ac:dyDescent="0.25">
      <c r="A3369" s="23">
        <v>704140</v>
      </c>
      <c r="B3369" s="21" t="s">
        <v>2297</v>
      </c>
      <c r="C3369" s="21"/>
      <c r="D3369" s="16">
        <v>30.016863406408095</v>
      </c>
      <c r="E3369" s="15">
        <v>19.224000000000004</v>
      </c>
    </row>
    <row r="3370" spans="1:5" x14ac:dyDescent="0.25">
      <c r="A3370" s="23">
        <v>704150</v>
      </c>
      <c r="B3370" s="21" t="s">
        <v>2296</v>
      </c>
      <c r="C3370" s="21" t="s">
        <v>2295</v>
      </c>
      <c r="D3370" s="16">
        <v>10.118043844856661</v>
      </c>
      <c r="E3370" s="15">
        <v>6.48</v>
      </c>
    </row>
    <row r="3371" spans="1:5" x14ac:dyDescent="0.25">
      <c r="A3371" s="23">
        <v>704160</v>
      </c>
      <c r="B3371" s="21" t="s">
        <v>2294</v>
      </c>
      <c r="C3371" s="21"/>
      <c r="D3371" s="16">
        <v>20.067453625632378</v>
      </c>
      <c r="E3371" s="15">
        <v>12.852000000000002</v>
      </c>
    </row>
    <row r="3372" spans="1:5" x14ac:dyDescent="0.25">
      <c r="A3372" s="23">
        <v>704170</v>
      </c>
      <c r="B3372" s="21" t="s">
        <v>2293</v>
      </c>
      <c r="C3372" s="21"/>
      <c r="D3372" s="16">
        <v>10.118043844856661</v>
      </c>
      <c r="E3372" s="15">
        <v>6.48</v>
      </c>
    </row>
    <row r="3373" spans="1:5" x14ac:dyDescent="0.25">
      <c r="A3373" s="23">
        <v>704180</v>
      </c>
      <c r="B3373" s="21" t="s">
        <v>2292</v>
      </c>
      <c r="C3373" s="21"/>
      <c r="D3373" s="16">
        <v>35.075885328836428</v>
      </c>
      <c r="E3373" s="15">
        <v>22.464000000000002</v>
      </c>
    </row>
    <row r="3374" spans="1:5" x14ac:dyDescent="0.25">
      <c r="A3374" s="23">
        <v>704190</v>
      </c>
      <c r="B3374" s="21" t="s">
        <v>2291</v>
      </c>
      <c r="C3374" s="21"/>
      <c r="D3374" s="16">
        <v>10.118043844856661</v>
      </c>
      <c r="E3374" s="15">
        <v>6.48</v>
      </c>
    </row>
    <row r="3375" spans="1:5" x14ac:dyDescent="0.25">
      <c r="A3375" s="23">
        <v>704200</v>
      </c>
      <c r="B3375" s="21" t="s">
        <v>2290</v>
      </c>
      <c r="C3375" s="21"/>
      <c r="D3375" s="16">
        <v>30.016863406408095</v>
      </c>
      <c r="E3375" s="15">
        <v>19.224000000000004</v>
      </c>
    </row>
    <row r="3376" spans="1:5" x14ac:dyDescent="0.25">
      <c r="A3376" s="23"/>
      <c r="B3376" s="22" t="s">
        <v>2289</v>
      </c>
      <c r="C3376" s="21"/>
      <c r="D3376" s="16"/>
      <c r="E3376" s="15">
        <v>0</v>
      </c>
    </row>
    <row r="3377" spans="1:5" ht="36" x14ac:dyDescent="0.25">
      <c r="A3377" s="97">
        <v>704210</v>
      </c>
      <c r="B3377" s="98" t="s">
        <v>11</v>
      </c>
      <c r="C3377" s="147" t="s">
        <v>2288</v>
      </c>
      <c r="D3377" s="83">
        <v>201.23</v>
      </c>
      <c r="E3377" s="15">
        <v>128.87574119999999</v>
      </c>
    </row>
    <row r="3378" spans="1:5" ht="60" x14ac:dyDescent="0.25">
      <c r="A3378" s="97">
        <v>704230</v>
      </c>
      <c r="B3378" s="98" t="s">
        <v>2287</v>
      </c>
      <c r="C3378" s="147" t="s">
        <v>2286</v>
      </c>
      <c r="D3378" s="83">
        <v>201.23</v>
      </c>
      <c r="E3378" s="15">
        <v>128.87574119999999</v>
      </c>
    </row>
    <row r="3379" spans="1:5" x14ac:dyDescent="0.25">
      <c r="A3379" s="123">
        <v>704231</v>
      </c>
      <c r="B3379" s="125" t="s">
        <v>2285</v>
      </c>
      <c r="C3379" s="125"/>
      <c r="D3379" s="126">
        <v>84.317032040472185</v>
      </c>
      <c r="E3379" s="15">
        <v>54</v>
      </c>
    </row>
    <row r="3380" spans="1:5" x14ac:dyDescent="0.25">
      <c r="A3380" s="123">
        <v>704232</v>
      </c>
      <c r="B3380" s="125" t="s">
        <v>2284</v>
      </c>
      <c r="C3380" s="125"/>
      <c r="D3380" s="126">
        <v>168.63406408094437</v>
      </c>
      <c r="E3380" s="15">
        <v>108</v>
      </c>
    </row>
    <row r="3381" spans="1:5" ht="72" x14ac:dyDescent="0.25">
      <c r="A3381" s="157">
        <v>704233</v>
      </c>
      <c r="B3381" s="98" t="s">
        <v>12</v>
      </c>
      <c r="C3381" s="21" t="s">
        <v>2283</v>
      </c>
      <c r="D3381" s="169">
        <v>188.76</v>
      </c>
      <c r="E3381" s="15">
        <v>120.88945439999999</v>
      </c>
    </row>
    <row r="3382" spans="1:5" ht="60" x14ac:dyDescent="0.25">
      <c r="A3382" s="97">
        <v>704234</v>
      </c>
      <c r="B3382" s="98" t="s">
        <v>2282</v>
      </c>
      <c r="C3382" s="147" t="s">
        <v>2281</v>
      </c>
      <c r="D3382" s="83">
        <v>188.76</v>
      </c>
      <c r="E3382" s="15">
        <v>120.88945439999999</v>
      </c>
    </row>
    <row r="3383" spans="1:5" x14ac:dyDescent="0.25">
      <c r="A3383" s="123">
        <v>704240</v>
      </c>
      <c r="B3383" s="125" t="s">
        <v>2280</v>
      </c>
      <c r="C3383" s="125"/>
      <c r="D3383" s="126">
        <v>80.101180438448566</v>
      </c>
      <c r="E3383" s="15">
        <v>51.300000000000004</v>
      </c>
    </row>
    <row r="3384" spans="1:5" x14ac:dyDescent="0.25">
      <c r="A3384" s="23">
        <v>704250</v>
      </c>
      <c r="B3384" s="21" t="s">
        <v>2279</v>
      </c>
      <c r="C3384" s="21"/>
      <c r="D3384" s="16">
        <v>70.151770657672856</v>
      </c>
      <c r="E3384" s="15">
        <v>44.928000000000004</v>
      </c>
    </row>
    <row r="3385" spans="1:5" x14ac:dyDescent="0.25">
      <c r="A3385" s="23">
        <v>704260</v>
      </c>
      <c r="B3385" s="21" t="s">
        <v>2278</v>
      </c>
      <c r="C3385" s="21" t="s">
        <v>2203</v>
      </c>
      <c r="D3385" s="16">
        <v>17.740303541315345</v>
      </c>
      <c r="E3385" s="15">
        <v>11.361600000000001</v>
      </c>
    </row>
    <row r="3386" spans="1:5" ht="36" x14ac:dyDescent="0.25">
      <c r="A3386" s="136">
        <v>704270</v>
      </c>
      <c r="B3386" s="21" t="s">
        <v>2277</v>
      </c>
      <c r="C3386" s="21" t="s">
        <v>2276</v>
      </c>
      <c r="D3386" s="16">
        <v>21.720067453625635</v>
      </c>
      <c r="E3386" s="15">
        <v>13.910400000000001</v>
      </c>
    </row>
    <row r="3387" spans="1:5" x14ac:dyDescent="0.25">
      <c r="A3387" s="23">
        <v>704280</v>
      </c>
      <c r="B3387" s="21" t="s">
        <v>2275</v>
      </c>
      <c r="C3387" s="21"/>
      <c r="D3387" s="16">
        <v>10.118043844856661</v>
      </c>
      <c r="E3387" s="15">
        <v>6.48</v>
      </c>
    </row>
    <row r="3388" spans="1:5" x14ac:dyDescent="0.25">
      <c r="A3388" s="23">
        <v>704290</v>
      </c>
      <c r="B3388" s="21" t="s">
        <v>2274</v>
      </c>
      <c r="C3388" s="21"/>
      <c r="D3388" s="16">
        <v>134.87352445193932</v>
      </c>
      <c r="E3388" s="15">
        <v>86.378400000000028</v>
      </c>
    </row>
    <row r="3389" spans="1:5" x14ac:dyDescent="0.25">
      <c r="A3389" s="23">
        <v>704300</v>
      </c>
      <c r="B3389" s="21" t="s">
        <v>2273</v>
      </c>
      <c r="C3389" s="21"/>
      <c r="D3389" s="16">
        <v>100.16863406408095</v>
      </c>
      <c r="E3389" s="15">
        <v>64.152000000000001</v>
      </c>
    </row>
    <row r="3390" spans="1:5" x14ac:dyDescent="0.25">
      <c r="A3390" s="23">
        <v>704310</v>
      </c>
      <c r="B3390" s="21" t="s">
        <v>2272</v>
      </c>
      <c r="C3390" s="21"/>
      <c r="D3390" s="16">
        <v>8.094435075885329</v>
      </c>
      <c r="E3390" s="15">
        <v>5.1840000000000002</v>
      </c>
    </row>
    <row r="3391" spans="1:5" x14ac:dyDescent="0.25">
      <c r="A3391" s="23">
        <v>704320</v>
      </c>
      <c r="B3391" s="21" t="s">
        <v>2271</v>
      </c>
      <c r="C3391" s="21"/>
      <c r="D3391" s="16">
        <v>100.16863406408095</v>
      </c>
      <c r="E3391" s="15">
        <v>64.152000000000001</v>
      </c>
    </row>
    <row r="3392" spans="1:5" x14ac:dyDescent="0.25">
      <c r="A3392" s="23">
        <v>704330</v>
      </c>
      <c r="B3392" s="21" t="s">
        <v>2270</v>
      </c>
      <c r="C3392" s="21"/>
      <c r="D3392" s="16">
        <v>75.042158516020237</v>
      </c>
      <c r="E3392" s="15">
        <v>48.06</v>
      </c>
    </row>
    <row r="3393" spans="1:5" x14ac:dyDescent="0.25">
      <c r="A3393" s="23">
        <v>704340</v>
      </c>
      <c r="B3393" s="21" t="s">
        <v>2269</v>
      </c>
      <c r="C3393" s="21"/>
      <c r="D3393" s="16">
        <v>120.06745362563238</v>
      </c>
      <c r="E3393" s="15">
        <v>76.896000000000015</v>
      </c>
    </row>
    <row r="3394" spans="1:5" x14ac:dyDescent="0.25">
      <c r="A3394" s="23">
        <v>704350</v>
      </c>
      <c r="B3394" s="21" t="s">
        <v>2268</v>
      </c>
      <c r="C3394" s="21"/>
      <c r="D3394" s="16">
        <v>25.126475548060711</v>
      </c>
      <c r="E3394" s="15">
        <v>16.092000000000002</v>
      </c>
    </row>
    <row r="3395" spans="1:5" x14ac:dyDescent="0.25">
      <c r="A3395" s="23">
        <v>704360</v>
      </c>
      <c r="B3395" s="21" t="s">
        <v>2267</v>
      </c>
      <c r="C3395" s="21"/>
      <c r="D3395" s="16">
        <v>25.126475548060711</v>
      </c>
      <c r="E3395" s="15">
        <v>16.092000000000002</v>
      </c>
    </row>
    <row r="3396" spans="1:5" x14ac:dyDescent="0.25">
      <c r="A3396" s="23">
        <v>704370</v>
      </c>
      <c r="B3396" s="21" t="s">
        <v>2266</v>
      </c>
      <c r="C3396" s="21"/>
      <c r="D3396" s="16">
        <v>50.084317032040474</v>
      </c>
      <c r="E3396" s="15">
        <v>32.076000000000001</v>
      </c>
    </row>
    <row r="3397" spans="1:5" x14ac:dyDescent="0.25">
      <c r="A3397" s="23">
        <v>704380</v>
      </c>
      <c r="B3397" s="21" t="s">
        <v>2265</v>
      </c>
      <c r="C3397" s="21"/>
      <c r="D3397" s="16">
        <v>70.151770657672856</v>
      </c>
      <c r="E3397" s="15">
        <v>44.928000000000004</v>
      </c>
    </row>
    <row r="3398" spans="1:5" x14ac:dyDescent="0.25">
      <c r="A3398" s="23">
        <v>704390</v>
      </c>
      <c r="B3398" s="21" t="s">
        <v>2264</v>
      </c>
      <c r="C3398" s="21"/>
      <c r="D3398" s="16">
        <v>70.151770657672856</v>
      </c>
      <c r="E3398" s="15">
        <v>44.928000000000004</v>
      </c>
    </row>
    <row r="3399" spans="1:5" x14ac:dyDescent="0.25">
      <c r="A3399" s="23">
        <v>704400</v>
      </c>
      <c r="B3399" s="21" t="s">
        <v>2263</v>
      </c>
      <c r="C3399" s="21"/>
      <c r="D3399" s="16">
        <v>50.084317032040474</v>
      </c>
      <c r="E3399" s="15">
        <v>32.076000000000001</v>
      </c>
    </row>
    <row r="3400" spans="1:5" x14ac:dyDescent="0.25">
      <c r="A3400" s="23">
        <v>704410</v>
      </c>
      <c r="B3400" s="21" t="s">
        <v>2262</v>
      </c>
      <c r="C3400" s="21"/>
      <c r="D3400" s="16">
        <v>600.3372681281619</v>
      </c>
      <c r="E3400" s="15">
        <v>384.48</v>
      </c>
    </row>
    <row r="3401" spans="1:5" x14ac:dyDescent="0.25">
      <c r="A3401" s="23">
        <v>704420</v>
      </c>
      <c r="B3401" s="21" t="s">
        <v>2261</v>
      </c>
      <c r="C3401" s="21"/>
      <c r="D3401" s="16">
        <v>300.16863406408095</v>
      </c>
      <c r="E3401" s="15">
        <v>192.24</v>
      </c>
    </row>
    <row r="3402" spans="1:5" x14ac:dyDescent="0.25">
      <c r="A3402" s="23">
        <v>704430</v>
      </c>
      <c r="B3402" s="21" t="s">
        <v>2260</v>
      </c>
      <c r="C3402" s="21" t="s">
        <v>2257</v>
      </c>
      <c r="D3402" s="16">
        <v>25.126475548060711</v>
      </c>
      <c r="E3402" s="15">
        <v>16.092000000000002</v>
      </c>
    </row>
    <row r="3403" spans="1:5" x14ac:dyDescent="0.25">
      <c r="A3403" s="23">
        <v>704440</v>
      </c>
      <c r="B3403" s="21" t="s">
        <v>2259</v>
      </c>
      <c r="C3403" s="21" t="s">
        <v>2257</v>
      </c>
      <c r="D3403" s="16">
        <v>75.042158516020237</v>
      </c>
      <c r="E3403" s="15">
        <v>48.06</v>
      </c>
    </row>
    <row r="3404" spans="1:5" x14ac:dyDescent="0.25">
      <c r="A3404" s="23">
        <v>704450</v>
      </c>
      <c r="B3404" s="21" t="s">
        <v>2258</v>
      </c>
      <c r="C3404" s="21" t="s">
        <v>2257</v>
      </c>
      <c r="D3404" s="16">
        <v>40.134907251264757</v>
      </c>
      <c r="E3404" s="15">
        <v>25.704000000000004</v>
      </c>
    </row>
    <row r="3405" spans="1:5" x14ac:dyDescent="0.25">
      <c r="A3405" s="23">
        <v>704460</v>
      </c>
      <c r="B3405" s="21" t="s">
        <v>2256</v>
      </c>
      <c r="C3405" s="21" t="s">
        <v>2255</v>
      </c>
      <c r="D3405" s="16">
        <v>70.151770657672856</v>
      </c>
      <c r="E3405" s="15">
        <v>44.928000000000004</v>
      </c>
    </row>
    <row r="3406" spans="1:5" x14ac:dyDescent="0.25">
      <c r="A3406" s="23">
        <v>704470</v>
      </c>
      <c r="B3406" s="21" t="s">
        <v>2254</v>
      </c>
      <c r="C3406" s="21" t="s">
        <v>2253</v>
      </c>
      <c r="D3406" s="16">
        <v>20.067453625632378</v>
      </c>
      <c r="E3406" s="15">
        <v>12.852000000000002</v>
      </c>
    </row>
    <row r="3407" spans="1:5" x14ac:dyDescent="0.25">
      <c r="A3407" s="23">
        <v>704480</v>
      </c>
      <c r="B3407" s="21" t="s">
        <v>2252</v>
      </c>
      <c r="C3407" s="21" t="s">
        <v>2239</v>
      </c>
      <c r="D3407" s="16">
        <v>200.16863406408095</v>
      </c>
      <c r="E3407" s="15">
        <v>128.196</v>
      </c>
    </row>
    <row r="3408" spans="1:5" x14ac:dyDescent="0.25">
      <c r="A3408" s="23">
        <v>704490</v>
      </c>
      <c r="B3408" s="21" t="s">
        <v>2251</v>
      </c>
      <c r="C3408" s="21"/>
      <c r="D3408" s="16">
        <v>100.16863406408095</v>
      </c>
      <c r="E3408" s="15">
        <v>64.152000000000001</v>
      </c>
    </row>
    <row r="3409" spans="1:5" x14ac:dyDescent="0.25">
      <c r="A3409" s="23">
        <v>704491</v>
      </c>
      <c r="B3409" s="21" t="s">
        <v>2250</v>
      </c>
      <c r="C3409" s="21"/>
      <c r="D3409" s="16">
        <v>143.00168634064082</v>
      </c>
      <c r="E3409" s="15">
        <v>91.584000000000003</v>
      </c>
    </row>
    <row r="3410" spans="1:5" x14ac:dyDescent="0.25">
      <c r="A3410" s="23"/>
      <c r="B3410" s="22" t="s">
        <v>2249</v>
      </c>
      <c r="C3410" s="21"/>
      <c r="D3410" s="16"/>
      <c r="E3410" s="15">
        <v>0</v>
      </c>
    </row>
    <row r="3411" spans="1:5" x14ac:dyDescent="0.25">
      <c r="A3411" s="23"/>
      <c r="B3411" s="22" t="s">
        <v>2248</v>
      </c>
      <c r="C3411" s="21"/>
      <c r="D3411" s="16"/>
      <c r="E3411" s="15">
        <v>0</v>
      </c>
    </row>
    <row r="3412" spans="1:5" x14ac:dyDescent="0.25">
      <c r="A3412" s="23">
        <v>704500</v>
      </c>
      <c r="B3412" s="21" t="s">
        <v>2247</v>
      </c>
      <c r="C3412" s="21"/>
      <c r="D3412" s="16">
        <v>50.084317032040474</v>
      </c>
      <c r="E3412" s="15">
        <v>32.076000000000001</v>
      </c>
    </row>
    <row r="3413" spans="1:5" x14ac:dyDescent="0.25">
      <c r="A3413" s="23">
        <v>704510</v>
      </c>
      <c r="B3413" s="21" t="s">
        <v>2246</v>
      </c>
      <c r="C3413" s="21"/>
      <c r="D3413" s="16">
        <v>15.008431703204048</v>
      </c>
      <c r="E3413" s="15">
        <v>9.6120000000000019</v>
      </c>
    </row>
    <row r="3414" spans="1:5" x14ac:dyDescent="0.25">
      <c r="A3414" s="23">
        <v>704520</v>
      </c>
      <c r="B3414" s="21" t="s">
        <v>2245</v>
      </c>
      <c r="C3414" s="21"/>
      <c r="D3414" s="16">
        <v>15.008431703204048</v>
      </c>
      <c r="E3414" s="15">
        <v>9.6120000000000019</v>
      </c>
    </row>
    <row r="3415" spans="1:5" x14ac:dyDescent="0.25">
      <c r="A3415" s="23">
        <v>704530</v>
      </c>
      <c r="B3415" s="21" t="s">
        <v>2244</v>
      </c>
      <c r="C3415" s="21" t="s">
        <v>2203</v>
      </c>
      <c r="D3415" s="16">
        <v>15.008431703204048</v>
      </c>
      <c r="E3415" s="15">
        <v>9.6120000000000019</v>
      </c>
    </row>
    <row r="3416" spans="1:5" x14ac:dyDescent="0.25">
      <c r="A3416" s="23">
        <v>704540</v>
      </c>
      <c r="B3416" s="45" t="s">
        <v>2243</v>
      </c>
      <c r="C3416" s="21"/>
      <c r="D3416" s="16">
        <v>20.067453625632378</v>
      </c>
      <c r="E3416" s="15">
        <v>12.852000000000002</v>
      </c>
    </row>
    <row r="3417" spans="1:5" x14ac:dyDescent="0.25">
      <c r="A3417" s="23">
        <v>704541</v>
      </c>
      <c r="B3417" s="21" t="s">
        <v>2242</v>
      </c>
      <c r="C3417" s="21" t="s">
        <v>2203</v>
      </c>
      <c r="D3417" s="16">
        <v>40.134907251264757</v>
      </c>
      <c r="E3417" s="15">
        <v>25.704000000000004</v>
      </c>
    </row>
    <row r="3418" spans="1:5" x14ac:dyDescent="0.25">
      <c r="A3418" s="23"/>
      <c r="B3418" s="22" t="s">
        <v>2241</v>
      </c>
      <c r="C3418" s="21"/>
      <c r="D3418" s="16"/>
      <c r="E3418" s="15">
        <v>0</v>
      </c>
    </row>
    <row r="3419" spans="1:5" x14ac:dyDescent="0.25">
      <c r="A3419" s="23">
        <v>704550</v>
      </c>
      <c r="B3419" s="21" t="s">
        <v>2240</v>
      </c>
      <c r="C3419" s="21" t="s">
        <v>2239</v>
      </c>
      <c r="D3419" s="16">
        <v>20.067453625632378</v>
      </c>
      <c r="E3419" s="15">
        <v>12.852000000000002</v>
      </c>
    </row>
    <row r="3420" spans="1:5" x14ac:dyDescent="0.25">
      <c r="A3420" s="23">
        <v>704560</v>
      </c>
      <c r="B3420" s="21" t="s">
        <v>2238</v>
      </c>
      <c r="C3420" s="21"/>
      <c r="D3420" s="16">
        <v>50.084317032040474</v>
      </c>
      <c r="E3420" s="15">
        <v>32.076000000000001</v>
      </c>
    </row>
    <row r="3421" spans="1:5" x14ac:dyDescent="0.25">
      <c r="A3421" s="23">
        <v>704570</v>
      </c>
      <c r="B3421" s="21" t="s">
        <v>2237</v>
      </c>
      <c r="C3421" s="21" t="s">
        <v>9220</v>
      </c>
      <c r="D3421" s="16">
        <v>10.119999999999999</v>
      </c>
      <c r="E3421" s="15">
        <v>6.4812528</v>
      </c>
    </row>
    <row r="3422" spans="1:5" x14ac:dyDescent="0.25">
      <c r="A3422" s="23">
        <v>704580</v>
      </c>
      <c r="B3422" s="21" t="s">
        <v>2236</v>
      </c>
      <c r="C3422" s="21"/>
      <c r="D3422" s="16">
        <v>15.008431703204048</v>
      </c>
      <c r="E3422" s="15">
        <v>9.6120000000000019</v>
      </c>
    </row>
    <row r="3423" spans="1:5" x14ac:dyDescent="0.25">
      <c r="A3423" s="23">
        <v>704590</v>
      </c>
      <c r="B3423" s="21" t="s">
        <v>2235</v>
      </c>
      <c r="C3423" s="21"/>
      <c r="D3423" s="16">
        <v>10.118043844856661</v>
      </c>
      <c r="E3423" s="15">
        <v>6.48</v>
      </c>
    </row>
    <row r="3424" spans="1:5" x14ac:dyDescent="0.25">
      <c r="A3424" s="23">
        <v>704600</v>
      </c>
      <c r="B3424" s="21" t="s">
        <v>2234</v>
      </c>
      <c r="C3424" s="21"/>
      <c r="D3424" s="16">
        <v>10.118043844856661</v>
      </c>
      <c r="E3424" s="15">
        <v>6.48</v>
      </c>
    </row>
    <row r="3425" spans="1:5" x14ac:dyDescent="0.25">
      <c r="A3425" s="23">
        <v>704610</v>
      </c>
      <c r="B3425" s="21" t="s">
        <v>2233</v>
      </c>
      <c r="C3425" s="21"/>
      <c r="D3425" s="16">
        <v>13.15345699831366</v>
      </c>
      <c r="E3425" s="15">
        <v>8.4239999999999995</v>
      </c>
    </row>
    <row r="3426" spans="1:5" x14ac:dyDescent="0.25">
      <c r="A3426" s="23">
        <v>704620</v>
      </c>
      <c r="B3426" s="21" t="s">
        <v>2232</v>
      </c>
      <c r="C3426" s="21"/>
      <c r="D3426" s="16">
        <v>20.067453625632378</v>
      </c>
      <c r="E3426" s="15">
        <v>12.852000000000002</v>
      </c>
    </row>
    <row r="3427" spans="1:5" x14ac:dyDescent="0.25">
      <c r="A3427" s="23">
        <v>704630</v>
      </c>
      <c r="B3427" s="21" t="s">
        <v>2231</v>
      </c>
      <c r="C3427" s="21" t="s">
        <v>9220</v>
      </c>
      <c r="D3427" s="16">
        <v>20.07</v>
      </c>
      <c r="E3427" s="15">
        <v>12.853630800000001</v>
      </c>
    </row>
    <row r="3428" spans="1:5" x14ac:dyDescent="0.25">
      <c r="A3428" s="23">
        <v>704631</v>
      </c>
      <c r="B3428" s="21" t="s">
        <v>9221</v>
      </c>
      <c r="C3428" s="21" t="s">
        <v>9222</v>
      </c>
      <c r="D3428" s="16">
        <v>30</v>
      </c>
      <c r="E3428" s="15">
        <v>19.213200000000001</v>
      </c>
    </row>
    <row r="3429" spans="1:5" x14ac:dyDescent="0.25">
      <c r="A3429" s="23">
        <v>704640</v>
      </c>
      <c r="B3429" s="21" t="s">
        <v>2230</v>
      </c>
      <c r="C3429" s="21"/>
      <c r="D3429" s="16">
        <v>10.118043844856661</v>
      </c>
      <c r="E3429" s="15">
        <v>6.48</v>
      </c>
    </row>
    <row r="3430" spans="1:5" x14ac:dyDescent="0.25">
      <c r="A3430" s="23">
        <v>704641</v>
      </c>
      <c r="B3430" s="21" t="s">
        <v>2229</v>
      </c>
      <c r="C3430" s="21"/>
      <c r="D3430" s="16">
        <v>285.83473861720068</v>
      </c>
      <c r="E3430" s="15">
        <v>183.06</v>
      </c>
    </row>
    <row r="3431" spans="1:5" x14ac:dyDescent="0.25">
      <c r="A3431" s="23">
        <v>704642</v>
      </c>
      <c r="B3431" s="21" t="s">
        <v>2228</v>
      </c>
      <c r="C3431" s="21"/>
      <c r="D3431" s="16">
        <v>643.17032040472179</v>
      </c>
      <c r="E3431" s="15">
        <v>411.91199999999998</v>
      </c>
    </row>
    <row r="3432" spans="1:5" x14ac:dyDescent="0.25">
      <c r="A3432" s="23">
        <v>704643</v>
      </c>
      <c r="B3432" s="21" t="s">
        <v>2227</v>
      </c>
      <c r="C3432" s="21"/>
      <c r="D3432" s="16">
        <v>285.83473861720068</v>
      </c>
      <c r="E3432" s="15">
        <v>183.06</v>
      </c>
    </row>
    <row r="3433" spans="1:5" x14ac:dyDescent="0.25">
      <c r="A3433" s="23">
        <v>704644</v>
      </c>
      <c r="B3433" s="21" t="s">
        <v>2226</v>
      </c>
      <c r="C3433" s="21"/>
      <c r="D3433" s="16">
        <v>500.3372681281619</v>
      </c>
      <c r="E3433" s="15">
        <v>320.43600000000004</v>
      </c>
    </row>
    <row r="3434" spans="1:5" x14ac:dyDescent="0.25">
      <c r="A3434" s="23">
        <v>704645</v>
      </c>
      <c r="B3434" s="21" t="s">
        <v>2225</v>
      </c>
      <c r="C3434" s="21" t="s">
        <v>2224</v>
      </c>
      <c r="D3434" s="16">
        <v>321.5851602023609</v>
      </c>
      <c r="E3434" s="15">
        <v>205.95599999999999</v>
      </c>
    </row>
    <row r="3435" spans="1:5" x14ac:dyDescent="0.25">
      <c r="A3435" s="23"/>
      <c r="B3435" s="22" t="s">
        <v>2223</v>
      </c>
      <c r="C3435" s="21"/>
      <c r="D3435" s="16"/>
      <c r="E3435" s="15">
        <v>0</v>
      </c>
    </row>
    <row r="3436" spans="1:5" x14ac:dyDescent="0.25">
      <c r="A3436" s="23">
        <v>704650</v>
      </c>
      <c r="B3436" s="21" t="s">
        <v>2222</v>
      </c>
      <c r="C3436" s="21"/>
      <c r="D3436" s="16">
        <v>300.16863406408095</v>
      </c>
      <c r="E3436" s="15">
        <v>192.24</v>
      </c>
    </row>
    <row r="3437" spans="1:5" x14ac:dyDescent="0.25">
      <c r="A3437" s="23">
        <v>704680</v>
      </c>
      <c r="B3437" s="21" t="s">
        <v>2221</v>
      </c>
      <c r="C3437" s="21" t="s">
        <v>2220</v>
      </c>
      <c r="D3437" s="16">
        <v>120.06745362563238</v>
      </c>
      <c r="E3437" s="15">
        <v>76.896000000000015</v>
      </c>
    </row>
    <row r="3438" spans="1:5" ht="36" x14ac:dyDescent="0.25">
      <c r="A3438" s="157">
        <v>704691</v>
      </c>
      <c r="B3438" s="21" t="s">
        <v>2219</v>
      </c>
      <c r="C3438" s="21" t="s">
        <v>2218</v>
      </c>
      <c r="D3438" s="16">
        <v>129.85</v>
      </c>
      <c r="E3438" s="15">
        <v>83.161134000000004</v>
      </c>
    </row>
    <row r="3439" spans="1:5" ht="36" x14ac:dyDescent="0.25">
      <c r="A3439" s="157">
        <v>704692</v>
      </c>
      <c r="B3439" s="21" t="s">
        <v>2217</v>
      </c>
      <c r="C3439" s="21" t="s">
        <v>2216</v>
      </c>
      <c r="D3439" s="179">
        <v>166.95</v>
      </c>
      <c r="E3439" s="15">
        <v>106.92145799999999</v>
      </c>
    </row>
    <row r="3440" spans="1:5" ht="60" x14ac:dyDescent="0.25">
      <c r="A3440" s="157">
        <v>704693</v>
      </c>
      <c r="B3440" s="21" t="s">
        <v>2215</v>
      </c>
      <c r="C3440" s="21" t="s">
        <v>2214</v>
      </c>
      <c r="D3440" s="16">
        <v>278.25</v>
      </c>
      <c r="E3440" s="15">
        <v>178.20243000000002</v>
      </c>
    </row>
    <row r="3441" spans="1:5" x14ac:dyDescent="0.25">
      <c r="A3441" s="23">
        <v>704700</v>
      </c>
      <c r="B3441" s="21" t="s">
        <v>2213</v>
      </c>
      <c r="C3441" s="21"/>
      <c r="D3441" s="16">
        <v>71.163575042158527</v>
      </c>
      <c r="E3441" s="15">
        <v>45.576000000000008</v>
      </c>
    </row>
    <row r="3442" spans="1:5" x14ac:dyDescent="0.25">
      <c r="A3442" s="23">
        <v>704710</v>
      </c>
      <c r="B3442" s="21" t="s">
        <v>2212</v>
      </c>
      <c r="C3442" s="21"/>
      <c r="D3442" s="16">
        <v>75.042158516020237</v>
      </c>
      <c r="E3442" s="15">
        <v>48.06</v>
      </c>
    </row>
    <row r="3443" spans="1:5" ht="24" x14ac:dyDescent="0.25">
      <c r="A3443" s="23">
        <v>704720</v>
      </c>
      <c r="B3443" s="21" t="s">
        <v>2211</v>
      </c>
      <c r="C3443" s="30" t="s">
        <v>9257</v>
      </c>
      <c r="D3443" s="16">
        <v>54.317032040472178</v>
      </c>
      <c r="E3443" s="15">
        <v>34.786800000000007</v>
      </c>
    </row>
    <row r="3444" spans="1:5" x14ac:dyDescent="0.25">
      <c r="A3444" s="23">
        <v>704730</v>
      </c>
      <c r="B3444" s="21" t="s">
        <v>2210</v>
      </c>
      <c r="C3444" s="21"/>
      <c r="D3444" s="16">
        <v>72.4114671163575</v>
      </c>
      <c r="E3444" s="15">
        <v>46.3752</v>
      </c>
    </row>
    <row r="3445" spans="1:5" x14ac:dyDescent="0.25">
      <c r="A3445" s="23">
        <v>704740</v>
      </c>
      <c r="B3445" s="21" t="s">
        <v>2209</v>
      </c>
      <c r="C3445" s="21"/>
      <c r="D3445" s="16">
        <v>126.7284991568297</v>
      </c>
      <c r="E3445" s="15">
        <v>81.162000000000006</v>
      </c>
    </row>
    <row r="3446" spans="1:5" ht="24" x14ac:dyDescent="0.25">
      <c r="A3446" s="23">
        <v>704750</v>
      </c>
      <c r="B3446" s="21" t="s">
        <v>2208</v>
      </c>
      <c r="C3446" s="30" t="s">
        <v>9257</v>
      </c>
      <c r="D3446" s="16">
        <v>45.261382799325467</v>
      </c>
      <c r="E3446" s="15">
        <v>28.987200000000001</v>
      </c>
    </row>
    <row r="3447" spans="1:5" x14ac:dyDescent="0.25">
      <c r="A3447" s="23">
        <v>704760</v>
      </c>
      <c r="B3447" s="21" t="s">
        <v>2207</v>
      </c>
      <c r="C3447" s="21"/>
      <c r="D3447" s="16">
        <v>50.084317032040474</v>
      </c>
      <c r="E3447" s="15">
        <v>32.076000000000001</v>
      </c>
    </row>
    <row r="3448" spans="1:5" x14ac:dyDescent="0.25">
      <c r="A3448" s="23">
        <v>704770</v>
      </c>
      <c r="B3448" s="21" t="s">
        <v>2206</v>
      </c>
      <c r="C3448" s="45" t="s">
        <v>2205</v>
      </c>
      <c r="D3448" s="16">
        <v>8.6003372681281611</v>
      </c>
      <c r="E3448" s="15">
        <v>5.508</v>
      </c>
    </row>
    <row r="3449" spans="1:5" x14ac:dyDescent="0.25">
      <c r="A3449" s="23">
        <v>704780</v>
      </c>
      <c r="B3449" s="21" t="s">
        <v>2204</v>
      </c>
      <c r="C3449" s="21" t="s">
        <v>2203</v>
      </c>
      <c r="D3449" s="16">
        <v>100.16863406408095</v>
      </c>
      <c r="E3449" s="15">
        <v>64.152000000000001</v>
      </c>
    </row>
    <row r="3450" spans="1:5" x14ac:dyDescent="0.25">
      <c r="A3450" s="23">
        <v>704790</v>
      </c>
      <c r="B3450" s="21" t="s">
        <v>2202</v>
      </c>
      <c r="C3450" s="21"/>
      <c r="D3450" s="16">
        <v>20.067453625632378</v>
      </c>
      <c r="E3450" s="15">
        <v>12.852000000000002</v>
      </c>
    </row>
    <row r="3451" spans="1:5" x14ac:dyDescent="0.25">
      <c r="A3451" s="23">
        <v>704800</v>
      </c>
      <c r="B3451" s="21" t="s">
        <v>2201</v>
      </c>
      <c r="C3451" s="21"/>
      <c r="D3451" s="16">
        <v>5.0590219224283306</v>
      </c>
      <c r="E3451" s="15">
        <v>3.24</v>
      </c>
    </row>
    <row r="3452" spans="1:5" x14ac:dyDescent="0.25">
      <c r="A3452" s="23"/>
      <c r="B3452" s="22" t="s">
        <v>2200</v>
      </c>
      <c r="C3452" s="21" t="s">
        <v>2199</v>
      </c>
      <c r="D3452" s="16"/>
      <c r="E3452" s="15">
        <v>0</v>
      </c>
    </row>
    <row r="3453" spans="1:5" x14ac:dyDescent="0.25">
      <c r="A3453" s="23">
        <v>704810</v>
      </c>
      <c r="B3453" s="21" t="s">
        <v>2198</v>
      </c>
      <c r="C3453" s="21"/>
      <c r="D3453" s="16">
        <v>100.16863406408095</v>
      </c>
      <c r="E3453" s="15">
        <v>64.152000000000001</v>
      </c>
    </row>
    <row r="3454" spans="1:5" x14ac:dyDescent="0.25">
      <c r="A3454" s="23">
        <v>704820</v>
      </c>
      <c r="B3454" s="21" t="s">
        <v>2197</v>
      </c>
      <c r="C3454" s="21"/>
      <c r="D3454" s="16">
        <v>100.16863406408095</v>
      </c>
      <c r="E3454" s="15">
        <v>64.152000000000001</v>
      </c>
    </row>
    <row r="3455" spans="1:5" x14ac:dyDescent="0.25">
      <c r="A3455" s="23">
        <v>704830</v>
      </c>
      <c r="B3455" s="21" t="s">
        <v>2196</v>
      </c>
      <c r="C3455" s="21"/>
      <c r="D3455" s="16">
        <v>100.16863406408095</v>
      </c>
      <c r="E3455" s="15">
        <v>64.152000000000001</v>
      </c>
    </row>
    <row r="3456" spans="1:5" x14ac:dyDescent="0.25">
      <c r="A3456" s="23">
        <v>704840</v>
      </c>
      <c r="B3456" s="21" t="s">
        <v>2195</v>
      </c>
      <c r="C3456" s="21"/>
      <c r="D3456" s="16">
        <v>100.16863406408095</v>
      </c>
      <c r="E3456" s="15">
        <v>64.152000000000001</v>
      </c>
    </row>
    <row r="3457" spans="1:5" x14ac:dyDescent="0.25">
      <c r="A3457" s="23">
        <v>704850</v>
      </c>
      <c r="B3457" s="21" t="s">
        <v>2194</v>
      </c>
      <c r="C3457" s="21"/>
      <c r="D3457" s="16">
        <v>100.16863406408095</v>
      </c>
      <c r="E3457" s="15">
        <v>64.152000000000001</v>
      </c>
    </row>
    <row r="3458" spans="1:5" x14ac:dyDescent="0.25">
      <c r="A3458" s="23">
        <v>704860</v>
      </c>
      <c r="B3458" s="21" t="s">
        <v>2193</v>
      </c>
      <c r="C3458" s="21"/>
      <c r="D3458" s="16">
        <v>50.084317032040474</v>
      </c>
      <c r="E3458" s="15">
        <v>32.076000000000001</v>
      </c>
    </row>
    <row r="3459" spans="1:5" ht="24" x14ac:dyDescent="0.25">
      <c r="A3459" s="23">
        <v>704870</v>
      </c>
      <c r="B3459" s="21" t="s">
        <v>2192</v>
      </c>
      <c r="C3459" s="21" t="s">
        <v>2191</v>
      </c>
      <c r="D3459" s="16">
        <v>150.08431703204047</v>
      </c>
      <c r="E3459" s="15">
        <v>96.12</v>
      </c>
    </row>
    <row r="3460" spans="1:5" x14ac:dyDescent="0.25">
      <c r="A3460" s="23">
        <v>704880</v>
      </c>
      <c r="B3460" s="21" t="s">
        <v>2190</v>
      </c>
      <c r="C3460" s="21" t="s">
        <v>2189</v>
      </c>
      <c r="D3460" s="16">
        <v>150.08431703204047</v>
      </c>
      <c r="E3460" s="15">
        <v>96.12</v>
      </c>
    </row>
    <row r="3461" spans="1:5" x14ac:dyDescent="0.25">
      <c r="A3461" s="23">
        <v>704890</v>
      </c>
      <c r="B3461" s="21" t="s">
        <v>2188</v>
      </c>
      <c r="C3461" s="21"/>
      <c r="D3461" s="16">
        <v>150.08431703204047</v>
      </c>
      <c r="E3461" s="15">
        <v>96.12</v>
      </c>
    </row>
    <row r="3462" spans="1:5" x14ac:dyDescent="0.25">
      <c r="A3462" s="23">
        <v>704900</v>
      </c>
      <c r="B3462" s="21" t="s">
        <v>2187</v>
      </c>
      <c r="C3462" s="21"/>
      <c r="D3462" s="16">
        <v>150.08431703204047</v>
      </c>
      <c r="E3462" s="15">
        <v>96.12</v>
      </c>
    </row>
    <row r="3463" spans="1:5" x14ac:dyDescent="0.25">
      <c r="A3463" s="23">
        <v>704910</v>
      </c>
      <c r="B3463" s="21" t="s">
        <v>2186</v>
      </c>
      <c r="C3463" s="21"/>
      <c r="D3463" s="16">
        <v>181.02866779089376</v>
      </c>
      <c r="E3463" s="15">
        <v>115.938</v>
      </c>
    </row>
    <row r="3464" spans="1:5" x14ac:dyDescent="0.25">
      <c r="A3464" s="23">
        <v>704920</v>
      </c>
      <c r="B3464" s="21" t="s">
        <v>2185</v>
      </c>
      <c r="C3464" s="21" t="s">
        <v>2184</v>
      </c>
      <c r="D3464" s="16">
        <v>177.40303541315348</v>
      </c>
      <c r="E3464" s="15">
        <v>113.61600000000001</v>
      </c>
    </row>
    <row r="3465" spans="1:5" x14ac:dyDescent="0.25">
      <c r="A3465" s="23">
        <v>704930</v>
      </c>
      <c r="B3465" s="21" t="s">
        <v>2183</v>
      </c>
      <c r="C3465" s="21"/>
      <c r="D3465" s="16">
        <v>150.08431703204047</v>
      </c>
      <c r="E3465" s="15">
        <v>96.12</v>
      </c>
    </row>
    <row r="3466" spans="1:5" x14ac:dyDescent="0.25">
      <c r="A3466" s="23">
        <v>704940</v>
      </c>
      <c r="B3466" s="21" t="s">
        <v>2182</v>
      </c>
      <c r="C3466" s="21"/>
      <c r="D3466" s="16">
        <v>150.08431703204047</v>
      </c>
      <c r="E3466" s="15">
        <v>96.12</v>
      </c>
    </row>
    <row r="3467" spans="1:5" ht="36" x14ac:dyDescent="0.25">
      <c r="A3467" s="23">
        <v>704941</v>
      </c>
      <c r="B3467" s="21" t="s">
        <v>2181</v>
      </c>
      <c r="C3467" s="21" t="s">
        <v>2180</v>
      </c>
      <c r="D3467" s="16">
        <v>3541.3153456998316</v>
      </c>
      <c r="E3467" s="15">
        <v>2268</v>
      </c>
    </row>
    <row r="3468" spans="1:5" x14ac:dyDescent="0.25">
      <c r="A3468" s="23"/>
      <c r="B3468" s="22" t="s">
        <v>2179</v>
      </c>
      <c r="C3468" s="21"/>
      <c r="D3468" s="16"/>
      <c r="E3468" s="15">
        <v>0</v>
      </c>
    </row>
    <row r="3469" spans="1:5" ht="24" x14ac:dyDescent="0.25">
      <c r="A3469" s="23">
        <v>704950</v>
      </c>
      <c r="B3469" s="21" t="s">
        <v>2178</v>
      </c>
      <c r="C3469" s="21"/>
      <c r="D3469" s="16">
        <v>500.3372681281619</v>
      </c>
      <c r="E3469" s="15">
        <v>320.43600000000004</v>
      </c>
    </row>
    <row r="3470" spans="1:5" x14ac:dyDescent="0.25">
      <c r="A3470" s="23">
        <v>704960</v>
      </c>
      <c r="B3470" s="21" t="s">
        <v>2177</v>
      </c>
      <c r="C3470" s="21"/>
      <c r="D3470" s="16">
        <v>100.16863406408095</v>
      </c>
      <c r="E3470" s="15">
        <v>64.152000000000001</v>
      </c>
    </row>
    <row r="3471" spans="1:5" ht="24" x14ac:dyDescent="0.25">
      <c r="A3471" s="23">
        <v>704970</v>
      </c>
      <c r="B3471" s="149" t="s">
        <v>2176</v>
      </c>
      <c r="C3471" s="149"/>
      <c r="D3471" s="107">
        <v>450.30354131534574</v>
      </c>
      <c r="E3471" s="15">
        <v>288.39240000000007</v>
      </c>
    </row>
    <row r="3472" spans="1:5" ht="24" x14ac:dyDescent="0.25">
      <c r="A3472" s="23">
        <v>704971</v>
      </c>
      <c r="B3472" s="149" t="s">
        <v>2175</v>
      </c>
      <c r="C3472" s="149"/>
      <c r="D3472" s="107">
        <v>940.97807757166947</v>
      </c>
      <c r="E3472" s="15">
        <v>602.64</v>
      </c>
    </row>
    <row r="3473" spans="1:5" ht="24" x14ac:dyDescent="0.25">
      <c r="A3473" s="23">
        <v>704972</v>
      </c>
      <c r="B3473" s="149" t="s">
        <v>2174</v>
      </c>
      <c r="C3473" s="149"/>
      <c r="D3473" s="107">
        <v>940.97807757166947</v>
      </c>
      <c r="E3473" s="15">
        <v>602.64</v>
      </c>
    </row>
    <row r="3474" spans="1:5" x14ac:dyDescent="0.2">
      <c r="A3474" s="23">
        <v>704973</v>
      </c>
      <c r="B3474" s="149" t="s">
        <v>2173</v>
      </c>
      <c r="C3474" s="154"/>
      <c r="D3474" s="107">
        <v>940.97807757166947</v>
      </c>
      <c r="E3474" s="15">
        <v>602.64</v>
      </c>
    </row>
    <row r="3475" spans="1:5" x14ac:dyDescent="0.2">
      <c r="A3475" s="23">
        <v>704980</v>
      </c>
      <c r="B3475" s="149" t="s">
        <v>2172</v>
      </c>
      <c r="C3475" s="154"/>
      <c r="D3475" s="107">
        <v>450.30354131534574</v>
      </c>
      <c r="E3475" s="15">
        <v>288.39240000000007</v>
      </c>
    </row>
    <row r="3476" spans="1:5" ht="24" x14ac:dyDescent="0.25">
      <c r="A3476" s="23">
        <v>704981</v>
      </c>
      <c r="B3476" s="21" t="s">
        <v>2171</v>
      </c>
      <c r="C3476" s="21"/>
      <c r="D3476" s="16">
        <v>20657.672849915685</v>
      </c>
      <c r="E3476" s="15">
        <v>13230</v>
      </c>
    </row>
    <row r="3477" spans="1:5" ht="24" x14ac:dyDescent="0.25">
      <c r="A3477" s="23">
        <v>704990</v>
      </c>
      <c r="B3477" s="21" t="s">
        <v>2170</v>
      </c>
      <c r="C3477" s="21" t="s">
        <v>2169</v>
      </c>
      <c r="D3477" s="16">
        <v>125.12647554806072</v>
      </c>
      <c r="E3477" s="15">
        <v>80.13600000000001</v>
      </c>
    </row>
    <row r="3478" spans="1:5" ht="24" x14ac:dyDescent="0.25">
      <c r="A3478" s="23">
        <v>705000</v>
      </c>
      <c r="B3478" s="21" t="s">
        <v>2168</v>
      </c>
      <c r="C3478" s="21"/>
      <c r="D3478" s="16">
        <v>200.16863406408095</v>
      </c>
      <c r="E3478" s="15">
        <v>128.196</v>
      </c>
    </row>
    <row r="3479" spans="1:5" x14ac:dyDescent="0.25">
      <c r="A3479" s="23">
        <v>705010</v>
      </c>
      <c r="B3479" s="21" t="s">
        <v>2167</v>
      </c>
      <c r="C3479" s="21"/>
      <c r="D3479" s="16">
        <v>500.3372681281619</v>
      </c>
      <c r="E3479" s="15">
        <v>320.43600000000004</v>
      </c>
    </row>
    <row r="3480" spans="1:5" x14ac:dyDescent="0.25">
      <c r="A3480" s="23">
        <v>705020</v>
      </c>
      <c r="B3480" s="21" t="s">
        <v>2166</v>
      </c>
      <c r="C3480" s="21"/>
      <c r="D3480" s="16">
        <v>100.16863406408095</v>
      </c>
      <c r="E3480" s="15">
        <v>64.152000000000001</v>
      </c>
    </row>
    <row r="3481" spans="1:5" x14ac:dyDescent="0.25">
      <c r="A3481" s="23">
        <v>705030</v>
      </c>
      <c r="B3481" s="21" t="s">
        <v>2165</v>
      </c>
      <c r="C3481" s="21"/>
      <c r="D3481" s="16">
        <v>500.3372681281619</v>
      </c>
      <c r="E3481" s="15">
        <v>320.43600000000004</v>
      </c>
    </row>
    <row r="3482" spans="1:5" x14ac:dyDescent="0.25">
      <c r="A3482" s="23">
        <v>705040</v>
      </c>
      <c r="B3482" s="21" t="s">
        <v>2164</v>
      </c>
      <c r="C3482" s="21" t="s">
        <v>2163</v>
      </c>
      <c r="D3482" s="16">
        <v>200.16863406408095</v>
      </c>
      <c r="E3482" s="15">
        <v>128.196</v>
      </c>
    </row>
    <row r="3483" spans="1:5" x14ac:dyDescent="0.25">
      <c r="A3483" s="97">
        <v>705060</v>
      </c>
      <c r="B3483" s="98" t="s">
        <v>2162</v>
      </c>
      <c r="C3483" s="98" t="s">
        <v>2161</v>
      </c>
      <c r="D3483" s="83">
        <v>10.119999999999999</v>
      </c>
      <c r="E3483" s="15">
        <v>6.4812528</v>
      </c>
    </row>
    <row r="3484" spans="1:5" x14ac:dyDescent="0.25">
      <c r="A3484" s="123">
        <v>705070</v>
      </c>
      <c r="B3484" s="125" t="s">
        <v>2160</v>
      </c>
      <c r="C3484" s="125"/>
      <c r="D3484" s="126">
        <v>75.042158516020237</v>
      </c>
      <c r="E3484" s="15">
        <v>48.06</v>
      </c>
    </row>
    <row r="3485" spans="1:5" x14ac:dyDescent="0.25">
      <c r="A3485" s="23">
        <v>705080</v>
      </c>
      <c r="B3485" s="21" t="s">
        <v>2159</v>
      </c>
      <c r="C3485" s="21"/>
      <c r="D3485" s="16">
        <v>125.12647554806072</v>
      </c>
      <c r="E3485" s="15">
        <v>80.13600000000001</v>
      </c>
    </row>
    <row r="3486" spans="1:5" ht="24" x14ac:dyDescent="0.25">
      <c r="A3486" s="23">
        <v>705090</v>
      </c>
      <c r="B3486" s="21" t="s">
        <v>2158</v>
      </c>
      <c r="C3486" s="21" t="s">
        <v>2157</v>
      </c>
      <c r="D3486" s="16">
        <v>20.067453625632378</v>
      </c>
      <c r="E3486" s="15">
        <v>12.852000000000002</v>
      </c>
    </row>
    <row r="3487" spans="1:5" ht="24" x14ac:dyDescent="0.25">
      <c r="A3487" s="23">
        <v>705100</v>
      </c>
      <c r="B3487" s="21" t="s">
        <v>2158</v>
      </c>
      <c r="C3487" s="21" t="s">
        <v>2155</v>
      </c>
      <c r="D3487" s="16">
        <v>320.23608768971337</v>
      </c>
      <c r="E3487" s="15">
        <v>205.09200000000004</v>
      </c>
    </row>
    <row r="3488" spans="1:5" ht="24" x14ac:dyDescent="0.25">
      <c r="A3488" s="23">
        <v>705110</v>
      </c>
      <c r="B3488" s="21" t="s">
        <v>2156</v>
      </c>
      <c r="C3488" s="21" t="s">
        <v>2157</v>
      </c>
      <c r="D3488" s="16">
        <v>20.067453625632378</v>
      </c>
      <c r="E3488" s="15">
        <v>12.852000000000002</v>
      </c>
    </row>
    <row r="3489" spans="1:5" ht="24" x14ac:dyDescent="0.25">
      <c r="A3489" s="23">
        <v>705120</v>
      </c>
      <c r="B3489" s="21" t="s">
        <v>2156</v>
      </c>
      <c r="C3489" s="21" t="s">
        <v>2155</v>
      </c>
      <c r="D3489" s="16">
        <v>320.23608768971337</v>
      </c>
      <c r="E3489" s="15">
        <v>205.09200000000004</v>
      </c>
    </row>
    <row r="3490" spans="1:5" x14ac:dyDescent="0.25">
      <c r="A3490" s="23"/>
      <c r="B3490" s="22" t="s">
        <v>2154</v>
      </c>
      <c r="C3490" s="21"/>
      <c r="D3490" s="16"/>
      <c r="E3490" s="15">
        <v>0</v>
      </c>
    </row>
    <row r="3491" spans="1:5" x14ac:dyDescent="0.25">
      <c r="A3491" s="23">
        <v>705130</v>
      </c>
      <c r="B3491" s="21" t="s">
        <v>2153</v>
      </c>
      <c r="C3491" s="21" t="s">
        <v>2152</v>
      </c>
      <c r="D3491" s="16">
        <v>16.020236087689714</v>
      </c>
      <c r="E3491" s="15">
        <v>10.260000000000002</v>
      </c>
    </row>
    <row r="3492" spans="1:5" x14ac:dyDescent="0.25">
      <c r="A3492" s="23">
        <v>705140</v>
      </c>
      <c r="B3492" s="21" t="s">
        <v>2151</v>
      </c>
      <c r="C3492" s="21" t="s">
        <v>2150</v>
      </c>
      <c r="D3492" s="16">
        <v>8.094435075885329</v>
      </c>
      <c r="E3492" s="15">
        <v>5.1840000000000002</v>
      </c>
    </row>
    <row r="3493" spans="1:5" x14ac:dyDescent="0.25">
      <c r="A3493" s="23">
        <v>705150</v>
      </c>
      <c r="B3493" s="21" t="s">
        <v>2149</v>
      </c>
      <c r="C3493" s="21"/>
      <c r="D3493" s="16">
        <v>72.175379426644184</v>
      </c>
      <c r="E3493" s="15">
        <v>46.223999999999997</v>
      </c>
    </row>
    <row r="3494" spans="1:5" x14ac:dyDescent="0.25">
      <c r="A3494" s="23">
        <v>705160</v>
      </c>
      <c r="B3494" s="21" t="s">
        <v>2148</v>
      </c>
      <c r="C3494" s="21" t="s">
        <v>2147</v>
      </c>
      <c r="D3494" s="16">
        <v>12.141652613827993</v>
      </c>
      <c r="E3494" s="15">
        <v>7.7760000000000007</v>
      </c>
    </row>
    <row r="3495" spans="1:5" x14ac:dyDescent="0.25">
      <c r="A3495" s="23">
        <v>705170</v>
      </c>
      <c r="B3495" s="21" t="s">
        <v>2146</v>
      </c>
      <c r="C3495" s="21"/>
      <c r="D3495" s="16">
        <v>30.016863406408095</v>
      </c>
      <c r="E3495" s="15">
        <v>19.224000000000004</v>
      </c>
    </row>
    <row r="3496" spans="1:5" x14ac:dyDescent="0.25">
      <c r="A3496" s="23">
        <v>705180</v>
      </c>
      <c r="B3496" s="42" t="s">
        <v>2145</v>
      </c>
      <c r="C3496" s="21"/>
      <c r="D3496" s="16">
        <v>110.11804384485666</v>
      </c>
      <c r="E3496" s="15">
        <v>70.524000000000001</v>
      </c>
    </row>
    <row r="3497" spans="1:5" x14ac:dyDescent="0.25">
      <c r="A3497" s="23">
        <v>705190</v>
      </c>
      <c r="B3497" s="21" t="s">
        <v>2144</v>
      </c>
      <c r="C3497" s="21"/>
      <c r="D3497" s="16">
        <v>4.0472175379426645</v>
      </c>
      <c r="E3497" s="15">
        <v>2.5920000000000001</v>
      </c>
    </row>
    <row r="3498" spans="1:5" x14ac:dyDescent="0.25">
      <c r="A3498" s="23">
        <v>705200</v>
      </c>
      <c r="B3498" s="21" t="s">
        <v>2143</v>
      </c>
      <c r="C3498" s="21"/>
      <c r="D3498" s="16">
        <v>12.141652613827993</v>
      </c>
      <c r="E3498" s="15">
        <v>7.7760000000000007</v>
      </c>
    </row>
    <row r="3499" spans="1:5" x14ac:dyDescent="0.25">
      <c r="A3499" s="23">
        <v>705210</v>
      </c>
      <c r="B3499" s="21" t="s">
        <v>2142</v>
      </c>
      <c r="C3499" s="21"/>
      <c r="D3499" s="16">
        <v>9.1062394603709969</v>
      </c>
      <c r="E3499" s="15">
        <v>5.8320000000000016</v>
      </c>
    </row>
    <row r="3500" spans="1:5" x14ac:dyDescent="0.25">
      <c r="A3500" s="23">
        <v>705220</v>
      </c>
      <c r="B3500" s="21" t="s">
        <v>2141</v>
      </c>
      <c r="C3500" s="21"/>
      <c r="D3500" s="16">
        <v>9.1062394603709969</v>
      </c>
      <c r="E3500" s="15">
        <v>5.8320000000000016</v>
      </c>
    </row>
    <row r="3501" spans="1:5" x14ac:dyDescent="0.25">
      <c r="A3501" s="23">
        <v>705230</v>
      </c>
      <c r="B3501" s="21" t="s">
        <v>2140</v>
      </c>
      <c r="C3501" s="21"/>
      <c r="D3501" s="16">
        <v>9.1062394603709969</v>
      </c>
      <c r="E3501" s="15">
        <v>5.8320000000000016</v>
      </c>
    </row>
    <row r="3502" spans="1:5" x14ac:dyDescent="0.25">
      <c r="A3502" s="97">
        <v>705240</v>
      </c>
      <c r="B3502" s="149" t="s">
        <v>2139</v>
      </c>
      <c r="C3502" s="98" t="s">
        <v>9223</v>
      </c>
      <c r="D3502" s="83">
        <v>5.0599999999999996</v>
      </c>
      <c r="E3502" s="15">
        <v>3.2406264</v>
      </c>
    </row>
    <row r="3503" spans="1:5" x14ac:dyDescent="0.25">
      <c r="A3503" s="123">
        <v>705250</v>
      </c>
      <c r="B3503" s="125" t="s">
        <v>2138</v>
      </c>
      <c r="C3503" s="125"/>
      <c r="D3503" s="126">
        <v>40.134907251264757</v>
      </c>
      <c r="E3503" s="15">
        <v>25.704000000000004</v>
      </c>
    </row>
    <row r="3504" spans="1:5" x14ac:dyDescent="0.25">
      <c r="A3504" s="23">
        <v>705260</v>
      </c>
      <c r="B3504" s="21" t="s">
        <v>2137</v>
      </c>
      <c r="C3504" s="21"/>
      <c r="D3504" s="16">
        <v>15.008431703204048</v>
      </c>
      <c r="E3504" s="15">
        <v>9.6120000000000019</v>
      </c>
    </row>
    <row r="3505" spans="1:5" x14ac:dyDescent="0.25">
      <c r="A3505" s="23">
        <v>705270</v>
      </c>
      <c r="B3505" s="21" t="s">
        <v>2136</v>
      </c>
      <c r="C3505" s="21"/>
      <c r="D3505" s="16">
        <v>75.042158516020237</v>
      </c>
      <c r="E3505" s="15">
        <v>48.06</v>
      </c>
    </row>
    <row r="3506" spans="1:5" x14ac:dyDescent="0.25">
      <c r="A3506" s="97">
        <v>705280</v>
      </c>
      <c r="B3506" s="98" t="s">
        <v>2135</v>
      </c>
      <c r="C3506" s="98" t="s">
        <v>9223</v>
      </c>
      <c r="D3506" s="83">
        <v>2.87</v>
      </c>
      <c r="E3506" s="15">
        <v>1.8380628000000001</v>
      </c>
    </row>
    <row r="3507" spans="1:5" x14ac:dyDescent="0.25">
      <c r="A3507" s="123">
        <v>705290</v>
      </c>
      <c r="B3507" s="125" t="s">
        <v>2134</v>
      </c>
      <c r="C3507" s="125" t="s">
        <v>2133</v>
      </c>
      <c r="D3507" s="126">
        <v>11.129848229342327</v>
      </c>
      <c r="E3507" s="15">
        <v>7.1280000000000001</v>
      </c>
    </row>
    <row r="3508" spans="1:5" x14ac:dyDescent="0.25">
      <c r="A3508" s="23">
        <v>705300</v>
      </c>
      <c r="B3508" s="21" t="s">
        <v>2132</v>
      </c>
      <c r="C3508" s="21"/>
      <c r="D3508" s="16">
        <v>4.0472175379426645</v>
      </c>
      <c r="E3508" s="15">
        <v>2.5920000000000001</v>
      </c>
    </row>
    <row r="3509" spans="1:5" x14ac:dyDescent="0.25">
      <c r="A3509" s="23">
        <v>705310</v>
      </c>
      <c r="B3509" s="21" t="s">
        <v>2131</v>
      </c>
      <c r="C3509" s="21"/>
      <c r="D3509" s="16">
        <v>18.043844856661046</v>
      </c>
      <c r="E3509" s="15">
        <v>11.555999999999999</v>
      </c>
    </row>
    <row r="3510" spans="1:5" x14ac:dyDescent="0.25">
      <c r="A3510" s="23">
        <v>705320</v>
      </c>
      <c r="B3510" s="21" t="s">
        <v>2130</v>
      </c>
      <c r="C3510" s="21"/>
      <c r="D3510" s="16">
        <v>10.118043844856661</v>
      </c>
      <c r="E3510" s="15">
        <v>6.48</v>
      </c>
    </row>
    <row r="3511" spans="1:5" x14ac:dyDescent="0.25">
      <c r="A3511" s="23">
        <v>705330</v>
      </c>
      <c r="B3511" s="21" t="s">
        <v>2129</v>
      </c>
      <c r="C3511" s="21"/>
      <c r="D3511" s="16">
        <v>12.141652613827993</v>
      </c>
      <c r="E3511" s="15">
        <v>7.7760000000000007</v>
      </c>
    </row>
    <row r="3512" spans="1:5" x14ac:dyDescent="0.25">
      <c r="A3512" s="23">
        <v>705340</v>
      </c>
      <c r="B3512" s="21" t="s">
        <v>2128</v>
      </c>
      <c r="C3512" s="21"/>
      <c r="D3512" s="16">
        <v>3.0354131534569984</v>
      </c>
      <c r="E3512" s="15">
        <v>1.9440000000000002</v>
      </c>
    </row>
    <row r="3513" spans="1:5" ht="48" x14ac:dyDescent="0.25">
      <c r="A3513" s="23"/>
      <c r="B3513" s="22" t="s">
        <v>2127</v>
      </c>
      <c r="C3513" s="21" t="s">
        <v>2126</v>
      </c>
      <c r="D3513" s="16"/>
      <c r="E3513" s="15">
        <v>0</v>
      </c>
    </row>
    <row r="3514" spans="1:5" x14ac:dyDescent="0.25">
      <c r="A3514" s="23">
        <v>705350</v>
      </c>
      <c r="B3514" s="21" t="s">
        <v>9224</v>
      </c>
      <c r="C3514" s="21" t="s">
        <v>9225</v>
      </c>
      <c r="D3514" s="16">
        <v>554.80999999999995</v>
      </c>
      <c r="E3514" s="15">
        <v>355.32251639999998</v>
      </c>
    </row>
    <row r="3515" spans="1:5" x14ac:dyDescent="0.25">
      <c r="A3515" s="23">
        <v>705351</v>
      </c>
      <c r="B3515" s="21" t="s">
        <v>9226</v>
      </c>
      <c r="C3515" s="21" t="s">
        <v>9227</v>
      </c>
      <c r="D3515" s="16">
        <v>352.45</v>
      </c>
      <c r="E3515" s="15">
        <v>225.72307800000002</v>
      </c>
    </row>
    <row r="3516" spans="1:5" x14ac:dyDescent="0.25">
      <c r="A3516" s="23">
        <v>705360</v>
      </c>
      <c r="B3516" s="21" t="s">
        <v>2125</v>
      </c>
      <c r="C3516" s="21" t="s">
        <v>2124</v>
      </c>
      <c r="D3516" s="16">
        <v>150.08431703204047</v>
      </c>
      <c r="E3516" s="15">
        <v>96.12</v>
      </c>
    </row>
    <row r="3517" spans="1:5" ht="48" x14ac:dyDescent="0.25">
      <c r="A3517" s="127">
        <v>705370</v>
      </c>
      <c r="B3517" s="128" t="s">
        <v>2123</v>
      </c>
      <c r="C3517" s="180" t="s">
        <v>2122</v>
      </c>
      <c r="D3517" s="129">
        <v>157.16694772344016</v>
      </c>
      <c r="E3517" s="15">
        <v>100.65600000000002</v>
      </c>
    </row>
    <row r="3518" spans="1:5" ht="48" x14ac:dyDescent="0.25">
      <c r="A3518" s="97">
        <v>705371</v>
      </c>
      <c r="B3518" s="98" t="s">
        <v>2121</v>
      </c>
      <c r="C3518" s="24" t="s">
        <v>2120</v>
      </c>
      <c r="D3518" s="16">
        <v>335.24</v>
      </c>
      <c r="E3518" s="15">
        <v>214.70110560000001</v>
      </c>
    </row>
    <row r="3519" spans="1:5" ht="48" x14ac:dyDescent="0.25">
      <c r="A3519" s="114">
        <v>705372</v>
      </c>
      <c r="B3519" s="181" t="s">
        <v>9228</v>
      </c>
      <c r="C3519" s="138" t="s">
        <v>9229</v>
      </c>
      <c r="D3519" s="126">
        <v>182.91</v>
      </c>
      <c r="E3519" s="15">
        <v>117.1428804</v>
      </c>
    </row>
    <row r="3520" spans="1:5" ht="48" x14ac:dyDescent="0.25">
      <c r="A3520" s="114">
        <v>705373</v>
      </c>
      <c r="B3520" s="181" t="s">
        <v>9230</v>
      </c>
      <c r="C3520" s="138" t="s">
        <v>9229</v>
      </c>
      <c r="D3520" s="126">
        <v>154.97</v>
      </c>
      <c r="E3520" s="15">
        <v>99.248986800000011</v>
      </c>
    </row>
    <row r="3521" spans="1:5" ht="36" x14ac:dyDescent="0.25">
      <c r="A3521" s="123">
        <v>705380</v>
      </c>
      <c r="B3521" s="125" t="s">
        <v>2119</v>
      </c>
      <c r="C3521" s="138" t="s">
        <v>2115</v>
      </c>
      <c r="D3521" s="126">
        <v>12.141652613827993</v>
      </c>
      <c r="E3521" s="15">
        <v>7.7760000000000007</v>
      </c>
    </row>
    <row r="3522" spans="1:5" ht="36" x14ac:dyDescent="0.25">
      <c r="A3522" s="23">
        <v>705390</v>
      </c>
      <c r="B3522" s="21" t="s">
        <v>2118</v>
      </c>
      <c r="C3522" s="24" t="s">
        <v>2115</v>
      </c>
      <c r="D3522" s="16">
        <v>70.151770657672856</v>
      </c>
      <c r="E3522" s="15">
        <v>44.928000000000004</v>
      </c>
    </row>
    <row r="3523" spans="1:5" ht="36" x14ac:dyDescent="0.25">
      <c r="A3523" s="23">
        <v>705400</v>
      </c>
      <c r="B3523" s="21" t="s">
        <v>2117</v>
      </c>
      <c r="C3523" s="24" t="s">
        <v>2115</v>
      </c>
      <c r="D3523" s="16">
        <v>110.11804384485666</v>
      </c>
      <c r="E3523" s="15">
        <v>70.524000000000001</v>
      </c>
    </row>
    <row r="3524" spans="1:5" ht="36" x14ac:dyDescent="0.25">
      <c r="A3524" s="23">
        <v>705410</v>
      </c>
      <c r="B3524" s="21" t="s">
        <v>2116</v>
      </c>
      <c r="C3524" s="24" t="s">
        <v>2115</v>
      </c>
      <c r="D3524" s="16">
        <v>150.08431703204047</v>
      </c>
      <c r="E3524" s="15">
        <v>96.12</v>
      </c>
    </row>
    <row r="3525" spans="1:5" ht="48" x14ac:dyDescent="0.25">
      <c r="A3525" s="23">
        <v>705420</v>
      </c>
      <c r="B3525" s="21" t="s">
        <v>2114</v>
      </c>
      <c r="C3525" s="24" t="s">
        <v>2113</v>
      </c>
      <c r="D3525" s="16">
        <v>97.133220910623947</v>
      </c>
      <c r="E3525" s="15">
        <v>62.208000000000006</v>
      </c>
    </row>
    <row r="3526" spans="1:5" ht="36" x14ac:dyDescent="0.25">
      <c r="A3526" s="97">
        <v>705430</v>
      </c>
      <c r="B3526" s="21" t="s">
        <v>2112</v>
      </c>
      <c r="C3526" s="24" t="s">
        <v>2110</v>
      </c>
      <c r="D3526" s="16">
        <v>106.56</v>
      </c>
      <c r="E3526" s="15">
        <v>68.245286400000012</v>
      </c>
    </row>
    <row r="3527" spans="1:5" ht="36" x14ac:dyDescent="0.25">
      <c r="A3527" s="97">
        <v>705440</v>
      </c>
      <c r="B3527" s="98" t="s">
        <v>2111</v>
      </c>
      <c r="C3527" s="24" t="s">
        <v>2110</v>
      </c>
      <c r="D3527" s="16">
        <v>106.56</v>
      </c>
      <c r="E3527" s="15">
        <v>68.245286400000012</v>
      </c>
    </row>
    <row r="3528" spans="1:5" x14ac:dyDescent="0.25">
      <c r="A3528" s="114">
        <v>705441</v>
      </c>
      <c r="B3528" s="181" t="s">
        <v>9231</v>
      </c>
      <c r="C3528" s="138" t="s">
        <v>7176</v>
      </c>
      <c r="D3528" s="126">
        <v>240.79</v>
      </c>
      <c r="E3528" s="15">
        <v>154.21154759999999</v>
      </c>
    </row>
    <row r="3529" spans="1:5" ht="36" x14ac:dyDescent="0.25">
      <c r="A3529" s="114">
        <v>705442</v>
      </c>
      <c r="B3529" s="181" t="s">
        <v>9232</v>
      </c>
      <c r="C3529" s="138" t="s">
        <v>9233</v>
      </c>
      <c r="D3529" s="126">
        <v>583.74</v>
      </c>
      <c r="E3529" s="15">
        <v>373.85044560000006</v>
      </c>
    </row>
    <row r="3530" spans="1:5" ht="36" x14ac:dyDescent="0.25">
      <c r="A3530" s="114">
        <v>705443</v>
      </c>
      <c r="B3530" s="181" t="s">
        <v>9234</v>
      </c>
      <c r="C3530" s="138" t="s">
        <v>9233</v>
      </c>
      <c r="D3530" s="126">
        <v>821.15</v>
      </c>
      <c r="E3530" s="15">
        <v>525.89730599999996</v>
      </c>
    </row>
    <row r="3531" spans="1:5" x14ac:dyDescent="0.25">
      <c r="A3531" s="123"/>
      <c r="B3531" s="124" t="s">
        <v>2109</v>
      </c>
      <c r="C3531" s="125"/>
      <c r="D3531" s="126"/>
      <c r="E3531" s="15">
        <v>0</v>
      </c>
    </row>
    <row r="3532" spans="1:5" ht="24" x14ac:dyDescent="0.25">
      <c r="A3532" s="23">
        <v>705450</v>
      </c>
      <c r="B3532" s="21" t="s">
        <v>2108</v>
      </c>
      <c r="C3532" s="21" t="s">
        <v>2104</v>
      </c>
      <c r="D3532" s="16">
        <v>20.067453625632378</v>
      </c>
      <c r="E3532" s="15">
        <v>12.852000000000002</v>
      </c>
    </row>
    <row r="3533" spans="1:5" ht="24" x14ac:dyDescent="0.25">
      <c r="A3533" s="23">
        <v>705460</v>
      </c>
      <c r="B3533" s="21" t="s">
        <v>2107</v>
      </c>
      <c r="C3533" s="21" t="s">
        <v>2104</v>
      </c>
      <c r="D3533" s="16">
        <v>20.067453625632378</v>
      </c>
      <c r="E3533" s="15">
        <v>12.852000000000002</v>
      </c>
    </row>
    <row r="3534" spans="1:5" ht="24" x14ac:dyDescent="0.25">
      <c r="A3534" s="23">
        <v>705470</v>
      </c>
      <c r="B3534" s="21" t="s">
        <v>2106</v>
      </c>
      <c r="C3534" s="21" t="s">
        <v>2104</v>
      </c>
      <c r="D3534" s="16">
        <v>20.067453625632378</v>
      </c>
      <c r="E3534" s="15">
        <v>12.852000000000002</v>
      </c>
    </row>
    <row r="3535" spans="1:5" ht="24" x14ac:dyDescent="0.25">
      <c r="A3535" s="23">
        <v>705480</v>
      </c>
      <c r="B3535" s="21" t="s">
        <v>2105</v>
      </c>
      <c r="C3535" s="21" t="s">
        <v>2104</v>
      </c>
      <c r="D3535" s="16">
        <v>20.067453625632378</v>
      </c>
      <c r="E3535" s="15">
        <v>12.852000000000002</v>
      </c>
    </row>
    <row r="3536" spans="1:5" ht="24" x14ac:dyDescent="0.25">
      <c r="A3536" s="23">
        <v>705490</v>
      </c>
      <c r="B3536" s="21" t="s">
        <v>973</v>
      </c>
      <c r="C3536" s="21" t="s">
        <v>2104</v>
      </c>
      <c r="D3536" s="16">
        <v>20.067453625632378</v>
      </c>
      <c r="E3536" s="15">
        <v>12.852000000000002</v>
      </c>
    </row>
    <row r="3537" spans="1:5" x14ac:dyDescent="0.25">
      <c r="A3537" s="23"/>
      <c r="B3537" s="22" t="s">
        <v>2103</v>
      </c>
      <c r="C3537" s="21"/>
      <c r="D3537" s="16"/>
      <c r="E3537" s="15">
        <v>0</v>
      </c>
    </row>
    <row r="3538" spans="1:5" x14ac:dyDescent="0.25">
      <c r="A3538" s="23">
        <v>750000</v>
      </c>
      <c r="B3538" s="21" t="s">
        <v>2102</v>
      </c>
      <c r="C3538" s="21" t="s">
        <v>2100</v>
      </c>
      <c r="D3538" s="16">
        <v>32040.4721753794</v>
      </c>
      <c r="E3538" s="15">
        <v>20519.999999999982</v>
      </c>
    </row>
    <row r="3539" spans="1:5" x14ac:dyDescent="0.25">
      <c r="A3539" s="23">
        <v>750010</v>
      </c>
      <c r="B3539" s="21" t="s">
        <v>2101</v>
      </c>
      <c r="C3539" s="21" t="s">
        <v>2100</v>
      </c>
      <c r="D3539" s="16">
        <v>37942.664418212502</v>
      </c>
      <c r="E3539" s="15">
        <v>24300.000000000015</v>
      </c>
    </row>
    <row r="3540" spans="1:5" x14ac:dyDescent="0.25">
      <c r="A3540" s="23"/>
      <c r="B3540" s="22" t="s">
        <v>2099</v>
      </c>
      <c r="C3540" s="21"/>
      <c r="D3540" s="16"/>
      <c r="E3540" s="15">
        <v>0</v>
      </c>
    </row>
    <row r="3541" spans="1:5" x14ac:dyDescent="0.25">
      <c r="A3541" s="23"/>
      <c r="B3541" s="22" t="s">
        <v>2098</v>
      </c>
      <c r="C3541" s="21"/>
      <c r="D3541" s="16"/>
      <c r="E3541" s="15">
        <v>0</v>
      </c>
    </row>
    <row r="3542" spans="1:5" ht="48" x14ac:dyDescent="0.25">
      <c r="A3542" s="23"/>
      <c r="B3542" s="40" t="s">
        <v>2097</v>
      </c>
      <c r="C3542" s="38" t="s">
        <v>2096</v>
      </c>
      <c r="D3542" s="16"/>
      <c r="E3542" s="15">
        <v>0</v>
      </c>
    </row>
    <row r="3543" spans="1:5" x14ac:dyDescent="0.25">
      <c r="A3543" s="23">
        <v>800010</v>
      </c>
      <c r="B3543" s="21" t="s">
        <v>2095</v>
      </c>
      <c r="C3543" s="21"/>
      <c r="D3543" s="117">
        <v>355.34064080944353</v>
      </c>
      <c r="E3543" s="15">
        <v>227.57436000000004</v>
      </c>
    </row>
    <row r="3544" spans="1:5" x14ac:dyDescent="0.25">
      <c r="A3544" s="23">
        <v>800020</v>
      </c>
      <c r="B3544" s="21" t="s">
        <v>2094</v>
      </c>
      <c r="C3544" s="21"/>
      <c r="D3544" s="117">
        <v>558.18212478920748</v>
      </c>
      <c r="E3544" s="15">
        <v>357.48216000000002</v>
      </c>
    </row>
    <row r="3545" spans="1:5" x14ac:dyDescent="0.25">
      <c r="A3545" s="23">
        <v>800030</v>
      </c>
      <c r="B3545" s="21" t="s">
        <v>2093</v>
      </c>
      <c r="C3545" s="21"/>
      <c r="D3545" s="117">
        <v>743.26644182124801</v>
      </c>
      <c r="E3545" s="15">
        <v>476.01756000000012</v>
      </c>
    </row>
    <row r="3546" spans="1:5" x14ac:dyDescent="0.25">
      <c r="A3546" s="23">
        <v>800040</v>
      </c>
      <c r="B3546" s="21" t="s">
        <v>2092</v>
      </c>
      <c r="C3546" s="21"/>
      <c r="D3546" s="117">
        <v>842.32715008431705</v>
      </c>
      <c r="E3546" s="15">
        <v>539.46</v>
      </c>
    </row>
    <row r="3547" spans="1:5" x14ac:dyDescent="0.25">
      <c r="A3547" s="23">
        <v>800050</v>
      </c>
      <c r="B3547" s="21" t="s">
        <v>2091</v>
      </c>
      <c r="C3547" s="21" t="s">
        <v>2090</v>
      </c>
      <c r="D3547" s="117">
        <v>373.097807757167</v>
      </c>
      <c r="E3547" s="15">
        <v>238.94676000000004</v>
      </c>
    </row>
    <row r="3548" spans="1:5" x14ac:dyDescent="0.25">
      <c r="A3548" s="23">
        <v>800060</v>
      </c>
      <c r="B3548" s="21" t="s">
        <v>2089</v>
      </c>
      <c r="C3548" s="21" t="s">
        <v>2088</v>
      </c>
      <c r="D3548" s="117">
        <v>1067.1602023608771</v>
      </c>
      <c r="E3548" s="15">
        <v>683.45208000000002</v>
      </c>
    </row>
    <row r="3549" spans="1:5" x14ac:dyDescent="0.25">
      <c r="A3549" s="23"/>
      <c r="B3549" s="22" t="s">
        <v>2087</v>
      </c>
      <c r="C3549" s="21"/>
      <c r="D3549" s="16"/>
      <c r="E3549" s="15">
        <v>0</v>
      </c>
    </row>
    <row r="3550" spans="1:5" ht="24" x14ac:dyDescent="0.25">
      <c r="A3550" s="23"/>
      <c r="B3550" s="22" t="s">
        <v>2086</v>
      </c>
      <c r="C3550" s="21" t="s">
        <v>2085</v>
      </c>
      <c r="D3550" s="16"/>
      <c r="E3550" s="15">
        <v>0</v>
      </c>
    </row>
    <row r="3551" spans="1:5" ht="24" x14ac:dyDescent="0.25">
      <c r="A3551" s="23">
        <v>800070</v>
      </c>
      <c r="B3551" s="21" t="s">
        <v>2084</v>
      </c>
      <c r="C3551" s="21" t="s">
        <v>2083</v>
      </c>
      <c r="D3551" s="16">
        <v>100.16863406408095</v>
      </c>
      <c r="E3551" s="15">
        <v>64.152000000000001</v>
      </c>
    </row>
    <row r="3552" spans="1:5" ht="36" x14ac:dyDescent="0.25">
      <c r="A3552" s="23">
        <v>800080</v>
      </c>
      <c r="B3552" s="21" t="s">
        <v>2082</v>
      </c>
      <c r="C3552" s="21" t="s">
        <v>2081</v>
      </c>
      <c r="D3552" s="16">
        <v>150.08431703204047</v>
      </c>
      <c r="E3552" s="15">
        <v>96.12</v>
      </c>
    </row>
    <row r="3553" spans="1:5" ht="48" x14ac:dyDescent="0.25">
      <c r="A3553" s="23">
        <v>800090</v>
      </c>
      <c r="B3553" s="21" t="s">
        <v>2080</v>
      </c>
      <c r="C3553" s="21" t="s">
        <v>2079</v>
      </c>
      <c r="D3553" s="16">
        <v>250.25295109612145</v>
      </c>
      <c r="E3553" s="15">
        <v>160.27200000000002</v>
      </c>
    </row>
    <row r="3554" spans="1:5" ht="24" x14ac:dyDescent="0.25">
      <c r="A3554" s="23">
        <v>800100</v>
      </c>
      <c r="B3554" s="21" t="s">
        <v>2078</v>
      </c>
      <c r="C3554" s="21" t="s">
        <v>2077</v>
      </c>
      <c r="D3554" s="16">
        <v>300.16863406408095</v>
      </c>
      <c r="E3554" s="15">
        <v>192.24</v>
      </c>
    </row>
    <row r="3555" spans="1:5" ht="24" x14ac:dyDescent="0.25">
      <c r="A3555" s="23">
        <v>800110</v>
      </c>
      <c r="B3555" s="21" t="s">
        <v>2076</v>
      </c>
      <c r="C3555" s="21" t="s">
        <v>2075</v>
      </c>
      <c r="D3555" s="16">
        <v>900.3372681281619</v>
      </c>
      <c r="E3555" s="15">
        <v>576.61199999999997</v>
      </c>
    </row>
    <row r="3556" spans="1:5" ht="24" x14ac:dyDescent="0.25">
      <c r="A3556" s="23"/>
      <c r="B3556" s="22" t="s">
        <v>2074</v>
      </c>
      <c r="C3556" s="21" t="s">
        <v>2073</v>
      </c>
      <c r="D3556" s="16"/>
      <c r="E3556" s="15">
        <v>0</v>
      </c>
    </row>
    <row r="3557" spans="1:5" x14ac:dyDescent="0.25">
      <c r="A3557" s="23">
        <v>800111</v>
      </c>
      <c r="B3557" s="21" t="s">
        <v>2072</v>
      </c>
      <c r="C3557" s="21" t="s">
        <v>2071</v>
      </c>
      <c r="D3557" s="16">
        <v>100.16863406408095</v>
      </c>
      <c r="E3557" s="15">
        <v>64.152000000000001</v>
      </c>
    </row>
    <row r="3558" spans="1:5" ht="24" x14ac:dyDescent="0.25">
      <c r="A3558" s="23">
        <v>800112</v>
      </c>
      <c r="B3558" s="21" t="s">
        <v>2070</v>
      </c>
      <c r="C3558" s="21" t="s">
        <v>2069</v>
      </c>
      <c r="D3558" s="16">
        <v>150.08431703204047</v>
      </c>
      <c r="E3558" s="15">
        <v>96.12</v>
      </c>
    </row>
    <row r="3559" spans="1:5" ht="24" x14ac:dyDescent="0.25">
      <c r="A3559" s="23">
        <v>800113</v>
      </c>
      <c r="B3559" s="21" t="s">
        <v>2068</v>
      </c>
      <c r="C3559" s="21" t="s">
        <v>2067</v>
      </c>
      <c r="D3559" s="16">
        <v>250.25295109612145</v>
      </c>
      <c r="E3559" s="15">
        <v>160.27200000000002</v>
      </c>
    </row>
    <row r="3560" spans="1:5" ht="24" x14ac:dyDescent="0.25">
      <c r="A3560" s="23">
        <v>800114</v>
      </c>
      <c r="B3560" s="21" t="s">
        <v>2066</v>
      </c>
      <c r="C3560" s="21" t="s">
        <v>2065</v>
      </c>
      <c r="D3560" s="16">
        <v>300.16863406408095</v>
      </c>
      <c r="E3560" s="15">
        <v>192.24</v>
      </c>
    </row>
    <row r="3561" spans="1:5" ht="60" x14ac:dyDescent="0.25">
      <c r="A3561" s="23"/>
      <c r="B3561" s="22" t="s">
        <v>2064</v>
      </c>
      <c r="C3561" s="21" t="s">
        <v>2063</v>
      </c>
      <c r="D3561" s="16"/>
      <c r="E3561" s="15">
        <v>0</v>
      </c>
    </row>
    <row r="3562" spans="1:5" ht="24" x14ac:dyDescent="0.25">
      <c r="A3562" s="23">
        <v>800120</v>
      </c>
      <c r="B3562" s="21" t="s">
        <v>2062</v>
      </c>
      <c r="C3562" s="21" t="s">
        <v>2061</v>
      </c>
      <c r="D3562" s="16">
        <v>130.18549747048905</v>
      </c>
      <c r="E3562" s="15">
        <v>83.376000000000005</v>
      </c>
    </row>
    <row r="3563" spans="1:5" ht="24" x14ac:dyDescent="0.25">
      <c r="A3563" s="23">
        <v>800130</v>
      </c>
      <c r="B3563" s="21" t="s">
        <v>2060</v>
      </c>
      <c r="C3563" s="21" t="s">
        <v>2059</v>
      </c>
      <c r="D3563" s="16">
        <v>300.16863406408095</v>
      </c>
      <c r="E3563" s="15">
        <v>192.24</v>
      </c>
    </row>
    <row r="3564" spans="1:5" ht="48" x14ac:dyDescent="0.25">
      <c r="A3564" s="23">
        <v>800140</v>
      </c>
      <c r="B3564" s="21" t="s">
        <v>2058</v>
      </c>
      <c r="C3564" s="21" t="s">
        <v>2057</v>
      </c>
      <c r="D3564" s="16">
        <v>534.03035413153464</v>
      </c>
      <c r="E3564" s="15">
        <v>342.01440000000002</v>
      </c>
    </row>
    <row r="3565" spans="1:5" ht="72" x14ac:dyDescent="0.25">
      <c r="A3565" s="23">
        <v>800150</v>
      </c>
      <c r="B3565" s="21" t="s">
        <v>2056</v>
      </c>
      <c r="C3565" s="24" t="s">
        <v>2055</v>
      </c>
      <c r="D3565" s="16">
        <v>879.79763912310295</v>
      </c>
      <c r="E3565" s="15">
        <v>563.45760000000007</v>
      </c>
    </row>
    <row r="3566" spans="1:5" ht="24" x14ac:dyDescent="0.25">
      <c r="A3566" s="23">
        <v>800160</v>
      </c>
      <c r="B3566" s="21" t="s">
        <v>2054</v>
      </c>
      <c r="C3566" s="21" t="s">
        <v>2053</v>
      </c>
      <c r="D3566" s="16">
        <v>1171.2478920741989</v>
      </c>
      <c r="E3566" s="15">
        <v>750.11400000000003</v>
      </c>
    </row>
    <row r="3567" spans="1:5" ht="24" x14ac:dyDescent="0.25">
      <c r="A3567" s="23"/>
      <c r="B3567" s="22" t="s">
        <v>2052</v>
      </c>
      <c r="C3567" s="21"/>
      <c r="D3567" s="16"/>
      <c r="E3567" s="15">
        <v>0</v>
      </c>
    </row>
    <row r="3568" spans="1:5" ht="36" x14ac:dyDescent="0.25">
      <c r="A3568" s="23"/>
      <c r="B3568" s="22" t="s">
        <v>2051</v>
      </c>
      <c r="C3568" s="21" t="s">
        <v>2050</v>
      </c>
      <c r="D3568" s="16"/>
      <c r="E3568" s="15">
        <v>0</v>
      </c>
    </row>
    <row r="3569" spans="1:5" ht="36" x14ac:dyDescent="0.25">
      <c r="A3569" s="23">
        <v>800170</v>
      </c>
      <c r="B3569" s="21" t="s">
        <v>2049</v>
      </c>
      <c r="C3569" s="21" t="s">
        <v>2034</v>
      </c>
      <c r="D3569" s="16">
        <v>40.134907251264757</v>
      </c>
      <c r="E3569" s="15">
        <v>25.704000000000004</v>
      </c>
    </row>
    <row r="3570" spans="1:5" ht="24" x14ac:dyDescent="0.25">
      <c r="A3570" s="23">
        <v>800180</v>
      </c>
      <c r="B3570" s="21" t="s">
        <v>2048</v>
      </c>
      <c r="C3570" s="21" t="s">
        <v>2047</v>
      </c>
      <c r="D3570" s="16">
        <v>80.101180438448566</v>
      </c>
      <c r="E3570" s="15">
        <v>51.300000000000004</v>
      </c>
    </row>
    <row r="3571" spans="1:5" ht="24" x14ac:dyDescent="0.25">
      <c r="A3571" s="23">
        <v>800190</v>
      </c>
      <c r="B3571" s="21" t="s">
        <v>2046</v>
      </c>
      <c r="C3571" s="21" t="s">
        <v>2045</v>
      </c>
      <c r="D3571" s="16">
        <v>150.08431703204047</v>
      </c>
      <c r="E3571" s="15">
        <v>96.12</v>
      </c>
    </row>
    <row r="3572" spans="1:5" ht="36" x14ac:dyDescent="0.25">
      <c r="A3572" s="23">
        <v>800200</v>
      </c>
      <c r="B3572" s="21" t="s">
        <v>2044</v>
      </c>
      <c r="C3572" s="21" t="s">
        <v>2043</v>
      </c>
      <c r="D3572" s="16">
        <v>180.10118043844858</v>
      </c>
      <c r="E3572" s="15">
        <v>115.34400000000001</v>
      </c>
    </row>
    <row r="3573" spans="1:5" x14ac:dyDescent="0.25">
      <c r="A3573" s="23">
        <v>800210</v>
      </c>
      <c r="B3573" s="21" t="s">
        <v>2042</v>
      </c>
      <c r="C3573" s="21"/>
      <c r="D3573" s="16">
        <v>350.25295109612142</v>
      </c>
      <c r="E3573" s="15">
        <v>224.316</v>
      </c>
    </row>
    <row r="3574" spans="1:5" ht="24" x14ac:dyDescent="0.25">
      <c r="A3574" s="23">
        <v>800220</v>
      </c>
      <c r="B3574" s="21" t="s">
        <v>2041</v>
      </c>
      <c r="C3574" s="21" t="s">
        <v>2040</v>
      </c>
      <c r="D3574" s="16">
        <v>700.3372681281619</v>
      </c>
      <c r="E3574" s="15">
        <v>448.52400000000006</v>
      </c>
    </row>
    <row r="3575" spans="1:5" ht="24" x14ac:dyDescent="0.25">
      <c r="A3575" s="23">
        <v>800230</v>
      </c>
      <c r="B3575" s="21" t="s">
        <v>2039</v>
      </c>
      <c r="C3575" s="21" t="s">
        <v>2038</v>
      </c>
      <c r="D3575" s="16">
        <v>350.25295109612142</v>
      </c>
      <c r="E3575" s="15">
        <v>224.316</v>
      </c>
    </row>
    <row r="3576" spans="1:5" ht="24" x14ac:dyDescent="0.25">
      <c r="A3576" s="23"/>
      <c r="B3576" s="22" t="s">
        <v>2037</v>
      </c>
      <c r="C3576" s="21" t="s">
        <v>2036</v>
      </c>
      <c r="D3576" s="16"/>
      <c r="E3576" s="15">
        <v>0</v>
      </c>
    </row>
    <row r="3577" spans="1:5" ht="36" x14ac:dyDescent="0.25">
      <c r="A3577" s="23">
        <v>800235</v>
      </c>
      <c r="B3577" s="21" t="s">
        <v>2035</v>
      </c>
      <c r="C3577" s="21" t="s">
        <v>2034</v>
      </c>
      <c r="D3577" s="16">
        <v>40.134907251264757</v>
      </c>
      <c r="E3577" s="15">
        <v>25.704000000000004</v>
      </c>
    </row>
    <row r="3578" spans="1:5" ht="24" x14ac:dyDescent="0.25">
      <c r="A3578" s="23">
        <v>800240</v>
      </c>
      <c r="B3578" s="21" t="s">
        <v>2033</v>
      </c>
      <c r="C3578" s="21" t="s">
        <v>2032</v>
      </c>
      <c r="D3578" s="16">
        <v>100.16863406408095</v>
      </c>
      <c r="E3578" s="15">
        <v>64.152000000000001</v>
      </c>
    </row>
    <row r="3579" spans="1:5" ht="24" x14ac:dyDescent="0.25">
      <c r="A3579" s="23">
        <v>800250</v>
      </c>
      <c r="B3579" s="21" t="s">
        <v>2031</v>
      </c>
      <c r="C3579" s="21" t="s">
        <v>2030</v>
      </c>
      <c r="D3579" s="16">
        <v>160.20236087689713</v>
      </c>
      <c r="E3579" s="15">
        <v>102.60000000000001</v>
      </c>
    </row>
    <row r="3580" spans="1:5" ht="24" x14ac:dyDescent="0.25">
      <c r="A3580" s="23">
        <v>800260</v>
      </c>
      <c r="B3580" s="21" t="s">
        <v>2029</v>
      </c>
      <c r="C3580" s="21" t="s">
        <v>2028</v>
      </c>
      <c r="D3580" s="16">
        <v>230.18549747048905</v>
      </c>
      <c r="E3580" s="15">
        <v>147.42000000000002</v>
      </c>
    </row>
    <row r="3581" spans="1:5" x14ac:dyDescent="0.25">
      <c r="A3581" s="23"/>
      <c r="B3581" s="22" t="s">
        <v>2027</v>
      </c>
      <c r="C3581" s="21"/>
      <c r="D3581" s="16"/>
      <c r="E3581" s="15">
        <v>0</v>
      </c>
    </row>
    <row r="3582" spans="1:5" ht="24" x14ac:dyDescent="0.25">
      <c r="A3582" s="23">
        <v>800270</v>
      </c>
      <c r="B3582" s="21" t="s">
        <v>2026</v>
      </c>
      <c r="C3582" s="21" t="s">
        <v>2025</v>
      </c>
      <c r="D3582" s="16">
        <v>50.084317032040474</v>
      </c>
      <c r="E3582" s="15">
        <v>32.076000000000001</v>
      </c>
    </row>
    <row r="3583" spans="1:5" x14ac:dyDescent="0.25">
      <c r="A3583" s="23">
        <v>800280</v>
      </c>
      <c r="B3583" s="21" t="s">
        <v>2024</v>
      </c>
      <c r="C3583" s="21" t="s">
        <v>2023</v>
      </c>
      <c r="D3583" s="16">
        <v>60.033726812816191</v>
      </c>
      <c r="E3583" s="15">
        <v>38.448000000000008</v>
      </c>
    </row>
    <row r="3584" spans="1:5" ht="48" x14ac:dyDescent="0.25">
      <c r="A3584" s="23">
        <v>800290</v>
      </c>
      <c r="B3584" s="21" t="s">
        <v>2022</v>
      </c>
      <c r="C3584" s="21" t="s">
        <v>9235</v>
      </c>
      <c r="D3584" s="16">
        <v>90.05</v>
      </c>
      <c r="E3584" s="15">
        <v>57.671621999999999</v>
      </c>
    </row>
    <row r="3585" spans="1:5" ht="24" x14ac:dyDescent="0.25">
      <c r="A3585" s="23">
        <v>800300</v>
      </c>
      <c r="B3585" s="21" t="s">
        <v>2021</v>
      </c>
      <c r="C3585" s="21" t="s">
        <v>9236</v>
      </c>
      <c r="D3585" s="16">
        <v>145.19</v>
      </c>
      <c r="E3585" s="15">
        <v>92.985483599999995</v>
      </c>
    </row>
    <row r="3586" spans="1:5" x14ac:dyDescent="0.25">
      <c r="A3586" s="23"/>
      <c r="B3586" s="22" t="s">
        <v>2020</v>
      </c>
      <c r="C3586" s="21" t="s">
        <v>2019</v>
      </c>
      <c r="D3586" s="16"/>
      <c r="E3586" s="15">
        <v>0</v>
      </c>
    </row>
    <row r="3587" spans="1:5" x14ac:dyDescent="0.25">
      <c r="A3587" s="23">
        <v>800310</v>
      </c>
      <c r="B3587" s="21" t="s">
        <v>2018</v>
      </c>
      <c r="C3587" s="21" t="s">
        <v>2017</v>
      </c>
      <c r="D3587" s="16">
        <v>40.134907251264757</v>
      </c>
      <c r="E3587" s="15">
        <v>25.704000000000004</v>
      </c>
    </row>
    <row r="3588" spans="1:5" ht="24" x14ac:dyDescent="0.25">
      <c r="A3588" s="23">
        <v>800320</v>
      </c>
      <c r="B3588" s="21" t="s">
        <v>2016</v>
      </c>
      <c r="C3588" s="21" t="s">
        <v>2015</v>
      </c>
      <c r="D3588" s="16">
        <v>40.134907251264757</v>
      </c>
      <c r="E3588" s="15">
        <v>25.704000000000004</v>
      </c>
    </row>
    <row r="3589" spans="1:5" ht="24" x14ac:dyDescent="0.25">
      <c r="A3589" s="23"/>
      <c r="B3589" s="22" t="s">
        <v>2014</v>
      </c>
      <c r="C3589" s="21" t="s">
        <v>2013</v>
      </c>
      <c r="D3589" s="16"/>
      <c r="E3589" s="15">
        <v>0</v>
      </c>
    </row>
    <row r="3590" spans="1:5" ht="36" x14ac:dyDescent="0.25">
      <c r="A3590" s="23"/>
      <c r="B3590" s="22" t="s">
        <v>2012</v>
      </c>
      <c r="C3590" s="21"/>
      <c r="D3590" s="16"/>
      <c r="E3590" s="15">
        <v>0</v>
      </c>
    </row>
    <row r="3591" spans="1:5" ht="24" x14ac:dyDescent="0.25">
      <c r="A3591" s="23">
        <v>800330</v>
      </c>
      <c r="B3591" s="21" t="s">
        <v>2011</v>
      </c>
      <c r="C3591" s="21" t="s">
        <v>2002</v>
      </c>
      <c r="D3591" s="16">
        <v>15.008431703204048</v>
      </c>
      <c r="E3591" s="15">
        <v>9.6120000000000019</v>
      </c>
    </row>
    <row r="3592" spans="1:5" ht="36" x14ac:dyDescent="0.25">
      <c r="A3592" s="23">
        <v>800340</v>
      </c>
      <c r="B3592" s="21" t="s">
        <v>2010</v>
      </c>
      <c r="C3592" s="21" t="s">
        <v>2009</v>
      </c>
      <c r="D3592" s="16">
        <v>20.067453625632378</v>
      </c>
      <c r="E3592" s="15">
        <v>12.852000000000002</v>
      </c>
    </row>
    <row r="3593" spans="1:5" ht="48" x14ac:dyDescent="0.25">
      <c r="A3593" s="23">
        <v>800350</v>
      </c>
      <c r="B3593" s="21" t="s">
        <v>2008</v>
      </c>
      <c r="C3593" s="21" t="s">
        <v>2007</v>
      </c>
      <c r="D3593" s="16">
        <v>25.126475548060711</v>
      </c>
      <c r="E3593" s="15">
        <v>16.092000000000002</v>
      </c>
    </row>
    <row r="3594" spans="1:5" x14ac:dyDescent="0.25">
      <c r="A3594" s="23">
        <v>800360</v>
      </c>
      <c r="B3594" s="21" t="s">
        <v>2006</v>
      </c>
      <c r="C3594" s="21"/>
      <c r="D3594" s="16">
        <v>100.16863406408095</v>
      </c>
      <c r="E3594" s="15">
        <v>64.152000000000001</v>
      </c>
    </row>
    <row r="3595" spans="1:5" x14ac:dyDescent="0.25">
      <c r="A3595" s="23">
        <v>800370</v>
      </c>
      <c r="B3595" s="21" t="s">
        <v>2005</v>
      </c>
      <c r="C3595" s="21" t="s">
        <v>1993</v>
      </c>
      <c r="D3595" s="16">
        <v>300.16863406408095</v>
      </c>
      <c r="E3595" s="15">
        <v>192.24</v>
      </c>
    </row>
    <row r="3596" spans="1:5" ht="24" x14ac:dyDescent="0.25">
      <c r="A3596" s="23"/>
      <c r="B3596" s="22" t="s">
        <v>2004</v>
      </c>
      <c r="C3596" s="21"/>
      <c r="D3596" s="16"/>
      <c r="E3596" s="15">
        <v>0</v>
      </c>
    </row>
    <row r="3597" spans="1:5" ht="24" x14ac:dyDescent="0.25">
      <c r="A3597" s="23">
        <v>800380</v>
      </c>
      <c r="B3597" s="21" t="s">
        <v>2003</v>
      </c>
      <c r="C3597" s="21" t="s">
        <v>2002</v>
      </c>
      <c r="D3597" s="16">
        <v>30.016863406408095</v>
      </c>
      <c r="E3597" s="15">
        <v>19.224000000000004</v>
      </c>
    </row>
    <row r="3598" spans="1:5" ht="36" x14ac:dyDescent="0.25">
      <c r="A3598" s="23">
        <v>800390</v>
      </c>
      <c r="B3598" s="21" t="s">
        <v>2001</v>
      </c>
      <c r="C3598" s="21" t="s">
        <v>2000</v>
      </c>
      <c r="D3598" s="16">
        <v>40.134907251264757</v>
      </c>
      <c r="E3598" s="15">
        <v>25.704000000000004</v>
      </c>
    </row>
    <row r="3599" spans="1:5" ht="48" x14ac:dyDescent="0.25">
      <c r="A3599" s="23">
        <v>800400</v>
      </c>
      <c r="B3599" s="21" t="s">
        <v>1999</v>
      </c>
      <c r="C3599" s="21" t="s">
        <v>1998</v>
      </c>
      <c r="D3599" s="16">
        <v>50.084317032040474</v>
      </c>
      <c r="E3599" s="15">
        <v>32.076000000000001</v>
      </c>
    </row>
    <row r="3600" spans="1:5" ht="24" x14ac:dyDescent="0.25">
      <c r="A3600" s="23">
        <v>800410</v>
      </c>
      <c r="B3600" s="21" t="s">
        <v>1997</v>
      </c>
      <c r="C3600" s="21" t="s">
        <v>1996</v>
      </c>
      <c r="D3600" s="16">
        <v>80.101180438448566</v>
      </c>
      <c r="E3600" s="15">
        <v>51.300000000000004</v>
      </c>
    </row>
    <row r="3601" spans="1:5" x14ac:dyDescent="0.25">
      <c r="A3601" s="23">
        <v>800420</v>
      </c>
      <c r="B3601" s="21" t="s">
        <v>1995</v>
      </c>
      <c r="C3601" s="21"/>
      <c r="D3601" s="16">
        <v>150.08431703204047</v>
      </c>
      <c r="E3601" s="15">
        <v>96.12</v>
      </c>
    </row>
    <row r="3602" spans="1:5" x14ac:dyDescent="0.25">
      <c r="A3602" s="23">
        <v>800430</v>
      </c>
      <c r="B3602" s="21" t="s">
        <v>1994</v>
      </c>
      <c r="C3602" s="21" t="s">
        <v>1993</v>
      </c>
      <c r="D3602" s="16">
        <v>380.26981450252953</v>
      </c>
      <c r="E3602" s="15">
        <v>243.54000000000002</v>
      </c>
    </row>
    <row r="3603" spans="1:5" ht="24" x14ac:dyDescent="0.25">
      <c r="A3603" s="23">
        <v>800440</v>
      </c>
      <c r="B3603" s="21" t="s">
        <v>1992</v>
      </c>
      <c r="C3603" s="21" t="s">
        <v>1991</v>
      </c>
      <c r="D3603" s="16">
        <v>180.10118043844858</v>
      </c>
      <c r="E3603" s="15">
        <v>115.34400000000001</v>
      </c>
    </row>
    <row r="3604" spans="1:5" x14ac:dyDescent="0.25">
      <c r="A3604" s="23"/>
      <c r="B3604" s="22" t="s">
        <v>1990</v>
      </c>
      <c r="C3604" s="21"/>
      <c r="D3604" s="16"/>
      <c r="E3604" s="15">
        <v>0</v>
      </c>
    </row>
    <row r="3605" spans="1:5" x14ac:dyDescent="0.25">
      <c r="A3605" s="23">
        <v>800450</v>
      </c>
      <c r="B3605" s="21" t="s">
        <v>1989</v>
      </c>
      <c r="C3605" s="21" t="s">
        <v>1988</v>
      </c>
      <c r="D3605" s="16">
        <v>155.14333895446882</v>
      </c>
      <c r="E3605" s="15">
        <v>99.360000000000014</v>
      </c>
    </row>
    <row r="3606" spans="1:5" x14ac:dyDescent="0.25">
      <c r="A3606" s="23">
        <v>800460</v>
      </c>
      <c r="B3606" s="21" t="s">
        <v>1987</v>
      </c>
      <c r="C3606" s="21" t="s">
        <v>1986</v>
      </c>
      <c r="D3606" s="16">
        <v>200.16863406408095</v>
      </c>
      <c r="E3606" s="15">
        <v>128.196</v>
      </c>
    </row>
    <row r="3607" spans="1:5" x14ac:dyDescent="0.25">
      <c r="A3607" s="23">
        <v>800470</v>
      </c>
      <c r="B3607" s="21" t="s">
        <v>1985</v>
      </c>
      <c r="C3607" s="21"/>
      <c r="D3607" s="16">
        <v>150.08431703204047</v>
      </c>
      <c r="E3607" s="15">
        <v>96.12</v>
      </c>
    </row>
    <row r="3608" spans="1:5" x14ac:dyDescent="0.25">
      <c r="A3608" s="23">
        <v>800480</v>
      </c>
      <c r="B3608" s="21" t="s">
        <v>1984</v>
      </c>
      <c r="C3608" s="21"/>
      <c r="D3608" s="16">
        <v>200.16863406408095</v>
      </c>
      <c r="E3608" s="15">
        <v>128.196</v>
      </c>
    </row>
    <row r="3609" spans="1:5" x14ac:dyDescent="0.25">
      <c r="A3609" s="23">
        <v>800490</v>
      </c>
      <c r="B3609" s="21" t="s">
        <v>1983</v>
      </c>
      <c r="C3609" s="21"/>
      <c r="D3609" s="16">
        <v>150.08431703204047</v>
      </c>
      <c r="E3609" s="15">
        <v>96.12</v>
      </c>
    </row>
    <row r="3610" spans="1:5" x14ac:dyDescent="0.25">
      <c r="A3610" s="23"/>
      <c r="B3610" s="22" t="s">
        <v>1982</v>
      </c>
      <c r="C3610" s="21"/>
      <c r="D3610" s="16"/>
      <c r="E3610" s="15">
        <v>0</v>
      </c>
    </row>
    <row r="3611" spans="1:5" ht="24" x14ac:dyDescent="0.25">
      <c r="A3611" s="23"/>
      <c r="B3611" s="22" t="s">
        <v>1981</v>
      </c>
      <c r="C3611" s="21" t="s">
        <v>1967</v>
      </c>
      <c r="D3611" s="16"/>
      <c r="E3611" s="15">
        <v>0</v>
      </c>
    </row>
    <row r="3612" spans="1:5" x14ac:dyDescent="0.25">
      <c r="A3612" s="23">
        <v>800500</v>
      </c>
      <c r="B3612" s="21" t="s">
        <v>1980</v>
      </c>
      <c r="C3612" s="21" t="s">
        <v>1979</v>
      </c>
      <c r="D3612" s="16">
        <v>225.12647554806071</v>
      </c>
      <c r="E3612" s="15">
        <v>144.18</v>
      </c>
    </row>
    <row r="3613" spans="1:5" x14ac:dyDescent="0.25">
      <c r="A3613" s="23">
        <v>800510</v>
      </c>
      <c r="B3613" s="21" t="s">
        <v>1978</v>
      </c>
      <c r="C3613" s="21" t="s">
        <v>1977</v>
      </c>
      <c r="D3613" s="16">
        <v>340.13490725126474</v>
      </c>
      <c r="E3613" s="15">
        <v>217.83600000000001</v>
      </c>
    </row>
    <row r="3614" spans="1:5" x14ac:dyDescent="0.25">
      <c r="A3614" s="23">
        <v>800520</v>
      </c>
      <c r="B3614" s="21" t="s">
        <v>1976</v>
      </c>
      <c r="C3614" s="21" t="s">
        <v>1975</v>
      </c>
      <c r="D3614" s="16">
        <v>450.25295109612142</v>
      </c>
      <c r="E3614" s="15">
        <v>288.36</v>
      </c>
    </row>
    <row r="3615" spans="1:5" x14ac:dyDescent="0.25">
      <c r="A3615" s="23">
        <v>800530</v>
      </c>
      <c r="B3615" s="21" t="s">
        <v>1974</v>
      </c>
      <c r="C3615" s="21" t="s">
        <v>1973</v>
      </c>
      <c r="D3615" s="16">
        <v>260.20236087689716</v>
      </c>
      <c r="E3615" s="15">
        <v>166.64400000000003</v>
      </c>
    </row>
    <row r="3616" spans="1:5" x14ac:dyDescent="0.25">
      <c r="A3616" s="23">
        <v>800540</v>
      </c>
      <c r="B3616" s="21" t="s">
        <v>1972</v>
      </c>
      <c r="C3616" s="21" t="s">
        <v>1971</v>
      </c>
      <c r="D3616" s="16">
        <v>380.26981450252953</v>
      </c>
      <c r="E3616" s="15">
        <v>243.54000000000002</v>
      </c>
    </row>
    <row r="3617" spans="1:5" x14ac:dyDescent="0.25">
      <c r="A3617" s="23">
        <v>800550</v>
      </c>
      <c r="B3617" s="21" t="s">
        <v>1970</v>
      </c>
      <c r="C3617" s="21" t="s">
        <v>1969</v>
      </c>
      <c r="D3617" s="16">
        <v>550.25295109612148</v>
      </c>
      <c r="E3617" s="15">
        <v>352.40400000000005</v>
      </c>
    </row>
    <row r="3618" spans="1:5" ht="24" x14ac:dyDescent="0.25">
      <c r="A3618" s="23"/>
      <c r="B3618" s="22" t="s">
        <v>1968</v>
      </c>
      <c r="C3618" s="21" t="s">
        <v>1967</v>
      </c>
      <c r="D3618" s="16"/>
      <c r="E3618" s="15">
        <v>0</v>
      </c>
    </row>
    <row r="3619" spans="1:5" ht="24" x14ac:dyDescent="0.25">
      <c r="A3619" s="23">
        <v>800560</v>
      </c>
      <c r="B3619" s="21" t="s">
        <v>1966</v>
      </c>
      <c r="C3619" s="21"/>
      <c r="D3619" s="16">
        <v>580.26981450252958</v>
      </c>
      <c r="E3619" s="15">
        <v>371.62800000000004</v>
      </c>
    </row>
    <row r="3620" spans="1:5" ht="24" x14ac:dyDescent="0.25">
      <c r="A3620" s="23">
        <v>800570</v>
      </c>
      <c r="B3620" s="21" t="s">
        <v>1965</v>
      </c>
      <c r="C3620" s="21"/>
      <c r="D3620" s="16">
        <v>620.23608768971337</v>
      </c>
      <c r="E3620" s="15">
        <v>397.22400000000005</v>
      </c>
    </row>
    <row r="3621" spans="1:5" ht="24" x14ac:dyDescent="0.25">
      <c r="A3621" s="23">
        <v>800580</v>
      </c>
      <c r="B3621" s="21" t="s">
        <v>1964</v>
      </c>
      <c r="C3621" s="21"/>
      <c r="D3621" s="16">
        <v>680.26981450252947</v>
      </c>
      <c r="E3621" s="15">
        <v>435.67200000000003</v>
      </c>
    </row>
    <row r="3622" spans="1:5" ht="24" x14ac:dyDescent="0.25">
      <c r="A3622" s="23">
        <v>800590</v>
      </c>
      <c r="B3622" s="21" t="s">
        <v>1963</v>
      </c>
      <c r="C3622" s="21"/>
      <c r="D3622" s="16">
        <v>720.40472175379432</v>
      </c>
      <c r="E3622" s="15">
        <v>461.37600000000003</v>
      </c>
    </row>
    <row r="3623" spans="1:5" x14ac:dyDescent="0.25">
      <c r="A3623" s="23"/>
      <c r="B3623" s="22" t="s">
        <v>1962</v>
      </c>
      <c r="C3623" s="21"/>
      <c r="D3623" s="16"/>
      <c r="E3623" s="15">
        <v>0</v>
      </c>
    </row>
    <row r="3624" spans="1:5" x14ac:dyDescent="0.25">
      <c r="A3624" s="23">
        <v>800600</v>
      </c>
      <c r="B3624" s="21" t="s">
        <v>1961</v>
      </c>
      <c r="C3624" s="21"/>
      <c r="D3624" s="16">
        <v>60.033726812816191</v>
      </c>
      <c r="E3624" s="15">
        <v>38.448000000000008</v>
      </c>
    </row>
    <row r="3625" spans="1:5" x14ac:dyDescent="0.25">
      <c r="A3625" s="23">
        <v>800610</v>
      </c>
      <c r="B3625" s="21" t="s">
        <v>1960</v>
      </c>
      <c r="C3625" s="21"/>
      <c r="D3625" s="16">
        <v>60.033726812816191</v>
      </c>
      <c r="E3625" s="15">
        <v>38.448000000000008</v>
      </c>
    </row>
    <row r="3626" spans="1:5" x14ac:dyDescent="0.25">
      <c r="A3626" s="23"/>
      <c r="B3626" s="22" t="s">
        <v>1959</v>
      </c>
      <c r="C3626" s="21"/>
      <c r="D3626" s="16"/>
      <c r="E3626" s="15">
        <v>0</v>
      </c>
    </row>
    <row r="3627" spans="1:5" x14ac:dyDescent="0.25">
      <c r="A3627" s="23">
        <v>800615</v>
      </c>
      <c r="B3627" s="21" t="s">
        <v>1958</v>
      </c>
      <c r="C3627" s="21"/>
      <c r="D3627" s="16">
        <v>2529.5109612141655</v>
      </c>
      <c r="E3627" s="15">
        <v>1620</v>
      </c>
    </row>
    <row r="3628" spans="1:5" x14ac:dyDescent="0.25">
      <c r="A3628" s="39">
        <v>800616</v>
      </c>
      <c r="B3628" s="21" t="s">
        <v>1957</v>
      </c>
      <c r="C3628" s="21"/>
      <c r="D3628" s="16">
        <v>3372.6812816188872</v>
      </c>
      <c r="E3628" s="15">
        <v>2160</v>
      </c>
    </row>
    <row r="3629" spans="1:5" ht="24" x14ac:dyDescent="0.25">
      <c r="A3629" s="23"/>
      <c r="B3629" s="22" t="s">
        <v>1956</v>
      </c>
      <c r="C3629" s="21" t="s">
        <v>1955</v>
      </c>
      <c r="D3629" s="16"/>
      <c r="E3629" s="15">
        <v>0</v>
      </c>
    </row>
    <row r="3630" spans="1:5" x14ac:dyDescent="0.25">
      <c r="A3630" s="23"/>
      <c r="B3630" s="22" t="s">
        <v>1954</v>
      </c>
      <c r="C3630" s="24"/>
      <c r="D3630" s="16"/>
      <c r="E3630" s="15">
        <v>0</v>
      </c>
    </row>
    <row r="3631" spans="1:5" x14ac:dyDescent="0.25">
      <c r="A3631" s="23">
        <v>800620</v>
      </c>
      <c r="B3631" s="21" t="s">
        <v>1953</v>
      </c>
      <c r="C3631" s="24"/>
      <c r="D3631" s="16">
        <v>147.10979951283494</v>
      </c>
      <c r="E3631" s="15">
        <v>94.215000000000003</v>
      </c>
    </row>
    <row r="3632" spans="1:5" x14ac:dyDescent="0.25">
      <c r="A3632" s="23">
        <v>800640</v>
      </c>
      <c r="B3632" s="21" t="s">
        <v>1952</v>
      </c>
      <c r="C3632" s="24" t="s">
        <v>1951</v>
      </c>
      <c r="D3632" s="16">
        <v>190.55649241146713</v>
      </c>
      <c r="E3632" s="15">
        <v>122.04</v>
      </c>
    </row>
    <row r="3633" spans="1:5" x14ac:dyDescent="0.25">
      <c r="A3633" s="23">
        <v>800641</v>
      </c>
      <c r="B3633" s="21" t="s">
        <v>1950</v>
      </c>
      <c r="C3633" s="24"/>
      <c r="D3633" s="16">
        <v>142.89394791081133</v>
      </c>
      <c r="E3633" s="15">
        <v>91.515000000000015</v>
      </c>
    </row>
    <row r="3634" spans="1:5" x14ac:dyDescent="0.25">
      <c r="A3634" s="23">
        <v>800660</v>
      </c>
      <c r="B3634" s="21" t="s">
        <v>1949</v>
      </c>
      <c r="C3634" s="24"/>
      <c r="D3634" s="16">
        <v>138.31661045531197</v>
      </c>
      <c r="E3634" s="15">
        <v>88.583489999999998</v>
      </c>
    </row>
    <row r="3635" spans="1:5" x14ac:dyDescent="0.25">
      <c r="A3635" s="23">
        <v>800661</v>
      </c>
      <c r="B3635" s="21" t="s">
        <v>1948</v>
      </c>
      <c r="C3635" s="24" t="s">
        <v>1947</v>
      </c>
      <c r="D3635" s="16">
        <v>190.55649241146713</v>
      </c>
      <c r="E3635" s="15">
        <v>122.04</v>
      </c>
    </row>
    <row r="3636" spans="1:5" x14ac:dyDescent="0.25">
      <c r="A3636" s="23">
        <v>800670</v>
      </c>
      <c r="B3636" s="21" t="s">
        <v>1946</v>
      </c>
      <c r="C3636" s="24" t="s">
        <v>155</v>
      </c>
      <c r="D3636" s="16">
        <v>574.03035413153452</v>
      </c>
      <c r="E3636" s="15">
        <v>367.63200000000001</v>
      </c>
    </row>
    <row r="3637" spans="1:5" x14ac:dyDescent="0.25">
      <c r="A3637" s="23">
        <v>800671</v>
      </c>
      <c r="B3637" s="21" t="s">
        <v>1945</v>
      </c>
      <c r="C3637" s="24" t="s">
        <v>1944</v>
      </c>
      <c r="D3637" s="16">
        <v>190.55649241146713</v>
      </c>
      <c r="E3637" s="15">
        <v>122.04</v>
      </c>
    </row>
    <row r="3638" spans="1:5" x14ac:dyDescent="0.25">
      <c r="A3638" s="23"/>
      <c r="B3638" s="22" t="s">
        <v>1943</v>
      </c>
      <c r="C3638" s="24"/>
      <c r="D3638" s="16"/>
      <c r="E3638" s="15">
        <v>0</v>
      </c>
    </row>
    <row r="3639" spans="1:5" x14ac:dyDescent="0.25">
      <c r="A3639" s="23">
        <v>800680</v>
      </c>
      <c r="B3639" s="21" t="s">
        <v>1942</v>
      </c>
      <c r="C3639" s="24"/>
      <c r="D3639" s="16">
        <v>654.08937605396295</v>
      </c>
      <c r="E3639" s="15">
        <v>418.90500000000003</v>
      </c>
    </row>
    <row r="3640" spans="1:5" x14ac:dyDescent="0.25">
      <c r="A3640" s="23">
        <v>800681</v>
      </c>
      <c r="B3640" s="21" t="s">
        <v>1941</v>
      </c>
      <c r="C3640" s="24"/>
      <c r="D3640" s="16">
        <v>882.29342327150096</v>
      </c>
      <c r="E3640" s="15">
        <v>565.05600000000004</v>
      </c>
    </row>
    <row r="3641" spans="1:5" x14ac:dyDescent="0.25">
      <c r="A3641" s="23">
        <v>800682</v>
      </c>
      <c r="B3641" s="21" t="s">
        <v>1940</v>
      </c>
      <c r="C3641" s="24"/>
      <c r="D3641" s="16">
        <v>1306.9139966273187</v>
      </c>
      <c r="E3641" s="15">
        <v>837</v>
      </c>
    </row>
    <row r="3642" spans="1:5" ht="24" x14ac:dyDescent="0.25">
      <c r="A3642" s="23">
        <v>800690</v>
      </c>
      <c r="B3642" s="21" t="s">
        <v>1939</v>
      </c>
      <c r="C3642" s="24" t="s">
        <v>9237</v>
      </c>
      <c r="D3642" s="16">
        <v>1647.22</v>
      </c>
      <c r="E3642" s="15">
        <v>1054.9455768</v>
      </c>
    </row>
    <row r="3643" spans="1:5" x14ac:dyDescent="0.25">
      <c r="A3643" s="23">
        <v>800710</v>
      </c>
      <c r="B3643" s="21" t="s">
        <v>1938</v>
      </c>
      <c r="C3643" s="24" t="s">
        <v>1937</v>
      </c>
      <c r="D3643" s="16">
        <v>161.21416526138279</v>
      </c>
      <c r="E3643" s="15">
        <v>103.248</v>
      </c>
    </row>
    <row r="3644" spans="1:5" x14ac:dyDescent="0.25">
      <c r="A3644" s="23">
        <v>800720</v>
      </c>
      <c r="B3644" s="21" t="s">
        <v>1936</v>
      </c>
      <c r="C3644" s="24" t="s">
        <v>1934</v>
      </c>
      <c r="D3644" s="16">
        <v>2526.8128161888703</v>
      </c>
      <c r="E3644" s="15">
        <v>1618.2720000000002</v>
      </c>
    </row>
    <row r="3645" spans="1:5" x14ac:dyDescent="0.25">
      <c r="A3645" s="23">
        <v>800730</v>
      </c>
      <c r="B3645" s="21" t="s">
        <v>1935</v>
      </c>
      <c r="C3645" s="24" t="s">
        <v>1934</v>
      </c>
      <c r="D3645" s="16">
        <v>144.0134907251265</v>
      </c>
      <c r="E3645" s="15">
        <v>92.232000000000014</v>
      </c>
    </row>
    <row r="3646" spans="1:5" ht="24" x14ac:dyDescent="0.25">
      <c r="A3646" s="23">
        <v>800735</v>
      </c>
      <c r="B3646" s="21" t="s">
        <v>1933</v>
      </c>
      <c r="C3646" s="24" t="s">
        <v>1783</v>
      </c>
      <c r="D3646" s="16">
        <v>16946.374367622262</v>
      </c>
      <c r="E3646" s="15">
        <v>10853.136000000002</v>
      </c>
    </row>
    <row r="3647" spans="1:5" x14ac:dyDescent="0.25">
      <c r="A3647" s="23">
        <v>800740</v>
      </c>
      <c r="B3647" s="21" t="s">
        <v>1932</v>
      </c>
      <c r="C3647" s="24"/>
      <c r="D3647" s="16">
        <v>139.7976391231029</v>
      </c>
      <c r="E3647" s="15">
        <v>89.532000000000025</v>
      </c>
    </row>
    <row r="3648" spans="1:5" x14ac:dyDescent="0.25">
      <c r="A3648" s="23"/>
      <c r="B3648" s="22" t="s">
        <v>1931</v>
      </c>
      <c r="C3648" s="24"/>
      <c r="D3648" s="16"/>
      <c r="E3648" s="15">
        <v>0</v>
      </c>
    </row>
    <row r="3649" spans="1:5" x14ac:dyDescent="0.25">
      <c r="A3649" s="23">
        <v>800750</v>
      </c>
      <c r="B3649" s="21" t="s">
        <v>1930</v>
      </c>
      <c r="C3649" s="24"/>
      <c r="D3649" s="16">
        <v>574.3794266441821</v>
      </c>
      <c r="E3649" s="15">
        <v>367.85555999999997</v>
      </c>
    </row>
    <row r="3650" spans="1:5" ht="24" x14ac:dyDescent="0.25">
      <c r="A3650" s="23">
        <v>800755</v>
      </c>
      <c r="B3650" s="21" t="s">
        <v>1929</v>
      </c>
      <c r="C3650" s="24" t="s">
        <v>1783</v>
      </c>
      <c r="D3650" s="16">
        <v>7181.9561551433389</v>
      </c>
      <c r="E3650" s="15">
        <v>4599.6120000000001</v>
      </c>
    </row>
    <row r="3651" spans="1:5" x14ac:dyDescent="0.25">
      <c r="A3651" s="23">
        <v>800760</v>
      </c>
      <c r="B3651" s="21" t="s">
        <v>1928</v>
      </c>
      <c r="C3651" s="24"/>
      <c r="D3651" s="16">
        <v>182.12478920741989</v>
      </c>
      <c r="E3651" s="15">
        <v>116.63999999999999</v>
      </c>
    </row>
    <row r="3652" spans="1:5" x14ac:dyDescent="0.25">
      <c r="A3652" s="23">
        <v>800770</v>
      </c>
      <c r="B3652" s="21" t="s">
        <v>1927</v>
      </c>
      <c r="C3652" s="24" t="s">
        <v>1926</v>
      </c>
      <c r="D3652" s="16">
        <v>190.55649241146713</v>
      </c>
      <c r="E3652" s="15">
        <v>122.04</v>
      </c>
    </row>
    <row r="3653" spans="1:5" x14ac:dyDescent="0.25">
      <c r="A3653" s="23">
        <v>800781</v>
      </c>
      <c r="B3653" s="21" t="s">
        <v>1925</v>
      </c>
      <c r="C3653" s="24" t="s">
        <v>1924</v>
      </c>
      <c r="D3653" s="16">
        <v>193.87689713322092</v>
      </c>
      <c r="E3653" s="15">
        <v>124.16652000000001</v>
      </c>
    </row>
    <row r="3654" spans="1:5" x14ac:dyDescent="0.25">
      <c r="A3654" s="23">
        <v>800800</v>
      </c>
      <c r="B3654" s="21" t="s">
        <v>1923</v>
      </c>
      <c r="C3654" s="24" t="s">
        <v>1922</v>
      </c>
      <c r="D3654" s="16">
        <v>134.90725126475547</v>
      </c>
      <c r="E3654" s="15">
        <v>86.399999999999991</v>
      </c>
    </row>
    <row r="3655" spans="1:5" x14ac:dyDescent="0.25">
      <c r="A3655" s="23">
        <v>800810</v>
      </c>
      <c r="B3655" s="21" t="s">
        <v>1921</v>
      </c>
      <c r="C3655" s="24" t="s">
        <v>1920</v>
      </c>
      <c r="D3655" s="16">
        <v>134.90725126475547</v>
      </c>
      <c r="E3655" s="15">
        <v>86.399999999999991</v>
      </c>
    </row>
    <row r="3656" spans="1:5" x14ac:dyDescent="0.25">
      <c r="A3656" s="23">
        <v>800830</v>
      </c>
      <c r="B3656" s="21" t="s">
        <v>1919</v>
      </c>
      <c r="C3656" s="24" t="s">
        <v>155</v>
      </c>
      <c r="D3656" s="16">
        <v>370.82630691399663</v>
      </c>
      <c r="E3656" s="15">
        <v>237.49200000000002</v>
      </c>
    </row>
    <row r="3657" spans="1:5" ht="24" x14ac:dyDescent="0.25">
      <c r="A3657" s="23">
        <v>800840</v>
      </c>
      <c r="B3657" s="21" t="s">
        <v>1918</v>
      </c>
      <c r="C3657" s="24" t="s">
        <v>9238</v>
      </c>
      <c r="D3657" s="16">
        <v>1561.55</v>
      </c>
      <c r="E3657" s="15">
        <v>1000.079082</v>
      </c>
    </row>
    <row r="3658" spans="1:5" ht="36" x14ac:dyDescent="0.25">
      <c r="A3658" s="23">
        <v>800841</v>
      </c>
      <c r="B3658" s="21" t="s">
        <v>1917</v>
      </c>
      <c r="C3658" s="24" t="s">
        <v>9239</v>
      </c>
      <c r="D3658" s="16">
        <v>1561.55</v>
      </c>
      <c r="E3658" s="15">
        <v>1000.079082</v>
      </c>
    </row>
    <row r="3659" spans="1:5" x14ac:dyDescent="0.25">
      <c r="A3659" s="23">
        <v>800851</v>
      </c>
      <c r="B3659" s="21" t="s">
        <v>1916</v>
      </c>
      <c r="C3659" s="24"/>
      <c r="D3659" s="16">
        <v>204.04721753794269</v>
      </c>
      <c r="E3659" s="15">
        <v>130.68</v>
      </c>
    </row>
    <row r="3660" spans="1:5" x14ac:dyDescent="0.25">
      <c r="A3660" s="23">
        <v>800860</v>
      </c>
      <c r="B3660" s="21" t="s">
        <v>1915</v>
      </c>
      <c r="C3660" s="24"/>
      <c r="D3660" s="16">
        <v>276.55986509274874</v>
      </c>
      <c r="E3660" s="15">
        <v>177.12</v>
      </c>
    </row>
    <row r="3661" spans="1:5" x14ac:dyDescent="0.25">
      <c r="A3661" s="23">
        <v>800861</v>
      </c>
      <c r="B3661" s="21" t="s">
        <v>1914</v>
      </c>
      <c r="C3661" s="24" t="s">
        <v>1913</v>
      </c>
      <c r="D3661" s="16">
        <v>190.55649241146713</v>
      </c>
      <c r="E3661" s="15">
        <v>122.04</v>
      </c>
    </row>
    <row r="3662" spans="1:5" ht="24" x14ac:dyDescent="0.25">
      <c r="A3662" s="23">
        <v>800862</v>
      </c>
      <c r="B3662" s="21" t="s">
        <v>1912</v>
      </c>
      <c r="C3662" s="24" t="s">
        <v>1911</v>
      </c>
      <c r="D3662" s="16">
        <v>40.472175379426645</v>
      </c>
      <c r="E3662" s="15">
        <v>25.92</v>
      </c>
    </row>
    <row r="3663" spans="1:5" x14ac:dyDescent="0.25">
      <c r="A3663" s="23">
        <v>800863</v>
      </c>
      <c r="B3663" s="21" t="s">
        <v>1910</v>
      </c>
      <c r="C3663" s="24" t="s">
        <v>1909</v>
      </c>
      <c r="D3663" s="16">
        <v>20.236087689713322</v>
      </c>
      <c r="E3663" s="15">
        <v>12.96</v>
      </c>
    </row>
    <row r="3664" spans="1:5" x14ac:dyDescent="0.25">
      <c r="A3664" s="23"/>
      <c r="B3664" s="22" t="s">
        <v>1908</v>
      </c>
      <c r="C3664" s="24"/>
      <c r="D3664" s="16"/>
      <c r="E3664" s="15">
        <v>0</v>
      </c>
    </row>
    <row r="3665" spans="1:5" x14ac:dyDescent="0.25">
      <c r="A3665" s="23">
        <v>800870</v>
      </c>
      <c r="B3665" s="21" t="s">
        <v>1907</v>
      </c>
      <c r="C3665" s="24"/>
      <c r="D3665" s="16">
        <v>91.596121416526145</v>
      </c>
      <c r="E3665" s="15">
        <v>58.661820000000006</v>
      </c>
    </row>
    <row r="3666" spans="1:5" x14ac:dyDescent="0.25">
      <c r="A3666" s="23">
        <v>800880</v>
      </c>
      <c r="B3666" s="21" t="s">
        <v>1906</v>
      </c>
      <c r="C3666" s="24"/>
      <c r="D3666" s="16">
        <v>91.596121416526145</v>
      </c>
      <c r="E3666" s="15">
        <v>58.661820000000006</v>
      </c>
    </row>
    <row r="3667" spans="1:5" x14ac:dyDescent="0.25">
      <c r="A3667" s="23">
        <v>800890</v>
      </c>
      <c r="B3667" s="21" t="s">
        <v>1905</v>
      </c>
      <c r="C3667" s="24"/>
      <c r="D3667" s="16">
        <v>148.12816188870153</v>
      </c>
      <c r="E3667" s="15">
        <v>94.867200000000011</v>
      </c>
    </row>
    <row r="3668" spans="1:5" x14ac:dyDescent="0.25">
      <c r="A3668" s="23">
        <v>800900</v>
      </c>
      <c r="B3668" s="21" t="s">
        <v>1904</v>
      </c>
      <c r="C3668" s="24" t="s">
        <v>1903</v>
      </c>
      <c r="D3668" s="16">
        <v>170.15177065767287</v>
      </c>
      <c r="E3668" s="15">
        <v>108.97200000000001</v>
      </c>
    </row>
    <row r="3669" spans="1:5" x14ac:dyDescent="0.25">
      <c r="A3669" s="23">
        <v>800901</v>
      </c>
      <c r="B3669" s="21" t="s">
        <v>1902</v>
      </c>
      <c r="C3669" s="24" t="s">
        <v>1901</v>
      </c>
      <c r="D3669" s="16">
        <v>1736.930860033727</v>
      </c>
      <c r="E3669" s="15">
        <v>1112.4000000000001</v>
      </c>
    </row>
    <row r="3670" spans="1:5" x14ac:dyDescent="0.25">
      <c r="A3670" s="23">
        <v>800902</v>
      </c>
      <c r="B3670" s="21" t="s">
        <v>1900</v>
      </c>
      <c r="C3670" s="24" t="s">
        <v>1899</v>
      </c>
      <c r="D3670" s="16">
        <v>99.494097807757171</v>
      </c>
      <c r="E3670" s="15">
        <v>63.720000000000006</v>
      </c>
    </row>
    <row r="3671" spans="1:5" x14ac:dyDescent="0.25">
      <c r="A3671" s="23"/>
      <c r="B3671" s="22" t="s">
        <v>1898</v>
      </c>
      <c r="C3671" s="24"/>
      <c r="D3671" s="16"/>
      <c r="E3671" s="15">
        <v>0</v>
      </c>
    </row>
    <row r="3672" spans="1:5" x14ac:dyDescent="0.25">
      <c r="A3672" s="23">
        <v>800920</v>
      </c>
      <c r="B3672" s="21" t="s">
        <v>1897</v>
      </c>
      <c r="C3672" s="24"/>
      <c r="D3672" s="16">
        <v>57.841483979763908</v>
      </c>
      <c r="E3672" s="15">
        <v>37.043999999999997</v>
      </c>
    </row>
    <row r="3673" spans="1:5" x14ac:dyDescent="0.25">
      <c r="A3673" s="23">
        <v>800930</v>
      </c>
      <c r="B3673" s="21" t="s">
        <v>1896</v>
      </c>
      <c r="C3673" s="24"/>
      <c r="D3673" s="16">
        <v>5073.5244519392918</v>
      </c>
      <c r="E3673" s="15">
        <v>3249.288</v>
      </c>
    </row>
    <row r="3674" spans="1:5" x14ac:dyDescent="0.25">
      <c r="A3674" s="23">
        <v>800940</v>
      </c>
      <c r="B3674" s="21" t="s">
        <v>1895</v>
      </c>
      <c r="C3674" s="24"/>
      <c r="D3674" s="16">
        <v>213.49072512647555</v>
      </c>
      <c r="E3674" s="15">
        <v>136.72800000000001</v>
      </c>
    </row>
    <row r="3675" spans="1:5" x14ac:dyDescent="0.25">
      <c r="A3675" s="23">
        <v>800942</v>
      </c>
      <c r="B3675" s="21" t="s">
        <v>1894</v>
      </c>
      <c r="C3675" s="24" t="s">
        <v>1893</v>
      </c>
      <c r="D3675" s="16">
        <v>168.63406408094437</v>
      </c>
      <c r="E3675" s="15">
        <v>108</v>
      </c>
    </row>
    <row r="3676" spans="1:5" x14ac:dyDescent="0.25">
      <c r="A3676" s="23">
        <v>800950</v>
      </c>
      <c r="B3676" s="21" t="s">
        <v>1892</v>
      </c>
      <c r="C3676" s="24"/>
      <c r="D3676" s="16">
        <v>40.809443507588533</v>
      </c>
      <c r="E3676" s="15">
        <v>26.135999999999999</v>
      </c>
    </row>
    <row r="3677" spans="1:5" ht="24" x14ac:dyDescent="0.25">
      <c r="A3677" s="23">
        <v>800951</v>
      </c>
      <c r="B3677" s="21" t="s">
        <v>1891</v>
      </c>
      <c r="C3677" s="24"/>
      <c r="D3677" s="16">
        <v>50.084317032040474</v>
      </c>
      <c r="E3677" s="15">
        <v>32.076000000000001</v>
      </c>
    </row>
    <row r="3678" spans="1:5" x14ac:dyDescent="0.25">
      <c r="A3678" s="23">
        <v>800960</v>
      </c>
      <c r="B3678" s="21" t="s">
        <v>1890</v>
      </c>
      <c r="C3678" s="24"/>
      <c r="D3678" s="16">
        <v>35.075885328836428</v>
      </c>
      <c r="E3678" s="15">
        <v>22.464000000000002</v>
      </c>
    </row>
    <row r="3679" spans="1:5" x14ac:dyDescent="0.25">
      <c r="A3679" s="23">
        <v>800970</v>
      </c>
      <c r="B3679" s="21" t="s">
        <v>1889</v>
      </c>
      <c r="C3679" s="24"/>
      <c r="D3679" s="16">
        <v>76.391231028667789</v>
      </c>
      <c r="E3679" s="15">
        <v>48.923999999999999</v>
      </c>
    </row>
    <row r="3680" spans="1:5" ht="24" x14ac:dyDescent="0.25">
      <c r="A3680" s="23">
        <v>800971</v>
      </c>
      <c r="B3680" s="21" t="s">
        <v>1888</v>
      </c>
      <c r="C3680" s="24" t="s">
        <v>1887</v>
      </c>
      <c r="D3680" s="16">
        <v>14.33389544688027</v>
      </c>
      <c r="E3680" s="15">
        <v>9.18</v>
      </c>
    </row>
    <row r="3681" spans="1:5" x14ac:dyDescent="0.25">
      <c r="A3681" s="23"/>
      <c r="B3681" s="22" t="s">
        <v>1886</v>
      </c>
      <c r="C3681" s="24"/>
      <c r="D3681" s="16"/>
      <c r="E3681" s="15">
        <v>0</v>
      </c>
    </row>
    <row r="3682" spans="1:5" x14ac:dyDescent="0.25">
      <c r="A3682" s="23">
        <v>800990</v>
      </c>
      <c r="B3682" s="21" t="s">
        <v>1885</v>
      </c>
      <c r="C3682" s="24"/>
      <c r="D3682" s="16">
        <v>145.3063518830804</v>
      </c>
      <c r="E3682" s="15">
        <v>93.060000000000016</v>
      </c>
    </row>
    <row r="3683" spans="1:5" x14ac:dyDescent="0.25">
      <c r="A3683" s="23">
        <v>800991</v>
      </c>
      <c r="B3683" s="21" t="s">
        <v>1884</v>
      </c>
      <c r="C3683" s="24"/>
      <c r="D3683" s="16">
        <v>184.56516502047702</v>
      </c>
      <c r="E3683" s="15">
        <v>118.2029142857143</v>
      </c>
    </row>
    <row r="3684" spans="1:5" x14ac:dyDescent="0.25">
      <c r="A3684" s="23">
        <v>800995</v>
      </c>
      <c r="B3684" s="21" t="s">
        <v>1883</v>
      </c>
      <c r="C3684" s="24"/>
      <c r="D3684" s="16">
        <v>734.56998313659369</v>
      </c>
      <c r="E3684" s="15">
        <v>470.44800000000004</v>
      </c>
    </row>
    <row r="3685" spans="1:5" x14ac:dyDescent="0.25">
      <c r="A3685" s="23">
        <v>801010</v>
      </c>
      <c r="B3685" s="21" t="s">
        <v>1882</v>
      </c>
      <c r="C3685" s="24"/>
      <c r="D3685" s="16">
        <v>139.96627318718382</v>
      </c>
      <c r="E3685" s="15">
        <v>89.64</v>
      </c>
    </row>
    <row r="3686" spans="1:5" x14ac:dyDescent="0.25">
      <c r="A3686" s="23">
        <v>801020</v>
      </c>
      <c r="B3686" s="21" t="s">
        <v>1881</v>
      </c>
      <c r="C3686" s="24"/>
      <c r="D3686" s="16">
        <v>327.15008431703205</v>
      </c>
      <c r="E3686" s="15">
        <v>209.52</v>
      </c>
    </row>
    <row r="3687" spans="1:5" x14ac:dyDescent="0.25">
      <c r="A3687" s="23">
        <v>801030</v>
      </c>
      <c r="B3687" s="21" t="s">
        <v>1880</v>
      </c>
      <c r="C3687" s="24"/>
      <c r="D3687" s="16">
        <v>121.41652613827993</v>
      </c>
      <c r="E3687" s="15">
        <v>77.760000000000005</v>
      </c>
    </row>
    <row r="3688" spans="1:5" x14ac:dyDescent="0.25">
      <c r="A3688" s="23">
        <v>801031</v>
      </c>
      <c r="B3688" s="21" t="s">
        <v>1879</v>
      </c>
      <c r="C3688" s="24" t="s">
        <v>1878</v>
      </c>
      <c r="D3688" s="16">
        <v>190.55649241146713</v>
      </c>
      <c r="E3688" s="15">
        <v>122.04</v>
      </c>
    </row>
    <row r="3689" spans="1:5" x14ac:dyDescent="0.25">
      <c r="A3689" s="23">
        <v>801040</v>
      </c>
      <c r="B3689" s="21" t="s">
        <v>1877</v>
      </c>
      <c r="C3689" s="24"/>
      <c r="D3689" s="16">
        <v>62.05733558178752</v>
      </c>
      <c r="E3689" s="15">
        <v>39.744</v>
      </c>
    </row>
    <row r="3690" spans="1:5" x14ac:dyDescent="0.25">
      <c r="A3690" s="23">
        <v>801050</v>
      </c>
      <c r="B3690" s="21" t="s">
        <v>1876</v>
      </c>
      <c r="C3690" s="24"/>
      <c r="D3690" s="16">
        <v>131.53456998313661</v>
      </c>
      <c r="E3690" s="15">
        <v>84.240000000000009</v>
      </c>
    </row>
    <row r="3691" spans="1:5" x14ac:dyDescent="0.25">
      <c r="A3691" s="23">
        <v>801060</v>
      </c>
      <c r="B3691" s="21" t="s">
        <v>1875</v>
      </c>
      <c r="C3691" s="24"/>
      <c r="D3691" s="16">
        <v>53.119730185497474</v>
      </c>
      <c r="E3691" s="15">
        <v>34.020000000000003</v>
      </c>
    </row>
    <row r="3692" spans="1:5" x14ac:dyDescent="0.25">
      <c r="A3692" s="23">
        <v>801070</v>
      </c>
      <c r="B3692" s="21" t="s">
        <v>1874</v>
      </c>
      <c r="C3692" s="24"/>
      <c r="D3692" s="16">
        <v>75.210792580101185</v>
      </c>
      <c r="E3692" s="15">
        <v>48.168000000000006</v>
      </c>
    </row>
    <row r="3693" spans="1:5" x14ac:dyDescent="0.25">
      <c r="A3693" s="23"/>
      <c r="B3693" s="22" t="s">
        <v>1873</v>
      </c>
      <c r="C3693" s="24"/>
      <c r="D3693" s="16"/>
      <c r="E3693" s="15">
        <v>0</v>
      </c>
    </row>
    <row r="3694" spans="1:5" x14ac:dyDescent="0.25">
      <c r="A3694" s="23">
        <v>801090</v>
      </c>
      <c r="B3694" s="21" t="s">
        <v>1872</v>
      </c>
      <c r="C3694" s="24"/>
      <c r="D3694" s="16">
        <v>263.91231028667789</v>
      </c>
      <c r="E3694" s="15">
        <v>169.01999999999998</v>
      </c>
    </row>
    <row r="3695" spans="1:5" x14ac:dyDescent="0.25">
      <c r="A3695" s="23">
        <v>801091</v>
      </c>
      <c r="B3695" s="21" t="s">
        <v>1871</v>
      </c>
      <c r="C3695" s="24"/>
      <c r="D3695" s="16">
        <v>393.76053962900505</v>
      </c>
      <c r="E3695" s="15">
        <v>252.17999999999998</v>
      </c>
    </row>
    <row r="3696" spans="1:5" x14ac:dyDescent="0.25">
      <c r="A3696" s="23">
        <v>801092</v>
      </c>
      <c r="B3696" s="21" t="s">
        <v>1870</v>
      </c>
      <c r="C3696" s="24"/>
      <c r="D3696" s="16">
        <v>398.389544688027</v>
      </c>
      <c r="E3696" s="15">
        <v>255.14460000000003</v>
      </c>
    </row>
    <row r="3697" spans="1:5" x14ac:dyDescent="0.25">
      <c r="A3697" s="23">
        <v>801110</v>
      </c>
      <c r="B3697" s="21" t="s">
        <v>1869</v>
      </c>
      <c r="C3697" s="24" t="s">
        <v>1868</v>
      </c>
      <c r="D3697" s="16">
        <v>190.55649241146713</v>
      </c>
      <c r="E3697" s="15">
        <v>122.04</v>
      </c>
    </row>
    <row r="3698" spans="1:5" x14ac:dyDescent="0.25">
      <c r="A3698" s="23">
        <v>801120</v>
      </c>
      <c r="B3698" s="21" t="s">
        <v>1867</v>
      </c>
      <c r="C3698" s="24"/>
      <c r="D3698" s="16">
        <v>140.97807757166947</v>
      </c>
      <c r="E3698" s="15">
        <v>90.287999999999997</v>
      </c>
    </row>
    <row r="3699" spans="1:5" x14ac:dyDescent="0.25">
      <c r="A3699" s="23">
        <v>801121</v>
      </c>
      <c r="B3699" s="21" t="s">
        <v>1866</v>
      </c>
      <c r="C3699" s="24" t="s">
        <v>1865</v>
      </c>
      <c r="D3699" s="16">
        <v>140.97807757166947</v>
      </c>
      <c r="E3699" s="15">
        <v>90.287999999999997</v>
      </c>
    </row>
    <row r="3700" spans="1:5" x14ac:dyDescent="0.25">
      <c r="A3700" s="23">
        <v>801122</v>
      </c>
      <c r="B3700" s="21" t="s">
        <v>1864</v>
      </c>
      <c r="C3700" s="24"/>
      <c r="D3700" s="16">
        <v>439.03878583473869</v>
      </c>
      <c r="E3700" s="15">
        <v>281.17800000000005</v>
      </c>
    </row>
    <row r="3701" spans="1:5" x14ac:dyDescent="0.25">
      <c r="A3701" s="23">
        <v>801140</v>
      </c>
      <c r="B3701" s="21" t="s">
        <v>1863</v>
      </c>
      <c r="C3701" s="24" t="s">
        <v>1861</v>
      </c>
      <c r="D3701" s="16">
        <v>886.96458684654306</v>
      </c>
      <c r="E3701" s="15">
        <v>568.0476000000001</v>
      </c>
    </row>
    <row r="3702" spans="1:5" x14ac:dyDescent="0.25">
      <c r="A3702" s="23">
        <v>801141</v>
      </c>
      <c r="B3702" s="21" t="s">
        <v>1862</v>
      </c>
      <c r="C3702" s="24" t="s">
        <v>1861</v>
      </c>
      <c r="D3702" s="16">
        <v>404.69983136593595</v>
      </c>
      <c r="E3702" s="15">
        <v>259.18596000000002</v>
      </c>
    </row>
    <row r="3703" spans="1:5" x14ac:dyDescent="0.25">
      <c r="A3703" s="23">
        <v>801150</v>
      </c>
      <c r="B3703" s="21" t="s">
        <v>1860</v>
      </c>
      <c r="C3703" s="24"/>
      <c r="D3703" s="16">
        <v>39.29173693086004</v>
      </c>
      <c r="E3703" s="15">
        <v>25.164000000000005</v>
      </c>
    </row>
    <row r="3704" spans="1:5" x14ac:dyDescent="0.25">
      <c r="A3704" s="23">
        <v>801160</v>
      </c>
      <c r="B3704" s="21" t="s">
        <v>1859</v>
      </c>
      <c r="C3704" s="24" t="s">
        <v>1858</v>
      </c>
      <c r="D3704" s="16">
        <v>30.016863406408095</v>
      </c>
      <c r="E3704" s="15">
        <v>19.224000000000004</v>
      </c>
    </row>
    <row r="3705" spans="1:5" x14ac:dyDescent="0.25">
      <c r="A3705" s="23">
        <v>801170</v>
      </c>
      <c r="B3705" s="21" t="s">
        <v>1857</v>
      </c>
      <c r="C3705" s="24"/>
      <c r="D3705" s="16">
        <v>91.483979763912316</v>
      </c>
      <c r="E3705" s="15">
        <v>58.59</v>
      </c>
    </row>
    <row r="3706" spans="1:5" x14ac:dyDescent="0.25">
      <c r="A3706" s="23">
        <v>801180</v>
      </c>
      <c r="B3706" s="21" t="s">
        <v>1856</v>
      </c>
      <c r="C3706" s="24"/>
      <c r="D3706" s="16">
        <v>53.62563237774031</v>
      </c>
      <c r="E3706" s="15">
        <v>34.344000000000001</v>
      </c>
    </row>
    <row r="3707" spans="1:5" x14ac:dyDescent="0.25">
      <c r="A3707" s="23"/>
      <c r="B3707" s="22" t="s">
        <v>1855</v>
      </c>
      <c r="C3707" s="24"/>
      <c r="D3707" s="16"/>
      <c r="E3707" s="15">
        <v>0</v>
      </c>
    </row>
    <row r="3708" spans="1:5" x14ac:dyDescent="0.25">
      <c r="A3708" s="23">
        <v>801190</v>
      </c>
      <c r="B3708" s="21" t="s">
        <v>1854</v>
      </c>
      <c r="C3708" s="24"/>
      <c r="D3708" s="16">
        <v>800.67453625632379</v>
      </c>
      <c r="E3708" s="15">
        <v>512.78399999999999</v>
      </c>
    </row>
    <row r="3709" spans="1:5" x14ac:dyDescent="0.25">
      <c r="A3709" s="23">
        <v>801191</v>
      </c>
      <c r="B3709" s="21" t="s">
        <v>1853</v>
      </c>
      <c r="C3709" s="24" t="s">
        <v>1852</v>
      </c>
      <c r="D3709" s="16">
        <v>190.55649241146713</v>
      </c>
      <c r="E3709" s="15">
        <v>122.04</v>
      </c>
    </row>
    <row r="3710" spans="1:5" x14ac:dyDescent="0.25">
      <c r="A3710" s="23">
        <v>801200</v>
      </c>
      <c r="B3710" s="21" t="s">
        <v>1851</v>
      </c>
      <c r="C3710" s="24"/>
      <c r="D3710" s="16">
        <v>788.36424957841484</v>
      </c>
      <c r="E3710" s="15">
        <v>504.90000000000003</v>
      </c>
    </row>
    <row r="3711" spans="1:5" x14ac:dyDescent="0.25">
      <c r="A3711" s="23">
        <v>801210</v>
      </c>
      <c r="B3711" s="21" t="s">
        <v>1850</v>
      </c>
      <c r="C3711" s="24"/>
      <c r="D3711" s="16">
        <v>241.48397976391232</v>
      </c>
      <c r="E3711" s="15">
        <v>154.65600000000001</v>
      </c>
    </row>
    <row r="3712" spans="1:5" x14ac:dyDescent="0.25">
      <c r="A3712" s="23">
        <v>801211</v>
      </c>
      <c r="B3712" s="21" t="s">
        <v>1849</v>
      </c>
      <c r="C3712" s="24" t="s">
        <v>1848</v>
      </c>
      <c r="D3712" s="16">
        <v>135.91905564924113</v>
      </c>
      <c r="E3712" s="15">
        <v>87.047999999999988</v>
      </c>
    </row>
    <row r="3713" spans="1:5" x14ac:dyDescent="0.25">
      <c r="A3713" s="23"/>
      <c r="B3713" s="22" t="s">
        <v>1847</v>
      </c>
      <c r="C3713" s="24"/>
      <c r="D3713" s="16"/>
      <c r="E3713" s="15">
        <v>0</v>
      </c>
    </row>
    <row r="3714" spans="1:5" x14ac:dyDescent="0.25">
      <c r="A3714" s="23">
        <v>801220</v>
      </c>
      <c r="B3714" s="21" t="s">
        <v>1846</v>
      </c>
      <c r="C3714" s="24"/>
      <c r="D3714" s="16">
        <v>417.62225969645874</v>
      </c>
      <c r="E3714" s="15">
        <v>267.46200000000005</v>
      </c>
    </row>
    <row r="3715" spans="1:5" x14ac:dyDescent="0.25">
      <c r="A3715" s="23">
        <v>801230</v>
      </c>
      <c r="B3715" s="21" t="s">
        <v>1845</v>
      </c>
      <c r="C3715" s="24"/>
      <c r="D3715" s="16">
        <v>417.62225969645874</v>
      </c>
      <c r="E3715" s="15">
        <v>267.46200000000005</v>
      </c>
    </row>
    <row r="3716" spans="1:5" x14ac:dyDescent="0.25">
      <c r="A3716" s="23">
        <v>801240</v>
      </c>
      <c r="B3716" s="21" t="s">
        <v>1844</v>
      </c>
      <c r="C3716" s="24"/>
      <c r="D3716" s="16">
        <v>391.82124789207421</v>
      </c>
      <c r="E3716" s="15">
        <v>250.93800000000002</v>
      </c>
    </row>
    <row r="3717" spans="1:5" x14ac:dyDescent="0.25">
      <c r="A3717" s="23">
        <v>801260</v>
      </c>
      <c r="B3717" s="21" t="s">
        <v>1843</v>
      </c>
      <c r="C3717" s="24"/>
      <c r="D3717" s="16">
        <v>178.75210792580103</v>
      </c>
      <c r="E3717" s="15">
        <v>114.48</v>
      </c>
    </row>
    <row r="3718" spans="1:5" x14ac:dyDescent="0.25">
      <c r="A3718" s="23">
        <v>801271</v>
      </c>
      <c r="B3718" s="21" t="s">
        <v>1842</v>
      </c>
      <c r="C3718" s="24"/>
      <c r="D3718" s="16">
        <v>281.61888701517705</v>
      </c>
      <c r="E3718" s="15">
        <v>180.35999999999999</v>
      </c>
    </row>
    <row r="3719" spans="1:5" x14ac:dyDescent="0.25">
      <c r="A3719" s="23">
        <v>801280</v>
      </c>
      <c r="B3719" s="21" t="s">
        <v>1841</v>
      </c>
      <c r="C3719" s="24"/>
      <c r="D3719" s="16">
        <v>137.60539629005058</v>
      </c>
      <c r="E3719" s="15">
        <v>88.128</v>
      </c>
    </row>
    <row r="3720" spans="1:5" x14ac:dyDescent="0.25">
      <c r="A3720" s="23">
        <v>801290</v>
      </c>
      <c r="B3720" s="21" t="s">
        <v>1840</v>
      </c>
      <c r="C3720" s="24"/>
      <c r="D3720" s="16">
        <v>137.60539629005058</v>
      </c>
      <c r="E3720" s="15">
        <v>88.128</v>
      </c>
    </row>
    <row r="3721" spans="1:5" x14ac:dyDescent="0.25">
      <c r="A3721" s="23">
        <v>801310</v>
      </c>
      <c r="B3721" s="21" t="s">
        <v>1839</v>
      </c>
      <c r="C3721" s="24"/>
      <c r="D3721" s="16">
        <v>100.3372681281619</v>
      </c>
      <c r="E3721" s="15">
        <v>64.260000000000005</v>
      </c>
    </row>
    <row r="3722" spans="1:5" x14ac:dyDescent="0.25">
      <c r="A3722" s="23"/>
      <c r="B3722" s="22" t="s">
        <v>1838</v>
      </c>
      <c r="C3722" s="24"/>
      <c r="D3722" s="16"/>
      <c r="E3722" s="15">
        <v>0</v>
      </c>
    </row>
    <row r="3723" spans="1:5" x14ac:dyDescent="0.25">
      <c r="A3723" s="23">
        <v>801330</v>
      </c>
      <c r="B3723" s="21" t="s">
        <v>1837</v>
      </c>
      <c r="C3723" s="24"/>
      <c r="D3723" s="16">
        <v>136.93086003372682</v>
      </c>
      <c r="E3723" s="15">
        <v>87.696000000000012</v>
      </c>
    </row>
    <row r="3724" spans="1:5" x14ac:dyDescent="0.25">
      <c r="A3724" s="23">
        <v>801331</v>
      </c>
      <c r="B3724" s="21" t="s">
        <v>1836</v>
      </c>
      <c r="C3724" s="24" t="s">
        <v>1835</v>
      </c>
      <c r="D3724" s="16">
        <v>190.55649241146713</v>
      </c>
      <c r="E3724" s="15">
        <v>122.04</v>
      </c>
    </row>
    <row r="3725" spans="1:5" x14ac:dyDescent="0.25">
      <c r="A3725" s="23">
        <v>801340</v>
      </c>
      <c r="B3725" s="21" t="s">
        <v>1834</v>
      </c>
      <c r="C3725" s="24"/>
      <c r="D3725" s="16">
        <v>1298.4822934232716</v>
      </c>
      <c r="E3725" s="15">
        <v>831.6</v>
      </c>
    </row>
    <row r="3726" spans="1:5" x14ac:dyDescent="0.25">
      <c r="A3726" s="23">
        <v>801341</v>
      </c>
      <c r="B3726" s="21" t="s">
        <v>1833</v>
      </c>
      <c r="C3726" s="24" t="s">
        <v>1832</v>
      </c>
      <c r="D3726" s="16">
        <v>190.55649241146713</v>
      </c>
      <c r="E3726" s="15">
        <v>122.04</v>
      </c>
    </row>
    <row r="3727" spans="1:5" x14ac:dyDescent="0.25">
      <c r="A3727" s="23">
        <v>801350</v>
      </c>
      <c r="B3727" s="21" t="s">
        <v>1831</v>
      </c>
      <c r="C3727" s="24"/>
      <c r="D3727" s="16">
        <v>583.47386172006748</v>
      </c>
      <c r="E3727" s="15">
        <v>373.68</v>
      </c>
    </row>
    <row r="3728" spans="1:5" x14ac:dyDescent="0.25">
      <c r="A3728" s="23">
        <v>801351</v>
      </c>
      <c r="B3728" s="21" t="s">
        <v>1830</v>
      </c>
      <c r="C3728" s="24"/>
      <c r="D3728" s="16">
        <v>249.57841483979766</v>
      </c>
      <c r="E3728" s="15">
        <v>159.84</v>
      </c>
    </row>
    <row r="3729" spans="1:5" x14ac:dyDescent="0.25">
      <c r="A3729" s="23">
        <v>801360</v>
      </c>
      <c r="B3729" s="21" t="s">
        <v>1829</v>
      </c>
      <c r="C3729" s="24"/>
      <c r="D3729" s="16">
        <v>6028.2078798099037</v>
      </c>
      <c r="E3729" s="15">
        <v>3860.7054545454544</v>
      </c>
    </row>
    <row r="3730" spans="1:5" x14ac:dyDescent="0.25">
      <c r="A3730" s="23">
        <v>801361</v>
      </c>
      <c r="B3730" s="21" t="s">
        <v>1828</v>
      </c>
      <c r="C3730" s="24" t="s">
        <v>1827</v>
      </c>
      <c r="D3730" s="16">
        <v>190.55649241146713</v>
      </c>
      <c r="E3730" s="15">
        <v>122.04</v>
      </c>
    </row>
    <row r="3731" spans="1:5" x14ac:dyDescent="0.25">
      <c r="A3731" s="23">
        <v>801362</v>
      </c>
      <c r="B3731" s="21" t="s">
        <v>1826</v>
      </c>
      <c r="C3731" s="24"/>
      <c r="D3731" s="16">
        <v>3531.1973018549747</v>
      </c>
      <c r="E3731" s="15">
        <v>2261.52</v>
      </c>
    </row>
    <row r="3732" spans="1:5" x14ac:dyDescent="0.25">
      <c r="A3732" s="23">
        <v>801363</v>
      </c>
      <c r="B3732" s="21" t="s">
        <v>1825</v>
      </c>
      <c r="C3732" s="24" t="s">
        <v>1824</v>
      </c>
      <c r="D3732" s="16">
        <v>190.55649241146713</v>
      </c>
      <c r="E3732" s="15">
        <v>122.04</v>
      </c>
    </row>
    <row r="3733" spans="1:5" ht="24" x14ac:dyDescent="0.25">
      <c r="A3733" s="23">
        <v>801364</v>
      </c>
      <c r="B3733" s="21" t="s">
        <v>1823</v>
      </c>
      <c r="C3733" s="24" t="s">
        <v>9237</v>
      </c>
      <c r="D3733" s="16">
        <v>7099.49</v>
      </c>
      <c r="E3733" s="15">
        <v>4546.7973756000001</v>
      </c>
    </row>
    <row r="3734" spans="1:5" x14ac:dyDescent="0.25">
      <c r="A3734" s="23">
        <v>801370</v>
      </c>
      <c r="B3734" s="21" t="s">
        <v>1822</v>
      </c>
      <c r="C3734" s="24"/>
      <c r="D3734" s="16">
        <v>266.44182124789211</v>
      </c>
      <c r="E3734" s="15">
        <v>170.64000000000001</v>
      </c>
    </row>
    <row r="3735" spans="1:5" x14ac:dyDescent="0.25">
      <c r="A3735" s="23">
        <v>801380</v>
      </c>
      <c r="B3735" s="21" t="s">
        <v>1821</v>
      </c>
      <c r="C3735" s="24"/>
      <c r="D3735" s="16">
        <v>2466.1045531197306</v>
      </c>
      <c r="E3735" s="15">
        <v>1579.3920000000003</v>
      </c>
    </row>
    <row r="3736" spans="1:5" x14ac:dyDescent="0.25">
      <c r="A3736" s="23">
        <v>801381</v>
      </c>
      <c r="B3736" s="21" t="s">
        <v>1820</v>
      </c>
      <c r="C3736" s="24" t="s">
        <v>1819</v>
      </c>
      <c r="D3736" s="16">
        <v>190.55649241146713</v>
      </c>
      <c r="E3736" s="15">
        <v>122.04</v>
      </c>
    </row>
    <row r="3737" spans="1:5" x14ac:dyDescent="0.25">
      <c r="A3737" s="23">
        <v>801382</v>
      </c>
      <c r="B3737" s="21" t="s">
        <v>1818</v>
      </c>
      <c r="C3737" s="24"/>
      <c r="D3737" s="16">
        <v>7125.4637436762223</v>
      </c>
      <c r="E3737" s="15">
        <v>4563.4319999999998</v>
      </c>
    </row>
    <row r="3738" spans="1:5" x14ac:dyDescent="0.25">
      <c r="A3738" s="23">
        <v>801383</v>
      </c>
      <c r="B3738" s="21" t="s">
        <v>1817</v>
      </c>
      <c r="C3738" s="24" t="s">
        <v>1816</v>
      </c>
      <c r="D3738" s="16">
        <v>190.55649241146713</v>
      </c>
      <c r="E3738" s="15">
        <v>122.04</v>
      </c>
    </row>
    <row r="3739" spans="1:5" x14ac:dyDescent="0.25">
      <c r="A3739" s="23">
        <v>801390</v>
      </c>
      <c r="B3739" s="21" t="s">
        <v>1815</v>
      </c>
      <c r="C3739" s="24"/>
      <c r="D3739" s="16">
        <v>292.07419898819563</v>
      </c>
      <c r="E3739" s="15">
        <v>187.05600000000001</v>
      </c>
    </row>
    <row r="3740" spans="1:5" x14ac:dyDescent="0.25">
      <c r="A3740" s="23">
        <v>801391</v>
      </c>
      <c r="B3740" s="21" t="s">
        <v>1814</v>
      </c>
      <c r="C3740" s="24" t="s">
        <v>1813</v>
      </c>
      <c r="D3740" s="16">
        <v>190.55649241146713</v>
      </c>
      <c r="E3740" s="15">
        <v>122.04</v>
      </c>
    </row>
    <row r="3741" spans="1:5" ht="24" x14ac:dyDescent="0.25">
      <c r="A3741" s="23">
        <v>801400</v>
      </c>
      <c r="B3741" s="21" t="s">
        <v>1812</v>
      </c>
      <c r="C3741" s="24" t="s">
        <v>1811</v>
      </c>
      <c r="D3741" s="16">
        <v>1531.1973018549747</v>
      </c>
      <c r="E3741" s="15">
        <v>980.6400000000001</v>
      </c>
    </row>
    <row r="3742" spans="1:5" ht="36" x14ac:dyDescent="0.25">
      <c r="A3742" s="23">
        <v>801401</v>
      </c>
      <c r="B3742" s="21" t="s">
        <v>1810</v>
      </c>
      <c r="C3742" s="24" t="s">
        <v>1809</v>
      </c>
      <c r="D3742" s="16">
        <v>190.55649241146713</v>
      </c>
      <c r="E3742" s="15">
        <v>122.04</v>
      </c>
    </row>
    <row r="3743" spans="1:5" x14ac:dyDescent="0.25">
      <c r="A3743" s="23">
        <v>801410</v>
      </c>
      <c r="B3743" s="21" t="s">
        <v>1808</v>
      </c>
      <c r="C3743" s="24"/>
      <c r="D3743" s="16">
        <v>189.20741989881958</v>
      </c>
      <c r="E3743" s="15">
        <v>121.17600000000002</v>
      </c>
    </row>
    <row r="3744" spans="1:5" x14ac:dyDescent="0.25">
      <c r="A3744" s="23">
        <v>801420</v>
      </c>
      <c r="B3744" s="21" t="s">
        <v>1807</v>
      </c>
      <c r="C3744" s="24" t="s">
        <v>1806</v>
      </c>
      <c r="D3744" s="16">
        <v>141.98988195615516</v>
      </c>
      <c r="E3744" s="15">
        <v>90.936000000000007</v>
      </c>
    </row>
    <row r="3745" spans="1:5" x14ac:dyDescent="0.25">
      <c r="A3745" s="23">
        <v>801430</v>
      </c>
      <c r="B3745" s="21" t="s">
        <v>1805</v>
      </c>
      <c r="C3745" s="24"/>
      <c r="D3745" s="16">
        <v>545.54300168634063</v>
      </c>
      <c r="E3745" s="15">
        <v>349.38756000000001</v>
      </c>
    </row>
    <row r="3746" spans="1:5" x14ac:dyDescent="0.25">
      <c r="A3746" s="23">
        <v>801431</v>
      </c>
      <c r="B3746" s="21" t="s">
        <v>1804</v>
      </c>
      <c r="C3746" s="24" t="s">
        <v>1803</v>
      </c>
      <c r="D3746" s="16">
        <v>190.55649241146713</v>
      </c>
      <c r="E3746" s="15">
        <v>122.04</v>
      </c>
    </row>
    <row r="3747" spans="1:5" ht="24" x14ac:dyDescent="0.25">
      <c r="A3747" s="23">
        <v>801440</v>
      </c>
      <c r="B3747" s="21" t="s">
        <v>1802</v>
      </c>
      <c r="C3747" s="24" t="s">
        <v>9237</v>
      </c>
      <c r="D3747" s="16">
        <v>1736.93</v>
      </c>
      <c r="E3747" s="15">
        <v>1112.3994491999999</v>
      </c>
    </row>
    <row r="3748" spans="1:5" x14ac:dyDescent="0.25">
      <c r="A3748" s="23"/>
      <c r="B3748" s="22" t="s">
        <v>1801</v>
      </c>
      <c r="C3748" s="24"/>
      <c r="D3748" s="16"/>
      <c r="E3748" s="15">
        <v>0</v>
      </c>
    </row>
    <row r="3749" spans="1:5" ht="72" x14ac:dyDescent="0.25">
      <c r="A3749" s="23">
        <v>801455</v>
      </c>
      <c r="B3749" s="21" t="s">
        <v>1800</v>
      </c>
      <c r="C3749" s="38" t="s">
        <v>1799</v>
      </c>
      <c r="D3749" s="117">
        <v>346</v>
      </c>
      <c r="E3749" s="15">
        <v>221.59224</v>
      </c>
    </row>
    <row r="3750" spans="1:5" x14ac:dyDescent="0.25">
      <c r="A3750" s="23">
        <v>801460</v>
      </c>
      <c r="B3750" s="21" t="s">
        <v>1798</v>
      </c>
      <c r="C3750" s="24" t="s">
        <v>1797</v>
      </c>
      <c r="D3750" s="16">
        <v>2833.0522765598653</v>
      </c>
      <c r="E3750" s="15">
        <v>1814.4</v>
      </c>
    </row>
    <row r="3751" spans="1:5" x14ac:dyDescent="0.25">
      <c r="A3751" s="23">
        <v>801470</v>
      </c>
      <c r="B3751" s="21" t="s">
        <v>1796</v>
      </c>
      <c r="C3751" s="24">
        <v>5</v>
      </c>
      <c r="D3751" s="16">
        <v>300.16863406408095</v>
      </c>
      <c r="E3751" s="15">
        <v>192.24</v>
      </c>
    </row>
    <row r="3752" spans="1:5" x14ac:dyDescent="0.25">
      <c r="A3752" s="23">
        <v>801471</v>
      </c>
      <c r="B3752" s="21" t="s">
        <v>1796</v>
      </c>
      <c r="C3752" s="24">
        <v>10</v>
      </c>
      <c r="D3752" s="16">
        <v>345.69983136593595</v>
      </c>
      <c r="E3752" s="15">
        <v>221.4</v>
      </c>
    </row>
    <row r="3753" spans="1:5" x14ac:dyDescent="0.25">
      <c r="A3753" s="23">
        <v>801472</v>
      </c>
      <c r="B3753" s="21" t="s">
        <v>1796</v>
      </c>
      <c r="C3753" s="24">
        <v>15</v>
      </c>
      <c r="D3753" s="16">
        <v>369.30860033726816</v>
      </c>
      <c r="E3753" s="15">
        <v>236.52</v>
      </c>
    </row>
    <row r="3754" spans="1:5" x14ac:dyDescent="0.25">
      <c r="A3754" s="23">
        <v>801473</v>
      </c>
      <c r="B3754" s="21" t="s">
        <v>1796</v>
      </c>
      <c r="C3754" s="24">
        <v>20</v>
      </c>
      <c r="D3754" s="16">
        <v>392.91736930860037</v>
      </c>
      <c r="E3754" s="15">
        <v>251.64000000000001</v>
      </c>
    </row>
    <row r="3755" spans="1:5" x14ac:dyDescent="0.25">
      <c r="A3755" s="23">
        <v>801474</v>
      </c>
      <c r="B3755" s="21" t="s">
        <v>1796</v>
      </c>
      <c r="C3755" s="24">
        <v>30</v>
      </c>
      <c r="D3755" s="16">
        <v>416.52613827993258</v>
      </c>
      <c r="E3755" s="15">
        <v>266.76</v>
      </c>
    </row>
    <row r="3756" spans="1:5" x14ac:dyDescent="0.25">
      <c r="A3756" s="23">
        <v>801475</v>
      </c>
      <c r="B3756" s="21" t="s">
        <v>1796</v>
      </c>
      <c r="C3756" s="24">
        <v>50</v>
      </c>
      <c r="D3756" s="16">
        <v>580.70826306914</v>
      </c>
      <c r="E3756" s="15">
        <v>371.90880000000004</v>
      </c>
    </row>
    <row r="3757" spans="1:5" x14ac:dyDescent="0.25">
      <c r="A3757" s="23">
        <v>801476</v>
      </c>
      <c r="B3757" s="21" t="s">
        <v>1796</v>
      </c>
      <c r="C3757" s="24">
        <v>75</v>
      </c>
      <c r="D3757" s="16">
        <v>624.45193929173695</v>
      </c>
      <c r="E3757" s="15">
        <v>399.92400000000004</v>
      </c>
    </row>
    <row r="3758" spans="1:5" x14ac:dyDescent="0.25">
      <c r="A3758" s="23">
        <v>801480</v>
      </c>
      <c r="B3758" s="21" t="s">
        <v>1796</v>
      </c>
      <c r="C3758" s="24">
        <v>100</v>
      </c>
      <c r="D3758" s="16">
        <v>701.91540191118611</v>
      </c>
      <c r="E3758" s="15">
        <v>449.53470000000004</v>
      </c>
    </row>
    <row r="3759" spans="1:5" x14ac:dyDescent="0.25">
      <c r="A3759" s="23">
        <v>801481</v>
      </c>
      <c r="B3759" s="21" t="s">
        <v>1796</v>
      </c>
      <c r="C3759" s="24">
        <v>125</v>
      </c>
      <c r="D3759" s="16">
        <v>756.27655986509285</v>
      </c>
      <c r="E3759" s="15">
        <v>484.34976000000006</v>
      </c>
    </row>
    <row r="3760" spans="1:5" x14ac:dyDescent="0.25">
      <c r="A3760" s="23">
        <v>801482</v>
      </c>
      <c r="B3760" s="21" t="s">
        <v>1796</v>
      </c>
      <c r="C3760" s="24">
        <v>150</v>
      </c>
      <c r="D3760" s="16">
        <v>787.21585160202369</v>
      </c>
      <c r="E3760" s="15">
        <v>504.16452000000004</v>
      </c>
    </row>
    <row r="3761" spans="1:5" x14ac:dyDescent="0.25">
      <c r="A3761" s="23">
        <v>801483</v>
      </c>
      <c r="B3761" s="21" t="s">
        <v>1796</v>
      </c>
      <c r="C3761" s="24">
        <v>200</v>
      </c>
      <c r="D3761" s="16">
        <v>927.48735244519401</v>
      </c>
      <c r="E3761" s="15">
        <v>594</v>
      </c>
    </row>
    <row r="3762" spans="1:5" x14ac:dyDescent="0.25">
      <c r="A3762" s="23">
        <v>801490</v>
      </c>
      <c r="B3762" s="21" t="s">
        <v>1795</v>
      </c>
      <c r="C3762" s="24">
        <v>50</v>
      </c>
      <c r="D3762" s="16">
        <v>11332.209106239461</v>
      </c>
      <c r="E3762" s="15">
        <v>7257.6</v>
      </c>
    </row>
    <row r="3763" spans="1:5" x14ac:dyDescent="0.25">
      <c r="A3763" s="23">
        <v>801491</v>
      </c>
      <c r="B3763" s="21" t="s">
        <v>1795</v>
      </c>
      <c r="C3763" s="24">
        <v>100</v>
      </c>
      <c r="D3763" s="16">
        <v>15042.158516020238</v>
      </c>
      <c r="E3763" s="15">
        <v>9633.6</v>
      </c>
    </row>
    <row r="3764" spans="1:5" x14ac:dyDescent="0.25">
      <c r="A3764" s="23">
        <v>801492</v>
      </c>
      <c r="B3764" s="21" t="s">
        <v>1795</v>
      </c>
      <c r="C3764" s="24">
        <v>200</v>
      </c>
      <c r="D3764" s="117">
        <v>20000</v>
      </c>
      <c r="E3764" s="15">
        <v>12808.800000000001</v>
      </c>
    </row>
    <row r="3765" spans="1:5" x14ac:dyDescent="0.25">
      <c r="A3765" s="23">
        <v>801500</v>
      </c>
      <c r="B3765" s="21" t="s">
        <v>1794</v>
      </c>
      <c r="C3765" s="24"/>
      <c r="D3765" s="16">
        <v>2895.4468802698148</v>
      </c>
      <c r="E3765" s="15">
        <v>1854.3600000000001</v>
      </c>
    </row>
    <row r="3766" spans="1:5" x14ac:dyDescent="0.25">
      <c r="A3766" s="23">
        <v>801510</v>
      </c>
      <c r="B3766" s="21" t="s">
        <v>1793</v>
      </c>
      <c r="C3766" s="24"/>
      <c r="D3766" s="16">
        <v>6096.121416526139</v>
      </c>
      <c r="E3766" s="15">
        <v>3904.2000000000007</v>
      </c>
    </row>
    <row r="3767" spans="1:5" x14ac:dyDescent="0.25">
      <c r="A3767" s="23">
        <v>801520</v>
      </c>
      <c r="B3767" s="21" t="s">
        <v>1792</v>
      </c>
      <c r="C3767" s="24"/>
      <c r="D3767" s="16">
        <v>6096.121416526139</v>
      </c>
      <c r="E3767" s="15">
        <v>3904.2000000000007</v>
      </c>
    </row>
    <row r="3768" spans="1:5" x14ac:dyDescent="0.25">
      <c r="A3768" s="23">
        <v>801530</v>
      </c>
      <c r="B3768" s="21" t="s">
        <v>1791</v>
      </c>
      <c r="C3768" s="24"/>
      <c r="D3768" s="16">
        <v>6096.1214165261399</v>
      </c>
      <c r="E3768" s="15">
        <v>3904.2000000000012</v>
      </c>
    </row>
    <row r="3769" spans="1:5" ht="24" x14ac:dyDescent="0.25">
      <c r="A3769" s="23">
        <v>801540</v>
      </c>
      <c r="B3769" s="21" t="s">
        <v>1790</v>
      </c>
      <c r="C3769" s="24" t="s">
        <v>1783</v>
      </c>
      <c r="D3769" s="16">
        <v>43497.807757166949</v>
      </c>
      <c r="E3769" s="15">
        <v>27857.736000000004</v>
      </c>
    </row>
    <row r="3770" spans="1:5" ht="24" x14ac:dyDescent="0.25">
      <c r="A3770" s="23">
        <v>801541</v>
      </c>
      <c r="B3770" s="21" t="s">
        <v>1789</v>
      </c>
      <c r="C3770" s="24" t="s">
        <v>1783</v>
      </c>
      <c r="D3770" s="16">
        <v>26642.833052276561</v>
      </c>
      <c r="E3770" s="15">
        <v>17063.136000000002</v>
      </c>
    </row>
    <row r="3771" spans="1:5" x14ac:dyDescent="0.25">
      <c r="A3771" s="23">
        <v>801542</v>
      </c>
      <c r="B3771" s="21" t="s">
        <v>1788</v>
      </c>
      <c r="C3771" s="21" t="s">
        <v>1787</v>
      </c>
      <c r="D3771" s="16">
        <v>42.158516020236092</v>
      </c>
      <c r="E3771" s="15">
        <v>27</v>
      </c>
    </row>
    <row r="3772" spans="1:5" ht="24" x14ac:dyDescent="0.25">
      <c r="A3772" s="23">
        <v>801543</v>
      </c>
      <c r="B3772" s="21" t="s">
        <v>1786</v>
      </c>
      <c r="C3772" s="24" t="s">
        <v>1783</v>
      </c>
      <c r="D3772" s="16">
        <v>7325.1264755480615</v>
      </c>
      <c r="E3772" s="15">
        <v>4691.3040000000001</v>
      </c>
    </row>
    <row r="3773" spans="1:5" ht="24" x14ac:dyDescent="0.25">
      <c r="A3773" s="23">
        <v>801544</v>
      </c>
      <c r="B3773" s="21" t="s">
        <v>1785</v>
      </c>
      <c r="C3773" s="24" t="s">
        <v>1783</v>
      </c>
      <c r="D3773" s="16">
        <v>45674.198988195618</v>
      </c>
      <c r="E3773" s="15">
        <v>29251.584000000003</v>
      </c>
    </row>
    <row r="3774" spans="1:5" ht="24" x14ac:dyDescent="0.25">
      <c r="A3774" s="23">
        <v>801545</v>
      </c>
      <c r="B3774" s="21" t="s">
        <v>1784</v>
      </c>
      <c r="C3774" s="24" t="s">
        <v>1783</v>
      </c>
      <c r="D3774" s="16">
        <v>29003.709949409782</v>
      </c>
      <c r="E3774" s="15">
        <v>18575.136000000002</v>
      </c>
    </row>
    <row r="3775" spans="1:5" x14ac:dyDescent="0.25">
      <c r="A3775" s="23">
        <v>801546</v>
      </c>
      <c r="B3775" s="21" t="s">
        <v>1782</v>
      </c>
      <c r="C3775" s="24"/>
      <c r="D3775" s="16">
        <v>84.317032040472185</v>
      </c>
      <c r="E3775" s="15">
        <v>54</v>
      </c>
    </row>
    <row r="3776" spans="1:5" ht="24" x14ac:dyDescent="0.25">
      <c r="A3776" s="23">
        <v>801547</v>
      </c>
      <c r="B3776" s="21" t="s">
        <v>1781</v>
      </c>
      <c r="C3776" s="38" t="s">
        <v>1780</v>
      </c>
      <c r="D3776" s="16">
        <v>84.317032040472185</v>
      </c>
      <c r="E3776" s="15">
        <v>54</v>
      </c>
    </row>
    <row r="3777" spans="1:5" x14ac:dyDescent="0.25">
      <c r="A3777" s="23"/>
      <c r="B3777" s="22" t="s">
        <v>1779</v>
      </c>
      <c r="C3777" s="24"/>
      <c r="D3777" s="16"/>
      <c r="E3777" s="15">
        <v>0</v>
      </c>
    </row>
    <row r="3778" spans="1:5" x14ac:dyDescent="0.25">
      <c r="A3778" s="23">
        <v>801550</v>
      </c>
      <c r="B3778" s="21" t="s">
        <v>1778</v>
      </c>
      <c r="C3778" s="24"/>
      <c r="D3778" s="16">
        <v>49.409780775716698</v>
      </c>
      <c r="E3778" s="15">
        <v>31.644000000000002</v>
      </c>
    </row>
    <row r="3779" spans="1:5" x14ac:dyDescent="0.25">
      <c r="A3779" s="23">
        <v>801557</v>
      </c>
      <c r="B3779" s="21" t="s">
        <v>1777</v>
      </c>
      <c r="C3779" s="24"/>
      <c r="D3779" s="16">
        <v>107.5885328836425</v>
      </c>
      <c r="E3779" s="15">
        <v>68.903999999999996</v>
      </c>
    </row>
    <row r="3780" spans="1:5" ht="24" x14ac:dyDescent="0.25">
      <c r="A3780" s="23"/>
      <c r="B3780" s="22" t="s">
        <v>1776</v>
      </c>
      <c r="C3780" s="21" t="s">
        <v>1775</v>
      </c>
      <c r="D3780" s="16"/>
      <c r="E3780" s="15">
        <v>0</v>
      </c>
    </row>
    <row r="3781" spans="1:5" x14ac:dyDescent="0.25">
      <c r="A3781" s="23"/>
      <c r="B3781" s="22" t="s">
        <v>1774</v>
      </c>
      <c r="C3781" s="21"/>
      <c r="D3781" s="16"/>
      <c r="E3781" s="15">
        <v>0</v>
      </c>
    </row>
    <row r="3782" spans="1:5" x14ac:dyDescent="0.25">
      <c r="A3782" s="23">
        <v>801560</v>
      </c>
      <c r="B3782" s="21" t="s">
        <v>1773</v>
      </c>
      <c r="C3782" s="21"/>
      <c r="D3782" s="16">
        <v>10.118043844856661</v>
      </c>
      <c r="E3782" s="15">
        <v>6.48</v>
      </c>
    </row>
    <row r="3783" spans="1:5" x14ac:dyDescent="0.25">
      <c r="A3783" s="23">
        <v>801561</v>
      </c>
      <c r="B3783" s="21" t="s">
        <v>1772</v>
      </c>
      <c r="C3783" s="21" t="s">
        <v>1771</v>
      </c>
      <c r="D3783" s="16">
        <v>10.119999999999999</v>
      </c>
      <c r="E3783" s="15">
        <v>6.4812528</v>
      </c>
    </row>
    <row r="3784" spans="1:5" x14ac:dyDescent="0.25">
      <c r="A3784" s="23">
        <v>801570</v>
      </c>
      <c r="B3784" s="21" t="s">
        <v>1770</v>
      </c>
      <c r="C3784" s="21"/>
      <c r="D3784" s="16">
        <v>17.200674536256322</v>
      </c>
      <c r="E3784" s="15">
        <v>11.016</v>
      </c>
    </row>
    <row r="3785" spans="1:5" x14ac:dyDescent="0.25">
      <c r="A3785" s="23">
        <v>801580</v>
      </c>
      <c r="B3785" s="21" t="s">
        <v>1769</v>
      </c>
      <c r="C3785" s="21"/>
      <c r="D3785" s="16">
        <v>125.80101180438449</v>
      </c>
      <c r="E3785" s="15">
        <v>80.567999999999998</v>
      </c>
    </row>
    <row r="3786" spans="1:5" x14ac:dyDescent="0.25">
      <c r="A3786" s="23">
        <v>801590</v>
      </c>
      <c r="B3786" s="21" t="s">
        <v>1768</v>
      </c>
      <c r="C3786" s="21"/>
      <c r="D3786" s="16">
        <v>28.667790893760539</v>
      </c>
      <c r="E3786" s="15">
        <v>18.36</v>
      </c>
    </row>
    <row r="3787" spans="1:5" x14ac:dyDescent="0.25">
      <c r="A3787" s="23">
        <v>801600</v>
      </c>
      <c r="B3787" s="21" t="s">
        <v>1767</v>
      </c>
      <c r="C3787" s="21"/>
      <c r="D3787" s="16">
        <v>10.118043844856661</v>
      </c>
      <c r="E3787" s="15">
        <v>6.48</v>
      </c>
    </row>
    <row r="3788" spans="1:5" x14ac:dyDescent="0.25">
      <c r="A3788" s="23">
        <v>801610</v>
      </c>
      <c r="B3788" s="21" t="s">
        <v>1766</v>
      </c>
      <c r="C3788" s="21"/>
      <c r="D3788" s="16">
        <v>25.801011804384487</v>
      </c>
      <c r="E3788" s="15">
        <v>16.524000000000001</v>
      </c>
    </row>
    <row r="3789" spans="1:5" x14ac:dyDescent="0.25">
      <c r="A3789" s="23">
        <v>801620</v>
      </c>
      <c r="B3789" s="21" t="s">
        <v>1765</v>
      </c>
      <c r="C3789" s="21"/>
      <c r="D3789" s="16">
        <v>10.118043844856661</v>
      </c>
      <c r="E3789" s="15">
        <v>6.48</v>
      </c>
    </row>
    <row r="3790" spans="1:5" x14ac:dyDescent="0.25">
      <c r="A3790" s="23">
        <v>801630</v>
      </c>
      <c r="B3790" s="21" t="s">
        <v>1764</v>
      </c>
      <c r="C3790" s="21"/>
      <c r="D3790" s="16">
        <v>10.118043844856661</v>
      </c>
      <c r="E3790" s="15">
        <v>6.48</v>
      </c>
    </row>
    <row r="3791" spans="1:5" x14ac:dyDescent="0.25">
      <c r="A3791" s="23">
        <v>801640</v>
      </c>
      <c r="B3791" s="21" t="s">
        <v>1763</v>
      </c>
      <c r="C3791" s="21" t="s">
        <v>1762</v>
      </c>
      <c r="D3791" s="16">
        <v>64.418212478920751</v>
      </c>
      <c r="E3791" s="15">
        <v>41.256000000000007</v>
      </c>
    </row>
    <row r="3792" spans="1:5" x14ac:dyDescent="0.25">
      <c r="A3792" s="23">
        <v>801650</v>
      </c>
      <c r="B3792" s="21" t="s">
        <v>1761</v>
      </c>
      <c r="C3792" s="21"/>
      <c r="D3792" s="16">
        <v>18.718381112984822</v>
      </c>
      <c r="E3792" s="15">
        <v>11.988</v>
      </c>
    </row>
    <row r="3793" spans="1:5" x14ac:dyDescent="0.25">
      <c r="A3793" s="23">
        <v>801660</v>
      </c>
      <c r="B3793" s="21" t="s">
        <v>1760</v>
      </c>
      <c r="C3793" s="21" t="s">
        <v>1759</v>
      </c>
      <c r="D3793" s="16">
        <v>25.801011804384487</v>
      </c>
      <c r="E3793" s="15">
        <v>16.524000000000001</v>
      </c>
    </row>
    <row r="3794" spans="1:5" x14ac:dyDescent="0.25">
      <c r="A3794" s="23">
        <v>801670</v>
      </c>
      <c r="B3794" s="21" t="s">
        <v>1758</v>
      </c>
      <c r="C3794" s="21"/>
      <c r="D3794" s="16">
        <v>12.984822934232715</v>
      </c>
      <c r="E3794" s="15">
        <v>8.3160000000000007</v>
      </c>
    </row>
    <row r="3795" spans="1:5" x14ac:dyDescent="0.25">
      <c r="A3795" s="23">
        <v>801680</v>
      </c>
      <c r="B3795" s="21" t="s">
        <v>1757</v>
      </c>
      <c r="C3795" s="21" t="s">
        <v>1756</v>
      </c>
      <c r="D3795" s="16">
        <v>10.118043844856661</v>
      </c>
      <c r="E3795" s="15">
        <v>6.48</v>
      </c>
    </row>
    <row r="3796" spans="1:5" x14ac:dyDescent="0.25">
      <c r="A3796" s="23"/>
      <c r="B3796" s="22" t="s">
        <v>1755</v>
      </c>
      <c r="C3796" s="21"/>
      <c r="D3796" s="16"/>
      <c r="E3796" s="15">
        <v>0</v>
      </c>
    </row>
    <row r="3797" spans="1:5" x14ac:dyDescent="0.25">
      <c r="A3797" s="23">
        <v>801690</v>
      </c>
      <c r="B3797" s="21" t="s">
        <v>1754</v>
      </c>
      <c r="C3797" s="21"/>
      <c r="D3797" s="16">
        <v>21.585160202360878</v>
      </c>
      <c r="E3797" s="15">
        <v>13.824000000000002</v>
      </c>
    </row>
    <row r="3798" spans="1:5" x14ac:dyDescent="0.25">
      <c r="A3798" s="23">
        <v>801700</v>
      </c>
      <c r="B3798" s="21" t="s">
        <v>1753</v>
      </c>
      <c r="C3798" s="21"/>
      <c r="D3798" s="16">
        <v>34.401349072512645</v>
      </c>
      <c r="E3798" s="15">
        <v>22.032</v>
      </c>
    </row>
    <row r="3799" spans="1:5" x14ac:dyDescent="0.25">
      <c r="A3799" s="23">
        <v>801710</v>
      </c>
      <c r="B3799" s="21" t="s">
        <v>1752</v>
      </c>
      <c r="C3799" s="21"/>
      <c r="D3799" s="16">
        <v>24.451939291736931</v>
      </c>
      <c r="E3799" s="15">
        <v>15.66</v>
      </c>
    </row>
    <row r="3800" spans="1:5" x14ac:dyDescent="0.25">
      <c r="A3800" s="23">
        <v>801720</v>
      </c>
      <c r="B3800" s="21" t="s">
        <v>1751</v>
      </c>
      <c r="C3800" s="21"/>
      <c r="D3800" s="16">
        <v>11.467116357504215</v>
      </c>
      <c r="E3800" s="15">
        <v>7.3440000000000003</v>
      </c>
    </row>
    <row r="3801" spans="1:5" x14ac:dyDescent="0.25">
      <c r="A3801" s="23"/>
      <c r="B3801" s="22" t="s">
        <v>1750</v>
      </c>
      <c r="C3801" s="21"/>
      <c r="D3801" s="16"/>
      <c r="E3801" s="15">
        <v>0</v>
      </c>
    </row>
    <row r="3802" spans="1:5" x14ac:dyDescent="0.25">
      <c r="A3802" s="23">
        <v>801730</v>
      </c>
      <c r="B3802" s="21" t="s">
        <v>1749</v>
      </c>
      <c r="C3802" s="21"/>
      <c r="D3802" s="16">
        <v>20.067453625632378</v>
      </c>
      <c r="E3802" s="15">
        <v>12.852000000000002</v>
      </c>
    </row>
    <row r="3803" spans="1:5" x14ac:dyDescent="0.25">
      <c r="A3803" s="23"/>
      <c r="B3803" s="22" t="s">
        <v>1748</v>
      </c>
      <c r="C3803" s="21"/>
      <c r="D3803" s="16"/>
      <c r="E3803" s="15">
        <v>0</v>
      </c>
    </row>
    <row r="3804" spans="1:5" x14ac:dyDescent="0.25">
      <c r="A3804" s="23">
        <v>801740</v>
      </c>
      <c r="B3804" s="21" t="s">
        <v>1747</v>
      </c>
      <c r="C3804" s="21"/>
      <c r="D3804" s="16">
        <v>12.984822934232715</v>
      </c>
      <c r="E3804" s="15">
        <v>8.3160000000000007</v>
      </c>
    </row>
    <row r="3805" spans="1:5" x14ac:dyDescent="0.25">
      <c r="A3805" s="23"/>
      <c r="B3805" s="22" t="s">
        <v>1746</v>
      </c>
      <c r="C3805" s="21"/>
      <c r="D3805" s="16"/>
      <c r="E3805" s="15">
        <v>0</v>
      </c>
    </row>
    <row r="3806" spans="1:5" x14ac:dyDescent="0.25">
      <c r="A3806" s="23">
        <v>801750</v>
      </c>
      <c r="B3806" s="21" t="s">
        <v>1745</v>
      </c>
      <c r="C3806" s="21"/>
      <c r="D3806" s="16">
        <v>24.451939291736931</v>
      </c>
      <c r="E3806" s="15">
        <v>15.66</v>
      </c>
    </row>
    <row r="3807" spans="1:5" x14ac:dyDescent="0.25">
      <c r="A3807" s="23">
        <v>801760</v>
      </c>
      <c r="B3807" s="21" t="s">
        <v>1744</v>
      </c>
      <c r="C3807" s="21"/>
      <c r="D3807" s="16">
        <v>12.984822934232715</v>
      </c>
      <c r="E3807" s="15">
        <v>8.3160000000000007</v>
      </c>
    </row>
    <row r="3808" spans="1:5" x14ac:dyDescent="0.25">
      <c r="A3808" s="23">
        <v>801770</v>
      </c>
      <c r="B3808" s="21" t="s">
        <v>1743</v>
      </c>
      <c r="C3808" s="21"/>
      <c r="D3808" s="16">
        <v>10.118043844856661</v>
      </c>
      <c r="E3808" s="15">
        <v>6.48</v>
      </c>
    </row>
    <row r="3809" spans="1:5" x14ac:dyDescent="0.25">
      <c r="A3809" s="23">
        <v>801780</v>
      </c>
      <c r="B3809" s="21" t="s">
        <v>1742</v>
      </c>
      <c r="C3809" s="21"/>
      <c r="D3809" s="16">
        <v>12.984822934232715</v>
      </c>
      <c r="E3809" s="15">
        <v>8.3160000000000007</v>
      </c>
    </row>
    <row r="3810" spans="1:5" x14ac:dyDescent="0.25">
      <c r="A3810" s="23">
        <v>801790</v>
      </c>
      <c r="B3810" s="21" t="s">
        <v>1741</v>
      </c>
      <c r="C3810" s="21"/>
      <c r="D3810" s="16">
        <v>20.067453625632378</v>
      </c>
      <c r="E3810" s="15">
        <v>12.852000000000002</v>
      </c>
    </row>
    <row r="3811" spans="1:5" x14ac:dyDescent="0.25">
      <c r="A3811" s="23"/>
      <c r="B3811" s="22" t="s">
        <v>1740</v>
      </c>
      <c r="C3811" s="21"/>
      <c r="D3811" s="16"/>
      <c r="E3811" s="15">
        <v>0</v>
      </c>
    </row>
    <row r="3812" spans="1:5" x14ac:dyDescent="0.25">
      <c r="A3812" s="23">
        <v>801800</v>
      </c>
      <c r="B3812" s="21" t="s">
        <v>1739</v>
      </c>
      <c r="C3812" s="21"/>
      <c r="D3812" s="16">
        <v>27.318718381112983</v>
      </c>
      <c r="E3812" s="15">
        <v>17.495999999999999</v>
      </c>
    </row>
    <row r="3813" spans="1:5" x14ac:dyDescent="0.25">
      <c r="A3813" s="23">
        <v>801810</v>
      </c>
      <c r="B3813" s="21" t="s">
        <v>1738</v>
      </c>
      <c r="C3813" s="21"/>
      <c r="D3813" s="16">
        <v>18.718381112984822</v>
      </c>
      <c r="E3813" s="15">
        <v>11.988</v>
      </c>
    </row>
    <row r="3814" spans="1:5" x14ac:dyDescent="0.25">
      <c r="A3814" s="23">
        <v>801820</v>
      </c>
      <c r="B3814" s="21" t="s">
        <v>1737</v>
      </c>
      <c r="C3814" s="21"/>
      <c r="D3814" s="16">
        <v>10.118043844856661</v>
      </c>
      <c r="E3814" s="15">
        <v>6.48</v>
      </c>
    </row>
    <row r="3815" spans="1:5" x14ac:dyDescent="0.25">
      <c r="A3815" s="23"/>
      <c r="B3815" s="22" t="s">
        <v>1736</v>
      </c>
      <c r="C3815" s="21"/>
      <c r="D3815" s="16"/>
      <c r="E3815" s="15">
        <v>0</v>
      </c>
    </row>
    <row r="3816" spans="1:5" x14ac:dyDescent="0.25">
      <c r="A3816" s="23">
        <v>801830</v>
      </c>
      <c r="B3816" s="21" t="s">
        <v>1735</v>
      </c>
      <c r="C3816" s="21"/>
      <c r="D3816" s="16">
        <v>22.934232715008431</v>
      </c>
      <c r="E3816" s="15">
        <v>14.688000000000001</v>
      </c>
    </row>
    <row r="3817" spans="1:5" x14ac:dyDescent="0.25">
      <c r="A3817" s="23">
        <v>801840</v>
      </c>
      <c r="B3817" s="21" t="s">
        <v>1734</v>
      </c>
      <c r="C3817" s="21"/>
      <c r="D3817" s="16">
        <v>12.984822934232715</v>
      </c>
      <c r="E3817" s="15">
        <v>8.3160000000000007</v>
      </c>
    </row>
    <row r="3818" spans="1:5" x14ac:dyDescent="0.25">
      <c r="A3818" s="23">
        <v>801850</v>
      </c>
      <c r="B3818" s="21" t="s">
        <v>1733</v>
      </c>
      <c r="C3818" s="21"/>
      <c r="D3818" s="16">
        <v>34.401349072512645</v>
      </c>
      <c r="E3818" s="15">
        <v>22.032</v>
      </c>
    </row>
    <row r="3819" spans="1:5" x14ac:dyDescent="0.25">
      <c r="A3819" s="23">
        <v>801860</v>
      </c>
      <c r="B3819" s="21" t="s">
        <v>1732</v>
      </c>
      <c r="C3819" s="21"/>
      <c r="D3819" s="16">
        <v>24.451939291736931</v>
      </c>
      <c r="E3819" s="15">
        <v>15.66</v>
      </c>
    </row>
    <row r="3820" spans="1:5" x14ac:dyDescent="0.25">
      <c r="A3820" s="23"/>
      <c r="B3820" s="22" t="s">
        <v>1731</v>
      </c>
      <c r="C3820" s="21"/>
      <c r="D3820" s="16"/>
      <c r="E3820" s="15">
        <v>0</v>
      </c>
    </row>
    <row r="3821" spans="1:5" x14ac:dyDescent="0.25">
      <c r="A3821" s="23">
        <v>801870</v>
      </c>
      <c r="B3821" s="21" t="s">
        <v>1730</v>
      </c>
      <c r="C3821" s="21"/>
      <c r="D3821" s="16">
        <v>12.984822934232715</v>
      </c>
      <c r="E3821" s="15">
        <v>8.3160000000000007</v>
      </c>
    </row>
    <row r="3822" spans="1:5" x14ac:dyDescent="0.25">
      <c r="A3822" s="23">
        <v>801880</v>
      </c>
      <c r="B3822" s="21" t="s">
        <v>1729</v>
      </c>
      <c r="C3822" s="21"/>
      <c r="D3822" s="16">
        <v>24.451939291736931</v>
      </c>
      <c r="E3822" s="15">
        <v>15.66</v>
      </c>
    </row>
    <row r="3823" spans="1:5" x14ac:dyDescent="0.25">
      <c r="A3823" s="23">
        <v>801890</v>
      </c>
      <c r="B3823" s="21" t="s">
        <v>1728</v>
      </c>
      <c r="C3823" s="21"/>
      <c r="D3823" s="16">
        <v>18.718381112984822</v>
      </c>
      <c r="E3823" s="15">
        <v>11.988</v>
      </c>
    </row>
    <row r="3824" spans="1:5" x14ac:dyDescent="0.25">
      <c r="A3824" s="23"/>
      <c r="B3824" s="22" t="s">
        <v>1727</v>
      </c>
      <c r="C3824" s="21"/>
      <c r="D3824" s="16"/>
      <c r="E3824" s="15">
        <v>0</v>
      </c>
    </row>
    <row r="3825" spans="1:5" x14ac:dyDescent="0.25">
      <c r="A3825" s="23">
        <v>801900</v>
      </c>
      <c r="B3825" s="21" t="s">
        <v>1726</v>
      </c>
      <c r="C3825" s="21"/>
      <c r="D3825" s="16">
        <v>27.318718381112983</v>
      </c>
      <c r="E3825" s="15">
        <v>17.495999999999999</v>
      </c>
    </row>
    <row r="3826" spans="1:5" x14ac:dyDescent="0.25">
      <c r="A3826" s="23">
        <v>801910</v>
      </c>
      <c r="B3826" s="21" t="s">
        <v>1725</v>
      </c>
      <c r="C3826" s="21"/>
      <c r="D3826" s="16">
        <v>17.200674536256322</v>
      </c>
      <c r="E3826" s="15">
        <v>11.016</v>
      </c>
    </row>
    <row r="3827" spans="1:5" x14ac:dyDescent="0.25">
      <c r="A3827" s="23">
        <v>801920</v>
      </c>
      <c r="B3827" s="21" t="s">
        <v>1724</v>
      </c>
      <c r="C3827" s="21"/>
      <c r="D3827" s="16">
        <v>10.118043844856661</v>
      </c>
      <c r="E3827" s="15">
        <v>6.48</v>
      </c>
    </row>
    <row r="3828" spans="1:5" x14ac:dyDescent="0.25">
      <c r="A3828" s="23">
        <v>801930</v>
      </c>
      <c r="B3828" s="21" t="s">
        <v>1723</v>
      </c>
      <c r="C3828" s="21"/>
      <c r="D3828" s="16">
        <v>25.801011804384487</v>
      </c>
      <c r="E3828" s="15">
        <v>16.524000000000001</v>
      </c>
    </row>
    <row r="3829" spans="1:5" x14ac:dyDescent="0.25">
      <c r="A3829" s="23">
        <v>801940</v>
      </c>
      <c r="B3829" s="21" t="s">
        <v>1722</v>
      </c>
      <c r="C3829" s="21"/>
      <c r="D3829" s="16">
        <v>43.001686340640809</v>
      </c>
      <c r="E3829" s="15">
        <v>27.540000000000003</v>
      </c>
    </row>
    <row r="3830" spans="1:5" x14ac:dyDescent="0.25">
      <c r="A3830" s="23">
        <v>801950</v>
      </c>
      <c r="B3830" s="21" t="s">
        <v>1721</v>
      </c>
      <c r="C3830" s="21"/>
      <c r="D3830" s="16">
        <v>20.067453625632378</v>
      </c>
      <c r="E3830" s="15">
        <v>12.852000000000002</v>
      </c>
    </row>
    <row r="3831" spans="1:5" x14ac:dyDescent="0.25">
      <c r="A3831" s="23">
        <v>801960</v>
      </c>
      <c r="B3831" s="21" t="s">
        <v>1720</v>
      </c>
      <c r="C3831" s="21"/>
      <c r="D3831" s="16">
        <v>12.984822934232715</v>
      </c>
      <c r="E3831" s="15">
        <v>8.3160000000000007</v>
      </c>
    </row>
    <row r="3832" spans="1:5" x14ac:dyDescent="0.25">
      <c r="A3832" s="23">
        <v>801970</v>
      </c>
      <c r="B3832" s="21" t="s">
        <v>1719</v>
      </c>
      <c r="C3832" s="21"/>
      <c r="D3832" s="16">
        <v>27.318718381112983</v>
      </c>
      <c r="E3832" s="15">
        <v>17.495999999999999</v>
      </c>
    </row>
    <row r="3833" spans="1:5" x14ac:dyDescent="0.25">
      <c r="A3833" s="23">
        <v>801980</v>
      </c>
      <c r="B3833" s="21" t="s">
        <v>1718</v>
      </c>
      <c r="C3833" s="21"/>
      <c r="D3833" s="16">
        <v>11.467116357504215</v>
      </c>
      <c r="E3833" s="15">
        <v>7.3440000000000003</v>
      </c>
    </row>
    <row r="3834" spans="1:5" x14ac:dyDescent="0.25">
      <c r="A3834" s="23"/>
      <c r="B3834" s="22" t="s">
        <v>1717</v>
      </c>
      <c r="C3834" s="21"/>
      <c r="D3834" s="16"/>
      <c r="E3834" s="15">
        <v>0</v>
      </c>
    </row>
    <row r="3835" spans="1:5" x14ac:dyDescent="0.25">
      <c r="A3835" s="23">
        <v>801990</v>
      </c>
      <c r="B3835" s="21" t="s">
        <v>1716</v>
      </c>
      <c r="C3835" s="21"/>
      <c r="D3835" s="16">
        <v>25.801011804384487</v>
      </c>
      <c r="E3835" s="15">
        <v>16.524000000000001</v>
      </c>
    </row>
    <row r="3836" spans="1:5" x14ac:dyDescent="0.25">
      <c r="A3836" s="23">
        <v>802000</v>
      </c>
      <c r="B3836" s="21" t="s">
        <v>1715</v>
      </c>
      <c r="C3836" s="21"/>
      <c r="D3836" s="16">
        <v>350.25295109612142</v>
      </c>
      <c r="E3836" s="15">
        <v>224.316</v>
      </c>
    </row>
    <row r="3837" spans="1:5" x14ac:dyDescent="0.25">
      <c r="A3837" s="23">
        <v>802010</v>
      </c>
      <c r="B3837" s="21" t="s">
        <v>1714</v>
      </c>
      <c r="C3837" s="21"/>
      <c r="D3837" s="16">
        <v>64.418212478920751</v>
      </c>
      <c r="E3837" s="15">
        <v>41.256000000000007</v>
      </c>
    </row>
    <row r="3838" spans="1:5" x14ac:dyDescent="0.25">
      <c r="A3838" s="23">
        <v>802020</v>
      </c>
      <c r="B3838" s="21" t="s">
        <v>1713</v>
      </c>
      <c r="C3838" s="21"/>
      <c r="D3838" s="16">
        <v>50.084317032040474</v>
      </c>
      <c r="E3838" s="15">
        <v>32.076000000000001</v>
      </c>
    </row>
    <row r="3839" spans="1:5" x14ac:dyDescent="0.25">
      <c r="A3839" s="23">
        <v>802030</v>
      </c>
      <c r="B3839" s="21" t="s">
        <v>1712</v>
      </c>
      <c r="C3839" s="21"/>
      <c r="D3839" s="16">
        <v>157.33558178752108</v>
      </c>
      <c r="E3839" s="15">
        <v>100.76400000000001</v>
      </c>
    </row>
    <row r="3840" spans="1:5" x14ac:dyDescent="0.25">
      <c r="A3840" s="23">
        <v>802040</v>
      </c>
      <c r="B3840" s="21" t="s">
        <v>1711</v>
      </c>
      <c r="C3840" s="21"/>
      <c r="D3840" s="16">
        <v>107.25126475548062</v>
      </c>
      <c r="E3840" s="15">
        <v>68.688000000000002</v>
      </c>
    </row>
    <row r="3841" spans="1:5" x14ac:dyDescent="0.25">
      <c r="A3841" s="23">
        <v>802050</v>
      </c>
      <c r="B3841" s="21" t="s">
        <v>1710</v>
      </c>
      <c r="C3841" s="21"/>
      <c r="D3841" s="16">
        <v>50.084317032040474</v>
      </c>
      <c r="E3841" s="15">
        <v>32.076000000000001</v>
      </c>
    </row>
    <row r="3842" spans="1:5" x14ac:dyDescent="0.25">
      <c r="A3842" s="23">
        <v>802060</v>
      </c>
      <c r="B3842" s="21" t="s">
        <v>1709</v>
      </c>
      <c r="C3842" s="21"/>
      <c r="D3842" s="16">
        <v>107.25126475548062</v>
      </c>
      <c r="E3842" s="15">
        <v>68.688000000000002</v>
      </c>
    </row>
    <row r="3843" spans="1:5" x14ac:dyDescent="0.25">
      <c r="A3843" s="23">
        <v>802070</v>
      </c>
      <c r="B3843" s="21" t="s">
        <v>1708</v>
      </c>
      <c r="C3843" s="21"/>
      <c r="D3843" s="16">
        <v>64.418212478920751</v>
      </c>
      <c r="E3843" s="15">
        <v>41.256000000000007</v>
      </c>
    </row>
    <row r="3844" spans="1:5" x14ac:dyDescent="0.25">
      <c r="A3844" s="23">
        <v>802080</v>
      </c>
      <c r="B3844" s="21" t="s">
        <v>1707</v>
      </c>
      <c r="C3844" s="21"/>
      <c r="D3844" s="16">
        <v>64.418212478920751</v>
      </c>
      <c r="E3844" s="15">
        <v>41.256000000000007</v>
      </c>
    </row>
    <row r="3845" spans="1:5" x14ac:dyDescent="0.25">
      <c r="A3845" s="23">
        <v>802090</v>
      </c>
      <c r="B3845" s="21" t="s">
        <v>1706</v>
      </c>
      <c r="C3845" s="21"/>
      <c r="D3845" s="16">
        <v>157.33558178752108</v>
      </c>
      <c r="E3845" s="15">
        <v>100.76400000000001</v>
      </c>
    </row>
    <row r="3846" spans="1:5" x14ac:dyDescent="0.25">
      <c r="A3846" s="23">
        <v>802100</v>
      </c>
      <c r="B3846" s="21" t="s">
        <v>1705</v>
      </c>
      <c r="C3846" s="21"/>
      <c r="D3846" s="16">
        <v>27.318718381112983</v>
      </c>
      <c r="E3846" s="15">
        <v>17.495999999999999</v>
      </c>
    </row>
    <row r="3847" spans="1:5" x14ac:dyDescent="0.25">
      <c r="A3847" s="23">
        <v>802110</v>
      </c>
      <c r="B3847" s="21" t="s">
        <v>1704</v>
      </c>
      <c r="C3847" s="21"/>
      <c r="D3847" s="16">
        <v>32.883642495784152</v>
      </c>
      <c r="E3847" s="15">
        <v>21.060000000000002</v>
      </c>
    </row>
    <row r="3848" spans="1:5" x14ac:dyDescent="0.25">
      <c r="A3848" s="23">
        <v>802120</v>
      </c>
      <c r="B3848" s="21" t="s">
        <v>1703</v>
      </c>
      <c r="C3848" s="21"/>
      <c r="D3848" s="16">
        <v>48.735244519392914</v>
      </c>
      <c r="E3848" s="15">
        <v>31.211999999999996</v>
      </c>
    </row>
    <row r="3849" spans="1:5" x14ac:dyDescent="0.25">
      <c r="A3849" s="23">
        <v>802130</v>
      </c>
      <c r="B3849" s="21" t="s">
        <v>1702</v>
      </c>
      <c r="C3849" s="21"/>
      <c r="D3849" s="16">
        <v>43.001686340640809</v>
      </c>
      <c r="E3849" s="15">
        <v>27.540000000000003</v>
      </c>
    </row>
    <row r="3850" spans="1:5" x14ac:dyDescent="0.25">
      <c r="A3850" s="23">
        <v>802140</v>
      </c>
      <c r="B3850" s="21" t="s">
        <v>1701</v>
      </c>
      <c r="C3850" s="21"/>
      <c r="D3850" s="16">
        <v>54.468802698145026</v>
      </c>
      <c r="E3850" s="15">
        <v>34.884</v>
      </c>
    </row>
    <row r="3851" spans="1:5" x14ac:dyDescent="0.25">
      <c r="A3851" s="23">
        <v>802150</v>
      </c>
      <c r="B3851" s="21" t="s">
        <v>1700</v>
      </c>
      <c r="C3851" s="21"/>
      <c r="D3851" s="16">
        <v>65.767284991568303</v>
      </c>
      <c r="E3851" s="15">
        <v>42.120000000000005</v>
      </c>
    </row>
    <row r="3852" spans="1:5" x14ac:dyDescent="0.25">
      <c r="A3852" s="23">
        <v>802160</v>
      </c>
      <c r="B3852" s="21" t="s">
        <v>1699</v>
      </c>
      <c r="C3852" s="21"/>
      <c r="D3852" s="16">
        <v>57.166947723440138</v>
      </c>
      <c r="E3852" s="15">
        <v>36.612000000000002</v>
      </c>
    </row>
    <row r="3853" spans="1:5" x14ac:dyDescent="0.25">
      <c r="A3853" s="23">
        <v>802170</v>
      </c>
      <c r="B3853" s="21" t="s">
        <v>1698</v>
      </c>
      <c r="C3853" s="21"/>
      <c r="D3853" s="16">
        <v>120.06745362563238</v>
      </c>
      <c r="E3853" s="15">
        <v>76.896000000000015</v>
      </c>
    </row>
    <row r="3854" spans="1:5" x14ac:dyDescent="0.25">
      <c r="A3854" s="23">
        <v>802180</v>
      </c>
      <c r="B3854" s="21" t="s">
        <v>1697</v>
      </c>
      <c r="C3854" s="21"/>
      <c r="D3854" s="16">
        <v>64.418212478920751</v>
      </c>
      <c r="E3854" s="15">
        <v>41.256000000000007</v>
      </c>
    </row>
    <row r="3855" spans="1:5" x14ac:dyDescent="0.25">
      <c r="A3855" s="23">
        <v>802190</v>
      </c>
      <c r="B3855" s="21" t="s">
        <v>1696</v>
      </c>
      <c r="C3855" s="21"/>
      <c r="D3855" s="16">
        <v>278.75210792580106</v>
      </c>
      <c r="E3855" s="15">
        <v>178.52400000000003</v>
      </c>
    </row>
    <row r="3856" spans="1:5" x14ac:dyDescent="0.25">
      <c r="A3856" s="23">
        <v>802200</v>
      </c>
      <c r="B3856" s="21" t="s">
        <v>1695</v>
      </c>
      <c r="C3856" s="21"/>
      <c r="D3856" s="16">
        <v>70.151770657672856</v>
      </c>
      <c r="E3856" s="15">
        <v>44.928000000000004</v>
      </c>
    </row>
    <row r="3857" spans="1:5" x14ac:dyDescent="0.25">
      <c r="A3857" s="182">
        <v>802210</v>
      </c>
      <c r="B3857" s="21" t="s">
        <v>1694</v>
      </c>
      <c r="C3857" s="21"/>
      <c r="D3857" s="16">
        <v>214.50252951096124</v>
      </c>
      <c r="E3857" s="15">
        <v>137.376</v>
      </c>
    </row>
    <row r="3858" spans="1:5" x14ac:dyDescent="0.25">
      <c r="A3858" s="23">
        <v>802220</v>
      </c>
      <c r="B3858" s="21" t="s">
        <v>1693</v>
      </c>
      <c r="C3858" s="21"/>
      <c r="D3858" s="16">
        <v>27.318718381112983</v>
      </c>
      <c r="E3858" s="15">
        <v>17.495999999999999</v>
      </c>
    </row>
    <row r="3859" spans="1:5" x14ac:dyDescent="0.25">
      <c r="A3859" s="23">
        <v>802230</v>
      </c>
      <c r="B3859" s="21" t="s">
        <v>1692</v>
      </c>
      <c r="C3859" s="21"/>
      <c r="D3859" s="16">
        <v>27.318718381112983</v>
      </c>
      <c r="E3859" s="15">
        <v>17.495999999999999</v>
      </c>
    </row>
    <row r="3860" spans="1:5" x14ac:dyDescent="0.25">
      <c r="A3860" s="23">
        <v>802240</v>
      </c>
      <c r="B3860" s="21" t="s">
        <v>1691</v>
      </c>
      <c r="C3860" s="21"/>
      <c r="D3860" s="16">
        <v>34.401349072512645</v>
      </c>
      <c r="E3860" s="15">
        <v>22.032</v>
      </c>
    </row>
    <row r="3861" spans="1:5" x14ac:dyDescent="0.25">
      <c r="A3861" s="23">
        <v>802250</v>
      </c>
      <c r="B3861" s="21" t="s">
        <v>1690</v>
      </c>
      <c r="C3861" s="21"/>
      <c r="D3861" s="16">
        <v>34.401349072512645</v>
      </c>
      <c r="E3861" s="15">
        <v>22.032</v>
      </c>
    </row>
    <row r="3862" spans="1:5" x14ac:dyDescent="0.25">
      <c r="A3862" s="23">
        <v>802260</v>
      </c>
      <c r="B3862" s="21" t="s">
        <v>1689</v>
      </c>
      <c r="C3862" s="21" t="s">
        <v>1688</v>
      </c>
      <c r="D3862" s="16">
        <v>25.801011804384487</v>
      </c>
      <c r="E3862" s="15">
        <v>16.524000000000001</v>
      </c>
    </row>
    <row r="3863" spans="1:5" x14ac:dyDescent="0.25">
      <c r="A3863" s="23">
        <v>802270</v>
      </c>
      <c r="B3863" s="21" t="s">
        <v>1687</v>
      </c>
      <c r="C3863" s="21"/>
      <c r="D3863" s="16">
        <v>50.084317032040474</v>
      </c>
      <c r="E3863" s="15">
        <v>32.076000000000001</v>
      </c>
    </row>
    <row r="3864" spans="1:5" x14ac:dyDescent="0.25">
      <c r="A3864" s="23">
        <v>802280</v>
      </c>
      <c r="B3864" s="21" t="s">
        <v>1686</v>
      </c>
      <c r="C3864" s="21" t="s">
        <v>1685</v>
      </c>
      <c r="D3864" s="16">
        <v>43.001686340640809</v>
      </c>
      <c r="E3864" s="15">
        <v>27.540000000000003</v>
      </c>
    </row>
    <row r="3865" spans="1:5" x14ac:dyDescent="0.25">
      <c r="A3865" s="23">
        <v>802290</v>
      </c>
      <c r="B3865" s="21" t="s">
        <v>1684</v>
      </c>
      <c r="C3865" s="21" t="s">
        <v>1683</v>
      </c>
      <c r="D3865" s="16">
        <v>25.801011804384487</v>
      </c>
      <c r="E3865" s="15">
        <v>16.524000000000001</v>
      </c>
    </row>
    <row r="3866" spans="1:5" x14ac:dyDescent="0.25">
      <c r="A3866" s="23">
        <v>802300</v>
      </c>
      <c r="B3866" s="21" t="s">
        <v>1682</v>
      </c>
      <c r="C3866" s="21" t="s">
        <v>1681</v>
      </c>
      <c r="D3866" s="16">
        <v>117.20067453625633</v>
      </c>
      <c r="E3866" s="15">
        <v>75.06</v>
      </c>
    </row>
    <row r="3867" spans="1:5" x14ac:dyDescent="0.25">
      <c r="A3867" s="23">
        <v>802310</v>
      </c>
      <c r="B3867" s="21" t="s">
        <v>1680</v>
      </c>
      <c r="C3867" s="21"/>
      <c r="D3867" s="16">
        <v>27.318718381112983</v>
      </c>
      <c r="E3867" s="15">
        <v>17.495999999999999</v>
      </c>
    </row>
    <row r="3868" spans="1:5" x14ac:dyDescent="0.25">
      <c r="A3868" s="23">
        <v>802320</v>
      </c>
      <c r="B3868" s="21" t="s">
        <v>1679</v>
      </c>
      <c r="C3868" s="21"/>
      <c r="D3868" s="16">
        <v>34.401349072512645</v>
      </c>
      <c r="E3868" s="15">
        <v>22.032</v>
      </c>
    </row>
    <row r="3869" spans="1:5" x14ac:dyDescent="0.25">
      <c r="A3869" s="23">
        <v>802330</v>
      </c>
      <c r="B3869" s="21" t="s">
        <v>1678</v>
      </c>
      <c r="C3869" s="21"/>
      <c r="D3869" s="16">
        <v>71.500843170320408</v>
      </c>
      <c r="E3869" s="15">
        <v>45.792000000000002</v>
      </c>
    </row>
    <row r="3870" spans="1:5" x14ac:dyDescent="0.25">
      <c r="A3870" s="23">
        <v>802340</v>
      </c>
      <c r="B3870" s="21" t="s">
        <v>1677</v>
      </c>
      <c r="C3870" s="21"/>
      <c r="D3870" s="16">
        <v>107.25126475548062</v>
      </c>
      <c r="E3870" s="15">
        <v>68.688000000000002</v>
      </c>
    </row>
    <row r="3871" spans="1:5" x14ac:dyDescent="0.25">
      <c r="A3871" s="23"/>
      <c r="B3871" s="22" t="s">
        <v>1676</v>
      </c>
      <c r="C3871" s="21"/>
      <c r="D3871" s="16"/>
      <c r="E3871" s="15">
        <v>0</v>
      </c>
    </row>
    <row r="3872" spans="1:5" x14ac:dyDescent="0.25">
      <c r="A3872" s="23"/>
      <c r="B3872" s="22" t="s">
        <v>1675</v>
      </c>
      <c r="C3872" s="21"/>
      <c r="D3872" s="16"/>
      <c r="E3872" s="15">
        <v>0</v>
      </c>
    </row>
    <row r="3873" spans="1:5" x14ac:dyDescent="0.25">
      <c r="A3873" s="23">
        <v>802350</v>
      </c>
      <c r="B3873" s="21" t="s">
        <v>1674</v>
      </c>
      <c r="C3873" s="21" t="s">
        <v>1673</v>
      </c>
      <c r="D3873" s="16">
        <v>228.66779089376055</v>
      </c>
      <c r="E3873" s="15">
        <v>146.44800000000001</v>
      </c>
    </row>
    <row r="3874" spans="1:5" x14ac:dyDescent="0.25">
      <c r="A3874" s="23">
        <v>802351</v>
      </c>
      <c r="B3874" s="21" t="s">
        <v>1672</v>
      </c>
      <c r="C3874" s="21"/>
      <c r="D3874" s="16">
        <v>200</v>
      </c>
      <c r="E3874" s="15">
        <v>128.08799999999999</v>
      </c>
    </row>
    <row r="3875" spans="1:5" x14ac:dyDescent="0.25">
      <c r="A3875" s="23">
        <v>802360</v>
      </c>
      <c r="B3875" s="21" t="s">
        <v>1671</v>
      </c>
      <c r="C3875" s="21"/>
      <c r="D3875" s="16">
        <v>228.66779089376055</v>
      </c>
      <c r="E3875" s="15">
        <v>146.44800000000001</v>
      </c>
    </row>
    <row r="3876" spans="1:5" x14ac:dyDescent="0.25">
      <c r="A3876" s="23">
        <v>802370</v>
      </c>
      <c r="B3876" s="21" t="s">
        <v>1670</v>
      </c>
      <c r="C3876" s="21"/>
      <c r="D3876" s="16">
        <v>228.66779089376055</v>
      </c>
      <c r="E3876" s="15">
        <v>146.44800000000001</v>
      </c>
    </row>
    <row r="3877" spans="1:5" x14ac:dyDescent="0.25">
      <c r="A3877" s="23">
        <v>802380</v>
      </c>
      <c r="B3877" s="21" t="s">
        <v>1669</v>
      </c>
      <c r="C3877" s="21"/>
      <c r="D3877" s="16">
        <v>271.66947723440137</v>
      </c>
      <c r="E3877" s="15">
        <v>173.988</v>
      </c>
    </row>
    <row r="3878" spans="1:5" x14ac:dyDescent="0.25">
      <c r="A3878" s="23">
        <v>802390</v>
      </c>
      <c r="B3878" s="21" t="s">
        <v>1668</v>
      </c>
      <c r="C3878" s="21"/>
      <c r="D3878" s="16">
        <v>271.66947723440137</v>
      </c>
      <c r="E3878" s="15">
        <v>173.988</v>
      </c>
    </row>
    <row r="3879" spans="1:5" x14ac:dyDescent="0.25">
      <c r="A3879" s="23">
        <v>802400</v>
      </c>
      <c r="B3879" s="21" t="s">
        <v>1667</v>
      </c>
      <c r="C3879" s="21"/>
      <c r="D3879" s="16">
        <v>228.66779089376055</v>
      </c>
      <c r="E3879" s="15">
        <v>146.44800000000001</v>
      </c>
    </row>
    <row r="3880" spans="1:5" x14ac:dyDescent="0.25">
      <c r="A3880" s="23">
        <v>802430</v>
      </c>
      <c r="B3880" s="21" t="s">
        <v>1666</v>
      </c>
      <c r="C3880" s="21"/>
      <c r="D3880" s="16">
        <v>228.66779089376055</v>
      </c>
      <c r="E3880" s="15">
        <v>146.44800000000001</v>
      </c>
    </row>
    <row r="3881" spans="1:5" x14ac:dyDescent="0.25">
      <c r="A3881" s="23">
        <v>802440</v>
      </c>
      <c r="B3881" s="21" t="s">
        <v>1665</v>
      </c>
      <c r="C3881" s="21"/>
      <c r="D3881" s="16">
        <v>143.00168634064082</v>
      </c>
      <c r="E3881" s="15">
        <v>91.584000000000003</v>
      </c>
    </row>
    <row r="3882" spans="1:5" x14ac:dyDescent="0.25">
      <c r="A3882" s="23">
        <v>802450</v>
      </c>
      <c r="B3882" s="21" t="s">
        <v>1664</v>
      </c>
      <c r="C3882" s="21"/>
      <c r="D3882" s="16">
        <v>228.66779089376055</v>
      </c>
      <c r="E3882" s="15">
        <v>146.44800000000001</v>
      </c>
    </row>
    <row r="3883" spans="1:5" x14ac:dyDescent="0.25">
      <c r="A3883" s="23">
        <v>802460</v>
      </c>
      <c r="B3883" s="21" t="s">
        <v>1663</v>
      </c>
      <c r="C3883" s="21"/>
      <c r="D3883" s="16">
        <v>228.66779089376055</v>
      </c>
      <c r="E3883" s="15">
        <v>146.44800000000001</v>
      </c>
    </row>
    <row r="3884" spans="1:5" x14ac:dyDescent="0.25">
      <c r="A3884" s="23">
        <v>802470</v>
      </c>
      <c r="B3884" s="21" t="s">
        <v>1662</v>
      </c>
      <c r="C3884" s="21"/>
      <c r="D3884" s="16">
        <v>228.66779089376055</v>
      </c>
      <c r="E3884" s="15">
        <v>146.44800000000001</v>
      </c>
    </row>
    <row r="3885" spans="1:5" x14ac:dyDescent="0.25">
      <c r="A3885" s="23">
        <v>802480</v>
      </c>
      <c r="B3885" s="21" t="s">
        <v>1661</v>
      </c>
      <c r="C3885" s="21"/>
      <c r="D3885" s="16">
        <v>228.66779089376055</v>
      </c>
      <c r="E3885" s="15">
        <v>146.44800000000001</v>
      </c>
    </row>
    <row r="3886" spans="1:5" x14ac:dyDescent="0.25">
      <c r="A3886" s="23">
        <v>802490</v>
      </c>
      <c r="B3886" s="21" t="s">
        <v>1660</v>
      </c>
      <c r="C3886" s="21"/>
      <c r="D3886" s="16">
        <v>228.66779089376055</v>
      </c>
      <c r="E3886" s="15">
        <v>146.44800000000001</v>
      </c>
    </row>
    <row r="3887" spans="1:5" x14ac:dyDescent="0.25">
      <c r="A3887" s="23">
        <v>802500</v>
      </c>
      <c r="B3887" s="21" t="s">
        <v>1659</v>
      </c>
      <c r="C3887" s="21"/>
      <c r="D3887" s="16">
        <v>228.66779089376055</v>
      </c>
      <c r="E3887" s="15">
        <v>146.44800000000001</v>
      </c>
    </row>
    <row r="3888" spans="1:5" x14ac:dyDescent="0.25">
      <c r="A3888" s="23"/>
      <c r="B3888" s="22" t="s">
        <v>1658</v>
      </c>
      <c r="C3888" s="21"/>
      <c r="D3888" s="16"/>
      <c r="E3888" s="15">
        <v>0</v>
      </c>
    </row>
    <row r="3889" spans="1:5" x14ac:dyDescent="0.25">
      <c r="A3889" s="23">
        <v>802510</v>
      </c>
      <c r="B3889" s="21" t="s">
        <v>1657</v>
      </c>
      <c r="C3889" s="21"/>
      <c r="D3889" s="16">
        <v>228.66779089376055</v>
      </c>
      <c r="E3889" s="15">
        <v>146.44800000000001</v>
      </c>
    </row>
    <row r="3890" spans="1:5" x14ac:dyDescent="0.25">
      <c r="A3890" s="23">
        <v>802520</v>
      </c>
      <c r="B3890" s="21" t="s">
        <v>1656</v>
      </c>
      <c r="C3890" s="21"/>
      <c r="D3890" s="16">
        <v>228.66779089376055</v>
      </c>
      <c r="E3890" s="15">
        <v>146.44800000000001</v>
      </c>
    </row>
    <row r="3891" spans="1:5" x14ac:dyDescent="0.25">
      <c r="A3891" s="23">
        <v>802530</v>
      </c>
      <c r="B3891" s="21" t="s">
        <v>1655</v>
      </c>
      <c r="C3891" s="21"/>
      <c r="D3891" s="16">
        <v>350.25295109612142</v>
      </c>
      <c r="E3891" s="15">
        <v>224.316</v>
      </c>
    </row>
    <row r="3892" spans="1:5" x14ac:dyDescent="0.25">
      <c r="A3892" s="23">
        <v>802540</v>
      </c>
      <c r="B3892" s="21" t="s">
        <v>1654</v>
      </c>
      <c r="C3892" s="21" t="s">
        <v>1653</v>
      </c>
      <c r="D3892" s="16">
        <v>450.25295109612142</v>
      </c>
      <c r="E3892" s="15">
        <v>288.36</v>
      </c>
    </row>
    <row r="3893" spans="1:5" x14ac:dyDescent="0.25">
      <c r="A3893" s="23">
        <v>802550</v>
      </c>
      <c r="B3893" s="21" t="s">
        <v>1652</v>
      </c>
      <c r="C3893" s="21"/>
      <c r="D3893" s="16">
        <v>157.33558178752108</v>
      </c>
      <c r="E3893" s="15">
        <v>100.76400000000001</v>
      </c>
    </row>
    <row r="3894" spans="1:5" x14ac:dyDescent="0.25">
      <c r="A3894" s="23">
        <v>802560</v>
      </c>
      <c r="B3894" s="21" t="s">
        <v>1651</v>
      </c>
      <c r="C3894" s="21"/>
      <c r="D3894" s="16">
        <v>271.66947723440137</v>
      </c>
      <c r="E3894" s="15">
        <v>173.988</v>
      </c>
    </row>
    <row r="3895" spans="1:5" x14ac:dyDescent="0.25">
      <c r="A3895" s="23">
        <v>802570</v>
      </c>
      <c r="B3895" s="21" t="s">
        <v>1650</v>
      </c>
      <c r="C3895" s="21"/>
      <c r="D3895" s="16">
        <v>350.25295109612142</v>
      </c>
      <c r="E3895" s="15">
        <v>224.316</v>
      </c>
    </row>
    <row r="3896" spans="1:5" x14ac:dyDescent="0.25">
      <c r="A3896" s="23">
        <v>802580</v>
      </c>
      <c r="B3896" s="21" t="s">
        <v>1649</v>
      </c>
      <c r="C3896" s="21"/>
      <c r="D3896" s="16">
        <v>450.25295109612142</v>
      </c>
      <c r="E3896" s="15">
        <v>288.36</v>
      </c>
    </row>
    <row r="3897" spans="1:5" x14ac:dyDescent="0.25">
      <c r="A3897" s="23">
        <v>802590</v>
      </c>
      <c r="B3897" s="21" t="s">
        <v>1648</v>
      </c>
      <c r="C3897" s="21"/>
      <c r="D3897" s="16">
        <v>228.66779089376055</v>
      </c>
      <c r="E3897" s="15">
        <v>146.44800000000001</v>
      </c>
    </row>
    <row r="3898" spans="1:5" x14ac:dyDescent="0.25">
      <c r="A3898" s="23"/>
      <c r="B3898" s="22" t="s">
        <v>1647</v>
      </c>
      <c r="C3898" s="21"/>
      <c r="D3898" s="16"/>
      <c r="E3898" s="15">
        <v>0</v>
      </c>
    </row>
    <row r="3899" spans="1:5" x14ac:dyDescent="0.25">
      <c r="A3899" s="23">
        <v>802600</v>
      </c>
      <c r="B3899" s="21" t="s">
        <v>1646</v>
      </c>
      <c r="C3899" s="21"/>
      <c r="D3899" s="16">
        <v>85.834738617200671</v>
      </c>
      <c r="E3899" s="15">
        <v>54.972000000000001</v>
      </c>
    </row>
    <row r="3900" spans="1:5" x14ac:dyDescent="0.25">
      <c r="A3900" s="23">
        <v>802610</v>
      </c>
      <c r="B3900" s="21" t="s">
        <v>1645</v>
      </c>
      <c r="C3900" s="21"/>
      <c r="D3900" s="16">
        <v>150.08431703204047</v>
      </c>
      <c r="E3900" s="15">
        <v>96.12</v>
      </c>
    </row>
    <row r="3901" spans="1:5" x14ac:dyDescent="0.25">
      <c r="A3901" s="23">
        <v>802620</v>
      </c>
      <c r="B3901" s="21" t="s">
        <v>1644</v>
      </c>
      <c r="C3901" s="21"/>
      <c r="D3901" s="16">
        <v>150.08431703204047</v>
      </c>
      <c r="E3901" s="15">
        <v>96.12</v>
      </c>
    </row>
    <row r="3902" spans="1:5" x14ac:dyDescent="0.25">
      <c r="A3902" s="23">
        <v>802630</v>
      </c>
      <c r="B3902" s="21" t="s">
        <v>1643</v>
      </c>
      <c r="C3902" s="21"/>
      <c r="D3902" s="16">
        <v>150.08431703204047</v>
      </c>
      <c r="E3902" s="15">
        <v>96.12</v>
      </c>
    </row>
    <row r="3903" spans="1:5" x14ac:dyDescent="0.25">
      <c r="A3903" s="23">
        <v>802640</v>
      </c>
      <c r="B3903" s="21" t="s">
        <v>1642</v>
      </c>
      <c r="C3903" s="21"/>
      <c r="D3903" s="16">
        <v>105.90219224283305</v>
      </c>
      <c r="E3903" s="15">
        <v>67.823999999999998</v>
      </c>
    </row>
    <row r="3904" spans="1:5" x14ac:dyDescent="0.25">
      <c r="A3904" s="23">
        <v>802650</v>
      </c>
      <c r="B3904" s="21" t="s">
        <v>1641</v>
      </c>
      <c r="C3904" s="21"/>
      <c r="D3904" s="16">
        <v>350.25295109612142</v>
      </c>
      <c r="E3904" s="15">
        <v>224.316</v>
      </c>
    </row>
    <row r="3905" spans="1:5" x14ac:dyDescent="0.25">
      <c r="A3905" s="23">
        <v>802660</v>
      </c>
      <c r="B3905" s="21" t="s">
        <v>1640</v>
      </c>
      <c r="C3905" s="21"/>
      <c r="D3905" s="16">
        <v>107.25126475548062</v>
      </c>
      <c r="E3905" s="15">
        <v>68.688000000000002</v>
      </c>
    </row>
    <row r="3906" spans="1:5" x14ac:dyDescent="0.25">
      <c r="A3906" s="23">
        <v>802670</v>
      </c>
      <c r="B3906" s="21" t="s">
        <v>1639</v>
      </c>
      <c r="C3906" s="21"/>
      <c r="D3906" s="16">
        <v>85.834738617200671</v>
      </c>
      <c r="E3906" s="15">
        <v>54.972000000000001</v>
      </c>
    </row>
    <row r="3907" spans="1:5" x14ac:dyDescent="0.25">
      <c r="A3907" s="23">
        <v>802680</v>
      </c>
      <c r="B3907" s="21" t="s">
        <v>1638</v>
      </c>
      <c r="C3907" s="21"/>
      <c r="D3907" s="16">
        <v>150.08431703204047</v>
      </c>
      <c r="E3907" s="15">
        <v>96.12</v>
      </c>
    </row>
    <row r="3908" spans="1:5" x14ac:dyDescent="0.25">
      <c r="A3908" s="23">
        <v>802690</v>
      </c>
      <c r="B3908" s="21" t="s">
        <v>1637</v>
      </c>
      <c r="C3908" s="21"/>
      <c r="D3908" s="16">
        <v>107.25126475548062</v>
      </c>
      <c r="E3908" s="15">
        <v>68.688000000000002</v>
      </c>
    </row>
    <row r="3909" spans="1:5" x14ac:dyDescent="0.25">
      <c r="A3909" s="23">
        <v>802700</v>
      </c>
      <c r="B3909" s="21" t="s">
        <v>1636</v>
      </c>
      <c r="C3909" s="21"/>
      <c r="D3909" s="16">
        <v>107.25126475548062</v>
      </c>
      <c r="E3909" s="15">
        <v>68.688000000000002</v>
      </c>
    </row>
    <row r="3910" spans="1:5" x14ac:dyDescent="0.25">
      <c r="A3910" s="23">
        <v>802701</v>
      </c>
      <c r="B3910" s="21" t="s">
        <v>1635</v>
      </c>
      <c r="C3910" s="21"/>
      <c r="D3910" s="16">
        <v>107</v>
      </c>
      <c r="E3910" s="15">
        <v>68.527079999999998</v>
      </c>
    </row>
    <row r="3911" spans="1:5" x14ac:dyDescent="0.25">
      <c r="A3911" s="23">
        <v>802702</v>
      </c>
      <c r="B3911" s="21" t="s">
        <v>1634</v>
      </c>
      <c r="C3911" s="21"/>
      <c r="D3911" s="16">
        <v>107</v>
      </c>
      <c r="E3911" s="15">
        <v>68.527079999999998</v>
      </c>
    </row>
    <row r="3912" spans="1:5" x14ac:dyDescent="0.25">
      <c r="A3912" s="23">
        <v>802703</v>
      </c>
      <c r="B3912" s="21" t="s">
        <v>1633</v>
      </c>
      <c r="C3912" s="21"/>
      <c r="D3912" s="16">
        <v>107</v>
      </c>
      <c r="E3912" s="15">
        <v>68.527079999999998</v>
      </c>
    </row>
    <row r="3913" spans="1:5" x14ac:dyDescent="0.25">
      <c r="A3913" s="23">
        <v>802710</v>
      </c>
      <c r="B3913" s="21" t="s">
        <v>1632</v>
      </c>
      <c r="C3913" s="21"/>
      <c r="D3913" s="16">
        <v>65.767284991568303</v>
      </c>
      <c r="E3913" s="15">
        <v>42.120000000000005</v>
      </c>
    </row>
    <row r="3914" spans="1:5" x14ac:dyDescent="0.25">
      <c r="A3914" s="23">
        <v>802720</v>
      </c>
      <c r="B3914" s="21" t="s">
        <v>1631</v>
      </c>
      <c r="C3914" s="21"/>
      <c r="D3914" s="16">
        <v>65.767284991568303</v>
      </c>
      <c r="E3914" s="15">
        <v>42.120000000000005</v>
      </c>
    </row>
    <row r="3915" spans="1:5" x14ac:dyDescent="0.25">
      <c r="A3915" s="23"/>
      <c r="B3915" s="22" t="s">
        <v>1630</v>
      </c>
      <c r="C3915" s="21"/>
      <c r="D3915" s="16"/>
      <c r="E3915" s="15">
        <v>0</v>
      </c>
    </row>
    <row r="3916" spans="1:5" x14ac:dyDescent="0.25">
      <c r="A3916" s="23">
        <v>802730</v>
      </c>
      <c r="B3916" s="21" t="s">
        <v>1629</v>
      </c>
      <c r="C3916" s="21"/>
      <c r="D3916" s="16">
        <v>1429.1736930860034</v>
      </c>
      <c r="E3916" s="15">
        <v>915.30000000000007</v>
      </c>
    </row>
    <row r="3917" spans="1:5" x14ac:dyDescent="0.25">
      <c r="A3917" s="23">
        <v>802740</v>
      </c>
      <c r="B3917" s="21" t="s">
        <v>1628</v>
      </c>
      <c r="C3917" s="21"/>
      <c r="D3917" s="16">
        <v>1683.5750421585162</v>
      </c>
      <c r="E3917" s="15">
        <v>1078.2288000000003</v>
      </c>
    </row>
    <row r="3918" spans="1:5" x14ac:dyDescent="0.25">
      <c r="A3918" s="23">
        <v>802750</v>
      </c>
      <c r="B3918" s="21" t="s">
        <v>1627</v>
      </c>
      <c r="C3918" s="21" t="s">
        <v>1611</v>
      </c>
      <c r="D3918" s="16">
        <v>841.78752107925811</v>
      </c>
      <c r="E3918" s="15">
        <v>539.11440000000016</v>
      </c>
    </row>
    <row r="3919" spans="1:5" x14ac:dyDescent="0.25">
      <c r="A3919" s="23">
        <v>802755</v>
      </c>
      <c r="B3919" s="173" t="s">
        <v>9240</v>
      </c>
      <c r="C3919" s="21" t="s">
        <v>9241</v>
      </c>
      <c r="D3919" s="117">
        <v>300</v>
      </c>
      <c r="E3919" s="15">
        <v>192.13199999999998</v>
      </c>
    </row>
    <row r="3920" spans="1:5" x14ac:dyDescent="0.25">
      <c r="A3920" s="23">
        <v>802756</v>
      </c>
      <c r="B3920" s="173" t="s">
        <v>9242</v>
      </c>
      <c r="C3920" s="21" t="s">
        <v>9243</v>
      </c>
      <c r="D3920" s="117">
        <v>300</v>
      </c>
      <c r="E3920" s="15">
        <v>192.13199999999998</v>
      </c>
    </row>
    <row r="3921" spans="1:5" x14ac:dyDescent="0.25">
      <c r="A3921" s="23">
        <v>802760</v>
      </c>
      <c r="B3921" s="21" t="s">
        <v>1626</v>
      </c>
      <c r="C3921" s="21"/>
      <c r="D3921" s="16">
        <v>1683.5750421585162</v>
      </c>
      <c r="E3921" s="15">
        <v>1078.2288000000003</v>
      </c>
    </row>
    <row r="3922" spans="1:5" x14ac:dyDescent="0.25">
      <c r="A3922" s="23">
        <v>802770</v>
      </c>
      <c r="B3922" s="21" t="s">
        <v>1625</v>
      </c>
      <c r="C3922" s="21"/>
      <c r="D3922" s="16">
        <v>100.16863406408095</v>
      </c>
      <c r="E3922" s="15">
        <v>64.152000000000001</v>
      </c>
    </row>
    <row r="3923" spans="1:5" x14ac:dyDescent="0.25">
      <c r="A3923" s="23">
        <v>802780</v>
      </c>
      <c r="B3923" s="21" t="s">
        <v>1624</v>
      </c>
      <c r="C3923" s="21"/>
      <c r="D3923" s="16">
        <v>414.50252951096127</v>
      </c>
      <c r="E3923" s="15">
        <v>265.46400000000006</v>
      </c>
    </row>
    <row r="3924" spans="1:5" x14ac:dyDescent="0.25">
      <c r="A3924" s="23">
        <v>802790</v>
      </c>
      <c r="B3924" s="21" t="s">
        <v>1623</v>
      </c>
      <c r="C3924" s="21"/>
      <c r="D3924" s="16">
        <v>100.16863406408095</v>
      </c>
      <c r="E3924" s="15">
        <v>64.152000000000001</v>
      </c>
    </row>
    <row r="3925" spans="1:5" x14ac:dyDescent="0.25">
      <c r="A3925" s="23">
        <v>802800</v>
      </c>
      <c r="B3925" s="21" t="s">
        <v>1622</v>
      </c>
      <c r="C3925" s="21"/>
      <c r="D3925" s="16">
        <v>643.17032040472179</v>
      </c>
      <c r="E3925" s="15">
        <v>411.91199999999998</v>
      </c>
    </row>
    <row r="3926" spans="1:5" x14ac:dyDescent="0.25">
      <c r="A3926" s="23">
        <v>802810</v>
      </c>
      <c r="B3926" s="21" t="s">
        <v>1621</v>
      </c>
      <c r="C3926" s="21"/>
      <c r="D3926" s="16">
        <v>85.834738617200671</v>
      </c>
      <c r="E3926" s="15">
        <v>54.972000000000001</v>
      </c>
    </row>
    <row r="3927" spans="1:5" x14ac:dyDescent="0.25">
      <c r="A3927" s="23">
        <v>802820</v>
      </c>
      <c r="B3927" s="21" t="s">
        <v>1620</v>
      </c>
      <c r="C3927" s="21"/>
      <c r="D3927" s="16">
        <v>177</v>
      </c>
      <c r="E3927" s="15">
        <v>113.35788000000001</v>
      </c>
    </row>
    <row r="3928" spans="1:5" x14ac:dyDescent="0.25">
      <c r="A3928" s="23">
        <v>802830</v>
      </c>
      <c r="B3928" s="21" t="s">
        <v>1619</v>
      </c>
      <c r="C3928" s="21"/>
      <c r="D3928" s="16">
        <v>841.78752107925811</v>
      </c>
      <c r="E3928" s="15">
        <v>539.11440000000016</v>
      </c>
    </row>
    <row r="3929" spans="1:5" x14ac:dyDescent="0.25">
      <c r="A3929" s="23">
        <v>802831</v>
      </c>
      <c r="B3929" s="21" t="s">
        <v>1618</v>
      </c>
      <c r="C3929" s="21"/>
      <c r="D3929" s="16">
        <v>841</v>
      </c>
      <c r="E3929" s="15">
        <v>538.61004000000003</v>
      </c>
    </row>
    <row r="3930" spans="1:5" x14ac:dyDescent="0.25">
      <c r="A3930" s="23">
        <v>802840</v>
      </c>
      <c r="B3930" s="21" t="s">
        <v>1617</v>
      </c>
      <c r="C3930" s="21"/>
      <c r="D3930" s="16">
        <v>643.17032040472179</v>
      </c>
      <c r="E3930" s="15">
        <v>411.91199999999998</v>
      </c>
    </row>
    <row r="3931" spans="1:5" x14ac:dyDescent="0.25">
      <c r="A3931" s="23">
        <v>802850</v>
      </c>
      <c r="B3931" s="21" t="s">
        <v>1616</v>
      </c>
      <c r="C3931" s="21"/>
      <c r="D3931" s="16">
        <v>1071.8381112984823</v>
      </c>
      <c r="E3931" s="15">
        <v>686.44800000000009</v>
      </c>
    </row>
    <row r="3932" spans="1:5" x14ac:dyDescent="0.25">
      <c r="A3932" s="23">
        <v>802860</v>
      </c>
      <c r="B3932" s="21" t="s">
        <v>1615</v>
      </c>
      <c r="C3932" s="21"/>
      <c r="D3932" s="16">
        <v>85.834738617200671</v>
      </c>
      <c r="E3932" s="15">
        <v>54.972000000000001</v>
      </c>
    </row>
    <row r="3933" spans="1:5" x14ac:dyDescent="0.25">
      <c r="A3933" s="23">
        <v>802870</v>
      </c>
      <c r="B3933" s="21" t="s">
        <v>1614</v>
      </c>
      <c r="C3933" s="21"/>
      <c r="D3933" s="16">
        <v>300.16863406408095</v>
      </c>
      <c r="E3933" s="15">
        <v>192.24</v>
      </c>
    </row>
    <row r="3934" spans="1:5" x14ac:dyDescent="0.25">
      <c r="A3934" s="23">
        <v>802880</v>
      </c>
      <c r="B3934" s="21" t="s">
        <v>1613</v>
      </c>
      <c r="C3934" s="21"/>
      <c r="D3934" s="16">
        <v>714.67116357504221</v>
      </c>
      <c r="E3934" s="15">
        <v>457.70400000000006</v>
      </c>
    </row>
    <row r="3935" spans="1:5" x14ac:dyDescent="0.25">
      <c r="A3935" s="127">
        <v>802890</v>
      </c>
      <c r="B3935" s="128" t="s">
        <v>1612</v>
      </c>
      <c r="C3935" s="128" t="s">
        <v>1611</v>
      </c>
      <c r="D3935" s="129">
        <v>714.67116357504221</v>
      </c>
      <c r="E3935" s="15">
        <v>457.70400000000006</v>
      </c>
    </row>
    <row r="3936" spans="1:5" x14ac:dyDescent="0.25">
      <c r="A3936" s="183">
        <v>802891</v>
      </c>
      <c r="B3936" s="184" t="s">
        <v>1610</v>
      </c>
      <c r="C3936" s="185"/>
      <c r="D3936" s="186">
        <v>1500</v>
      </c>
      <c r="E3936" s="15">
        <v>960.66000000000008</v>
      </c>
    </row>
    <row r="3937" spans="1:5" x14ac:dyDescent="0.25">
      <c r="A3937" s="123"/>
      <c r="B3937" s="124" t="s">
        <v>1609</v>
      </c>
      <c r="C3937" s="125"/>
      <c r="D3937" s="126"/>
      <c r="E3937" s="15">
        <v>0</v>
      </c>
    </row>
    <row r="3938" spans="1:5" x14ac:dyDescent="0.25">
      <c r="A3938" s="23">
        <v>802900</v>
      </c>
      <c r="B3938" s="21" t="s">
        <v>1608</v>
      </c>
      <c r="C3938" s="21" t="s">
        <v>1607</v>
      </c>
      <c r="D3938" s="16">
        <v>30.016863406408095</v>
      </c>
      <c r="E3938" s="15">
        <v>19.224000000000004</v>
      </c>
    </row>
    <row r="3939" spans="1:5" ht="36" x14ac:dyDescent="0.25">
      <c r="A3939" s="23">
        <v>802910</v>
      </c>
      <c r="B3939" s="21" t="s">
        <v>1606</v>
      </c>
      <c r="C3939" s="21" t="s">
        <v>1605</v>
      </c>
      <c r="D3939" s="16">
        <v>40.134907251264757</v>
      </c>
      <c r="E3939" s="15">
        <v>25.704000000000004</v>
      </c>
    </row>
    <row r="3940" spans="1:5" x14ac:dyDescent="0.25">
      <c r="A3940" s="23"/>
      <c r="B3940" s="22" t="s">
        <v>1604</v>
      </c>
      <c r="C3940" s="21"/>
      <c r="D3940" s="16"/>
      <c r="E3940" s="15">
        <v>0</v>
      </c>
    </row>
    <row r="3941" spans="1:5" x14ac:dyDescent="0.25">
      <c r="A3941" s="23">
        <v>802920</v>
      </c>
      <c r="B3941" s="21" t="s">
        <v>1603</v>
      </c>
      <c r="C3941" s="21"/>
      <c r="D3941" s="16">
        <v>428.83642495784153</v>
      </c>
      <c r="E3941" s="15">
        <v>274.64400000000001</v>
      </c>
    </row>
    <row r="3942" spans="1:5" x14ac:dyDescent="0.25">
      <c r="A3942" s="23">
        <v>802930</v>
      </c>
      <c r="B3942" s="21" t="s">
        <v>1602</v>
      </c>
      <c r="C3942" s="21"/>
      <c r="D3942" s="16">
        <v>90.522765598650935</v>
      </c>
      <c r="E3942" s="15">
        <v>57.974400000000003</v>
      </c>
    </row>
    <row r="3943" spans="1:5" x14ac:dyDescent="0.25">
      <c r="A3943" s="23">
        <v>802940</v>
      </c>
      <c r="B3943" s="21" t="s">
        <v>1601</v>
      </c>
      <c r="C3943" s="21"/>
      <c r="D3943" s="16">
        <v>714.67116357504221</v>
      </c>
      <c r="E3943" s="15">
        <v>457.70400000000006</v>
      </c>
    </row>
    <row r="3944" spans="1:5" x14ac:dyDescent="0.25">
      <c r="A3944" s="23">
        <v>802950</v>
      </c>
      <c r="B3944" s="21" t="s">
        <v>1600</v>
      </c>
      <c r="C3944" s="21"/>
      <c r="D3944" s="16">
        <v>347.57166947723442</v>
      </c>
      <c r="E3944" s="15">
        <v>222.59880000000004</v>
      </c>
    </row>
    <row r="3945" spans="1:5" x14ac:dyDescent="0.25">
      <c r="A3945" s="23">
        <v>802960</v>
      </c>
      <c r="B3945" s="21" t="s">
        <v>1599</v>
      </c>
      <c r="C3945" s="21"/>
      <c r="D3945" s="16">
        <v>347.57166947723442</v>
      </c>
      <c r="E3945" s="15">
        <v>222.59880000000004</v>
      </c>
    </row>
    <row r="3946" spans="1:5" x14ac:dyDescent="0.25">
      <c r="A3946" s="23">
        <v>802970</v>
      </c>
      <c r="B3946" s="21" t="s">
        <v>1598</v>
      </c>
      <c r="C3946" s="21"/>
      <c r="D3946" s="16">
        <v>428.83642495784153</v>
      </c>
      <c r="E3946" s="15">
        <v>274.64400000000001</v>
      </c>
    </row>
    <row r="3947" spans="1:5" x14ac:dyDescent="0.25">
      <c r="A3947" s="23">
        <v>802971</v>
      </c>
      <c r="B3947" s="21" t="s">
        <v>1597</v>
      </c>
      <c r="C3947" s="21"/>
      <c r="D3947" s="16">
        <v>214.50252951096124</v>
      </c>
      <c r="E3947" s="15">
        <v>137.376</v>
      </c>
    </row>
    <row r="3948" spans="1:5" x14ac:dyDescent="0.25">
      <c r="A3948" s="23">
        <v>802980</v>
      </c>
      <c r="B3948" s="21" t="s">
        <v>1596</v>
      </c>
      <c r="C3948" s="21"/>
      <c r="D3948" s="16">
        <v>214.50252951096124</v>
      </c>
      <c r="E3948" s="15">
        <v>137.376</v>
      </c>
    </row>
    <row r="3949" spans="1:5" x14ac:dyDescent="0.25">
      <c r="A3949" s="23">
        <v>802990</v>
      </c>
      <c r="B3949" s="21" t="s">
        <v>1595</v>
      </c>
      <c r="C3949" s="21"/>
      <c r="D3949" s="16">
        <v>714.67116357504221</v>
      </c>
      <c r="E3949" s="15">
        <v>457.70400000000006</v>
      </c>
    </row>
    <row r="3950" spans="1:5" x14ac:dyDescent="0.25">
      <c r="A3950" s="23">
        <v>803000</v>
      </c>
      <c r="B3950" s="21" t="s">
        <v>1594</v>
      </c>
      <c r="C3950" s="21"/>
      <c r="D3950" s="16">
        <v>643.17032040472179</v>
      </c>
      <c r="E3950" s="15">
        <v>411.91199999999998</v>
      </c>
    </row>
    <row r="3951" spans="1:5" x14ac:dyDescent="0.25">
      <c r="A3951" s="23">
        <v>803010</v>
      </c>
      <c r="B3951" s="21" t="s">
        <v>1593</v>
      </c>
      <c r="C3951" s="21"/>
      <c r="D3951" s="16">
        <v>428.83642495784153</v>
      </c>
      <c r="E3951" s="15">
        <v>274.64400000000001</v>
      </c>
    </row>
    <row r="3952" spans="1:5" x14ac:dyDescent="0.25">
      <c r="A3952" s="23">
        <v>803020</v>
      </c>
      <c r="B3952" s="21" t="s">
        <v>1592</v>
      </c>
      <c r="C3952" s="21"/>
      <c r="D3952" s="16">
        <v>428.83642495784153</v>
      </c>
      <c r="E3952" s="15">
        <v>274.64400000000001</v>
      </c>
    </row>
    <row r="3953" spans="1:5" x14ac:dyDescent="0.25">
      <c r="A3953" s="23">
        <v>803030</v>
      </c>
      <c r="B3953" s="21" t="s">
        <v>1591</v>
      </c>
      <c r="C3953" s="21"/>
      <c r="D3953" s="16">
        <v>428.83642495784153</v>
      </c>
      <c r="E3953" s="15">
        <v>274.64400000000001</v>
      </c>
    </row>
    <row r="3954" spans="1:5" x14ac:dyDescent="0.25">
      <c r="A3954" s="23">
        <v>803040</v>
      </c>
      <c r="B3954" s="21" t="s">
        <v>1590</v>
      </c>
      <c r="C3954" s="21"/>
      <c r="D3954" s="16">
        <v>714.67116357504221</v>
      </c>
      <c r="E3954" s="15">
        <v>457.70400000000006</v>
      </c>
    </row>
    <row r="3955" spans="1:5" x14ac:dyDescent="0.25">
      <c r="A3955" s="23">
        <v>803050</v>
      </c>
      <c r="B3955" s="21" t="s">
        <v>1589</v>
      </c>
      <c r="C3955" s="21"/>
      <c r="D3955" s="16">
        <v>714.67116357504221</v>
      </c>
      <c r="E3955" s="15">
        <v>457.70400000000006</v>
      </c>
    </row>
    <row r="3956" spans="1:5" x14ac:dyDescent="0.25">
      <c r="A3956" s="23">
        <v>803060</v>
      </c>
      <c r="B3956" s="21" t="s">
        <v>1588</v>
      </c>
      <c r="C3956" s="21"/>
      <c r="D3956" s="16">
        <v>714.67116357504221</v>
      </c>
      <c r="E3956" s="15">
        <v>457.70400000000006</v>
      </c>
    </row>
    <row r="3957" spans="1:5" x14ac:dyDescent="0.25">
      <c r="A3957" s="23">
        <v>803070</v>
      </c>
      <c r="B3957" s="21" t="s">
        <v>1587</v>
      </c>
      <c r="C3957" s="21"/>
      <c r="D3957" s="16">
        <v>571.66947723440137</v>
      </c>
      <c r="E3957" s="15">
        <v>366.12</v>
      </c>
    </row>
    <row r="3958" spans="1:5" x14ac:dyDescent="0.25">
      <c r="A3958" s="23">
        <v>803080</v>
      </c>
      <c r="B3958" s="21" t="s">
        <v>1586</v>
      </c>
      <c r="C3958" s="21"/>
      <c r="D3958" s="16">
        <v>428.83642495784153</v>
      </c>
      <c r="E3958" s="15">
        <v>274.64400000000001</v>
      </c>
    </row>
    <row r="3959" spans="1:5" x14ac:dyDescent="0.25">
      <c r="A3959" s="23">
        <v>803090</v>
      </c>
      <c r="B3959" s="21" t="s">
        <v>1585</v>
      </c>
      <c r="C3959" s="21"/>
      <c r="D3959" s="16">
        <v>857.50421585160211</v>
      </c>
      <c r="E3959" s="15">
        <v>549.18000000000006</v>
      </c>
    </row>
    <row r="3960" spans="1:5" x14ac:dyDescent="0.25">
      <c r="A3960" s="23">
        <v>803100</v>
      </c>
      <c r="B3960" s="21" t="s">
        <v>1584</v>
      </c>
      <c r="C3960" s="21"/>
      <c r="D3960" s="16">
        <v>714.67116357504221</v>
      </c>
      <c r="E3960" s="15">
        <v>457.70400000000006</v>
      </c>
    </row>
    <row r="3961" spans="1:5" x14ac:dyDescent="0.25">
      <c r="A3961" s="23">
        <v>803110</v>
      </c>
      <c r="B3961" s="21" t="s">
        <v>1583</v>
      </c>
      <c r="C3961" s="21"/>
      <c r="D3961" s="16">
        <v>857.50421585160211</v>
      </c>
      <c r="E3961" s="15">
        <v>549.18000000000006</v>
      </c>
    </row>
    <row r="3962" spans="1:5" x14ac:dyDescent="0.25">
      <c r="A3962" s="23">
        <v>803120</v>
      </c>
      <c r="B3962" s="21" t="s">
        <v>1582</v>
      </c>
      <c r="C3962" s="21"/>
      <c r="D3962" s="16">
        <v>857.50421585160211</v>
      </c>
      <c r="E3962" s="15">
        <v>549.18000000000006</v>
      </c>
    </row>
    <row r="3963" spans="1:5" x14ac:dyDescent="0.25">
      <c r="A3963" s="23">
        <v>803130</v>
      </c>
      <c r="B3963" s="21" t="s">
        <v>1581</v>
      </c>
      <c r="C3963" s="21"/>
      <c r="D3963" s="16">
        <v>428.83642495784153</v>
      </c>
      <c r="E3963" s="15">
        <v>274.64400000000001</v>
      </c>
    </row>
    <row r="3964" spans="1:5" x14ac:dyDescent="0.25">
      <c r="A3964" s="23">
        <v>803140</v>
      </c>
      <c r="B3964" s="21" t="s">
        <v>1580</v>
      </c>
      <c r="C3964" s="21"/>
      <c r="D3964" s="16">
        <v>714.67116357504221</v>
      </c>
      <c r="E3964" s="15">
        <v>457.70400000000006</v>
      </c>
    </row>
    <row r="3965" spans="1:5" x14ac:dyDescent="0.25">
      <c r="A3965" s="23">
        <v>803150</v>
      </c>
      <c r="B3965" s="21" t="s">
        <v>1579</v>
      </c>
      <c r="C3965" s="21"/>
      <c r="D3965" s="16">
        <v>428.83642495784153</v>
      </c>
      <c r="E3965" s="15">
        <v>274.64400000000001</v>
      </c>
    </row>
    <row r="3966" spans="1:5" x14ac:dyDescent="0.25">
      <c r="A3966" s="23">
        <v>803160</v>
      </c>
      <c r="B3966" s="21" t="s">
        <v>1578</v>
      </c>
      <c r="C3966" s="21"/>
      <c r="D3966" s="16">
        <v>857.50421585160211</v>
      </c>
      <c r="E3966" s="15">
        <v>549.18000000000006</v>
      </c>
    </row>
    <row r="3967" spans="1:5" x14ac:dyDescent="0.25">
      <c r="A3967" s="23">
        <v>803170</v>
      </c>
      <c r="B3967" s="21" t="s">
        <v>1577</v>
      </c>
      <c r="C3967" s="21"/>
      <c r="D3967" s="16">
        <v>428.83642495784153</v>
      </c>
      <c r="E3967" s="15">
        <v>274.64400000000001</v>
      </c>
    </row>
    <row r="3968" spans="1:5" x14ac:dyDescent="0.25">
      <c r="A3968" s="23">
        <v>803180</v>
      </c>
      <c r="B3968" s="21" t="s">
        <v>1576</v>
      </c>
      <c r="C3968" s="21"/>
      <c r="D3968" s="16">
        <v>714.67116357504221</v>
      </c>
      <c r="E3968" s="15">
        <v>457.70400000000006</v>
      </c>
    </row>
    <row r="3969" spans="1:5" x14ac:dyDescent="0.25">
      <c r="A3969" s="23">
        <v>803190</v>
      </c>
      <c r="B3969" s="21" t="s">
        <v>1575</v>
      </c>
      <c r="C3969" s="21" t="s">
        <v>1574</v>
      </c>
      <c r="D3969" s="16">
        <v>845.39629005059021</v>
      </c>
      <c r="E3969" s="15">
        <v>541.42560000000003</v>
      </c>
    </row>
    <row r="3970" spans="1:5" ht="24" x14ac:dyDescent="0.25">
      <c r="A3970" s="23">
        <v>803191</v>
      </c>
      <c r="B3970" s="21" t="s">
        <v>1573</v>
      </c>
      <c r="C3970" s="21" t="s">
        <v>1572</v>
      </c>
      <c r="D3970" s="16">
        <v>845.39629005059021</v>
      </c>
      <c r="E3970" s="15">
        <v>541.42560000000003</v>
      </c>
    </row>
    <row r="3971" spans="1:5" x14ac:dyDescent="0.25">
      <c r="A3971" s="23">
        <v>803200</v>
      </c>
      <c r="B3971" s="21" t="s">
        <v>1571</v>
      </c>
      <c r="C3971" s="21"/>
      <c r="D3971" s="16">
        <v>428.83642495784153</v>
      </c>
      <c r="E3971" s="15">
        <v>274.64400000000001</v>
      </c>
    </row>
    <row r="3972" spans="1:5" x14ac:dyDescent="0.25">
      <c r="A3972" s="23">
        <v>803210</v>
      </c>
      <c r="B3972" s="21" t="s">
        <v>1570</v>
      </c>
      <c r="C3972" s="21"/>
      <c r="D3972" s="16">
        <v>428.83642495784153</v>
      </c>
      <c r="E3972" s="15">
        <v>274.64400000000001</v>
      </c>
    </row>
    <row r="3973" spans="1:5" x14ac:dyDescent="0.25">
      <c r="A3973" s="23">
        <v>803220</v>
      </c>
      <c r="B3973" s="21" t="s">
        <v>1569</v>
      </c>
      <c r="C3973" s="21"/>
      <c r="D3973" s="16">
        <v>114.33389544688028</v>
      </c>
      <c r="E3973" s="15">
        <v>73.224000000000004</v>
      </c>
    </row>
    <row r="3974" spans="1:5" x14ac:dyDescent="0.25">
      <c r="A3974" s="23">
        <v>803230</v>
      </c>
      <c r="B3974" s="21" t="s">
        <v>1568</v>
      </c>
      <c r="C3974" s="21"/>
      <c r="D3974" s="16">
        <v>428.83642495784153</v>
      </c>
      <c r="E3974" s="15">
        <v>274.64400000000001</v>
      </c>
    </row>
    <row r="3975" spans="1:5" x14ac:dyDescent="0.25">
      <c r="A3975" s="23">
        <v>803240</v>
      </c>
      <c r="B3975" s="21" t="s">
        <v>1567</v>
      </c>
      <c r="C3975" s="21"/>
      <c r="D3975" s="16">
        <v>428.83642495784153</v>
      </c>
      <c r="E3975" s="15">
        <v>274.64400000000001</v>
      </c>
    </row>
    <row r="3976" spans="1:5" x14ac:dyDescent="0.25">
      <c r="A3976" s="23">
        <v>803250</v>
      </c>
      <c r="B3976" s="21" t="s">
        <v>1566</v>
      </c>
      <c r="C3976" s="21"/>
      <c r="D3976" s="16">
        <v>841.78752107925811</v>
      </c>
      <c r="E3976" s="15">
        <v>539.11440000000016</v>
      </c>
    </row>
    <row r="3977" spans="1:5" x14ac:dyDescent="0.25">
      <c r="A3977" s="23">
        <v>803260</v>
      </c>
      <c r="B3977" s="21" t="s">
        <v>1565</v>
      </c>
      <c r="C3977" s="21"/>
      <c r="D3977" s="16">
        <v>857.50421585160211</v>
      </c>
      <c r="E3977" s="15">
        <v>549.18000000000006</v>
      </c>
    </row>
    <row r="3978" spans="1:5" x14ac:dyDescent="0.25">
      <c r="A3978" s="23">
        <v>803270</v>
      </c>
      <c r="B3978" s="21" t="s">
        <v>1564</v>
      </c>
      <c r="C3978" s="21"/>
      <c r="D3978" s="16">
        <v>857.50421585160211</v>
      </c>
      <c r="E3978" s="15">
        <v>549.18000000000006</v>
      </c>
    </row>
    <row r="3979" spans="1:5" x14ac:dyDescent="0.25">
      <c r="A3979" s="23">
        <v>803280</v>
      </c>
      <c r="B3979" s="21" t="s">
        <v>1563</v>
      </c>
      <c r="C3979" s="21"/>
      <c r="D3979" s="16">
        <v>221.5851602023609</v>
      </c>
      <c r="E3979" s="15">
        <v>141.91200000000001</v>
      </c>
    </row>
    <row r="3980" spans="1:5" x14ac:dyDescent="0.25">
      <c r="A3980" s="23">
        <v>803281</v>
      </c>
      <c r="B3980" s="21" t="s">
        <v>1562</v>
      </c>
      <c r="C3980" s="21" t="s">
        <v>1561</v>
      </c>
      <c r="D3980" s="16">
        <v>500</v>
      </c>
      <c r="E3980" s="15">
        <v>320.22000000000003</v>
      </c>
    </row>
    <row r="3981" spans="1:5" ht="24" x14ac:dyDescent="0.25">
      <c r="A3981" s="23">
        <v>803290</v>
      </c>
      <c r="B3981" s="21" t="s">
        <v>1560</v>
      </c>
      <c r="C3981" s="21" t="s">
        <v>1559</v>
      </c>
      <c r="D3981" s="16">
        <v>50.084317032040474</v>
      </c>
      <c r="E3981" s="15">
        <v>32.076000000000001</v>
      </c>
    </row>
    <row r="3982" spans="1:5" x14ac:dyDescent="0.25">
      <c r="A3982" s="23">
        <v>803291</v>
      </c>
      <c r="B3982" s="21" t="s">
        <v>1558</v>
      </c>
      <c r="C3982" s="21" t="s">
        <v>1557</v>
      </c>
      <c r="D3982" s="16">
        <v>100</v>
      </c>
      <c r="E3982" s="15">
        <v>64.043999999999997</v>
      </c>
    </row>
    <row r="3983" spans="1:5" ht="24" x14ac:dyDescent="0.25">
      <c r="A3983" s="23">
        <v>803292</v>
      </c>
      <c r="B3983" s="21" t="s">
        <v>1556</v>
      </c>
      <c r="C3983" s="21" t="s">
        <v>1555</v>
      </c>
      <c r="D3983" s="16">
        <v>50</v>
      </c>
      <c r="E3983" s="15">
        <v>32.021999999999998</v>
      </c>
    </row>
    <row r="3984" spans="1:5" x14ac:dyDescent="0.25">
      <c r="A3984" s="23">
        <v>803293</v>
      </c>
      <c r="B3984" s="21" t="s">
        <v>1554</v>
      </c>
      <c r="C3984" s="21" t="s">
        <v>1553</v>
      </c>
      <c r="D3984" s="16">
        <v>100</v>
      </c>
      <c r="E3984" s="15">
        <v>64.043999999999997</v>
      </c>
    </row>
    <row r="3985" spans="1:5" x14ac:dyDescent="0.25">
      <c r="A3985" s="23">
        <v>803300</v>
      </c>
      <c r="B3985" s="21" t="s">
        <v>1552</v>
      </c>
      <c r="C3985" s="21"/>
      <c r="D3985" s="16">
        <v>929.00505902192242</v>
      </c>
      <c r="E3985" s="15">
        <v>594.97199999999998</v>
      </c>
    </row>
    <row r="3986" spans="1:5" x14ac:dyDescent="0.25">
      <c r="A3986" s="23"/>
      <c r="B3986" s="22" t="s">
        <v>1551</v>
      </c>
      <c r="C3986" s="21"/>
      <c r="D3986" s="16"/>
      <c r="E3986" s="15">
        <v>0</v>
      </c>
    </row>
    <row r="3987" spans="1:5" ht="24" x14ac:dyDescent="0.25">
      <c r="A3987" s="23">
        <v>803310</v>
      </c>
      <c r="B3987" s="21" t="s">
        <v>1550</v>
      </c>
      <c r="C3987" s="24" t="s">
        <v>1549</v>
      </c>
      <c r="D3987" s="16">
        <v>65.767284991568303</v>
      </c>
      <c r="E3987" s="15">
        <v>42.120000000000005</v>
      </c>
    </row>
    <row r="3988" spans="1:5" x14ac:dyDescent="0.25">
      <c r="A3988" s="23">
        <v>803320</v>
      </c>
      <c r="B3988" s="21" t="s">
        <v>1548</v>
      </c>
      <c r="C3988" s="21" t="s">
        <v>1547</v>
      </c>
      <c r="D3988" s="16">
        <v>24.451939291736931</v>
      </c>
      <c r="E3988" s="15">
        <v>15.66</v>
      </c>
    </row>
    <row r="3989" spans="1:5" x14ac:dyDescent="0.25">
      <c r="A3989" s="23">
        <v>803330</v>
      </c>
      <c r="B3989" s="21" t="s">
        <v>1546</v>
      </c>
      <c r="C3989" s="21"/>
      <c r="D3989" s="16">
        <v>41.483979763912316</v>
      </c>
      <c r="E3989" s="15">
        <v>26.568000000000005</v>
      </c>
    </row>
    <row r="3990" spans="1:5" x14ac:dyDescent="0.25">
      <c r="A3990" s="23">
        <v>803340</v>
      </c>
      <c r="B3990" s="21" t="s">
        <v>1545</v>
      </c>
      <c r="C3990" s="21"/>
      <c r="D3990" s="16">
        <v>12.984822934232715</v>
      </c>
      <c r="E3990" s="15">
        <v>8.3160000000000007</v>
      </c>
    </row>
    <row r="3991" spans="1:5" x14ac:dyDescent="0.25">
      <c r="A3991" s="23">
        <v>803350</v>
      </c>
      <c r="B3991" s="21" t="s">
        <v>1544</v>
      </c>
      <c r="C3991" s="21" t="s">
        <v>1543</v>
      </c>
      <c r="D3991" s="16">
        <v>95.952782462057343</v>
      </c>
      <c r="E3991" s="15">
        <v>61.452000000000005</v>
      </c>
    </row>
    <row r="3992" spans="1:5" x14ac:dyDescent="0.25">
      <c r="A3992" s="23">
        <v>803360</v>
      </c>
      <c r="B3992" s="21" t="s">
        <v>1542</v>
      </c>
      <c r="C3992" s="24" t="s">
        <v>1541</v>
      </c>
      <c r="D3992" s="16">
        <v>40.134907251264757</v>
      </c>
      <c r="E3992" s="15">
        <v>25.704000000000004</v>
      </c>
    </row>
    <row r="3993" spans="1:5" x14ac:dyDescent="0.25">
      <c r="A3993" s="23">
        <v>803370</v>
      </c>
      <c r="B3993" s="21" t="s">
        <v>1540</v>
      </c>
      <c r="C3993" s="24" t="s">
        <v>1539</v>
      </c>
      <c r="D3993" s="16">
        <v>40.134907251264757</v>
      </c>
      <c r="E3993" s="15">
        <v>25.704000000000004</v>
      </c>
    </row>
    <row r="3994" spans="1:5" x14ac:dyDescent="0.25">
      <c r="A3994" s="23">
        <v>803380</v>
      </c>
      <c r="B3994" s="21" t="s">
        <v>1538</v>
      </c>
      <c r="C3994" s="21"/>
      <c r="D3994" s="16">
        <v>64.418212478920751</v>
      </c>
      <c r="E3994" s="15">
        <v>41.256000000000007</v>
      </c>
    </row>
    <row r="3995" spans="1:5" x14ac:dyDescent="0.25">
      <c r="A3995" s="23">
        <v>803390</v>
      </c>
      <c r="B3995" s="21" t="s">
        <v>1537</v>
      </c>
      <c r="C3995" s="21" t="s">
        <v>1536</v>
      </c>
      <c r="D3995" s="16">
        <v>17.200674536256322</v>
      </c>
      <c r="E3995" s="15">
        <v>11.016</v>
      </c>
    </row>
    <row r="3996" spans="1:5" x14ac:dyDescent="0.25">
      <c r="A3996" s="23">
        <v>803400</v>
      </c>
      <c r="B3996" s="21" t="s">
        <v>1535</v>
      </c>
      <c r="C3996" s="21"/>
      <c r="D3996" s="16">
        <v>107.25126475548062</v>
      </c>
      <c r="E3996" s="15">
        <v>68.688000000000002</v>
      </c>
    </row>
    <row r="3997" spans="1:5" x14ac:dyDescent="0.25">
      <c r="A3997" s="23">
        <v>803410</v>
      </c>
      <c r="B3997" s="21" t="s">
        <v>1534</v>
      </c>
      <c r="C3997" s="21"/>
      <c r="D3997" s="16">
        <v>59.190556492411474</v>
      </c>
      <c r="E3997" s="15">
        <v>37.908000000000001</v>
      </c>
    </row>
    <row r="3998" spans="1:5" x14ac:dyDescent="0.25">
      <c r="A3998" s="23">
        <v>803420</v>
      </c>
      <c r="B3998" s="21" t="s">
        <v>1533</v>
      </c>
      <c r="C3998" s="21"/>
      <c r="D3998" s="16">
        <v>14.33389544688027</v>
      </c>
      <c r="E3998" s="15">
        <v>9.18</v>
      </c>
    </row>
    <row r="3999" spans="1:5" x14ac:dyDescent="0.25">
      <c r="A3999" s="23">
        <v>803430</v>
      </c>
      <c r="B3999" s="21" t="s">
        <v>1532</v>
      </c>
      <c r="C3999" s="24" t="s">
        <v>1531</v>
      </c>
      <c r="D3999" s="16">
        <v>25.801011804384487</v>
      </c>
      <c r="E3999" s="15">
        <v>16.524000000000001</v>
      </c>
    </row>
    <row r="4000" spans="1:5" x14ac:dyDescent="0.25">
      <c r="A4000" s="23">
        <v>803440</v>
      </c>
      <c r="B4000" s="21" t="s">
        <v>1530</v>
      </c>
      <c r="C4000" s="24" t="s">
        <v>1529</v>
      </c>
      <c r="D4000" s="16">
        <v>12.984822934232715</v>
      </c>
      <c r="E4000" s="15">
        <v>8.3160000000000007</v>
      </c>
    </row>
    <row r="4001" spans="1:5" ht="24" x14ac:dyDescent="0.25">
      <c r="A4001" s="23">
        <v>803441</v>
      </c>
      <c r="B4001" s="21" t="s">
        <v>1528</v>
      </c>
      <c r="C4001" s="30" t="s">
        <v>9258</v>
      </c>
      <c r="D4001" s="16">
        <v>24</v>
      </c>
      <c r="E4001" s="15">
        <v>15.370560000000001</v>
      </c>
    </row>
    <row r="4002" spans="1:5" x14ac:dyDescent="0.25">
      <c r="A4002" s="23">
        <v>803450</v>
      </c>
      <c r="B4002" s="21" t="s">
        <v>1527</v>
      </c>
      <c r="C4002" s="24" t="s">
        <v>1526</v>
      </c>
      <c r="D4002" s="16">
        <v>25.801011804384487</v>
      </c>
      <c r="E4002" s="15">
        <v>16.524000000000001</v>
      </c>
    </row>
    <row r="4003" spans="1:5" x14ac:dyDescent="0.25">
      <c r="A4003" s="23">
        <v>803460</v>
      </c>
      <c r="B4003" s="21" t="s">
        <v>1525</v>
      </c>
      <c r="C4003" s="21"/>
      <c r="D4003" s="16">
        <v>25.801011804384487</v>
      </c>
      <c r="E4003" s="15">
        <v>16.524000000000001</v>
      </c>
    </row>
    <row r="4004" spans="1:5" x14ac:dyDescent="0.25">
      <c r="A4004" s="23">
        <v>803470</v>
      </c>
      <c r="B4004" s="21" t="s">
        <v>1524</v>
      </c>
      <c r="C4004" s="21" t="s">
        <v>1519</v>
      </c>
      <c r="D4004" s="16">
        <v>12.984822934232715</v>
      </c>
      <c r="E4004" s="15">
        <v>8.3160000000000007</v>
      </c>
    </row>
    <row r="4005" spans="1:5" x14ac:dyDescent="0.25">
      <c r="A4005" s="23">
        <v>803480</v>
      </c>
      <c r="B4005" s="21" t="s">
        <v>1523</v>
      </c>
      <c r="C4005" s="21" t="s">
        <v>1522</v>
      </c>
      <c r="D4005" s="16">
        <v>17.200674536256322</v>
      </c>
      <c r="E4005" s="15">
        <v>11.016</v>
      </c>
    </row>
    <row r="4006" spans="1:5" x14ac:dyDescent="0.25">
      <c r="A4006" s="23">
        <v>803490</v>
      </c>
      <c r="B4006" s="21" t="s">
        <v>1521</v>
      </c>
      <c r="C4006" s="21"/>
      <c r="D4006" s="16">
        <v>20.067453625632378</v>
      </c>
      <c r="E4006" s="15">
        <v>12.852000000000002</v>
      </c>
    </row>
    <row r="4007" spans="1:5" x14ac:dyDescent="0.25">
      <c r="A4007" s="23">
        <v>803500</v>
      </c>
      <c r="B4007" s="21" t="s">
        <v>1520</v>
      </c>
      <c r="C4007" s="21" t="s">
        <v>1519</v>
      </c>
      <c r="D4007" s="16">
        <v>12.984822934232715</v>
      </c>
      <c r="E4007" s="15">
        <v>8.3160000000000007</v>
      </c>
    </row>
    <row r="4008" spans="1:5" x14ac:dyDescent="0.25">
      <c r="A4008" s="23">
        <v>803510</v>
      </c>
      <c r="B4008" s="21" t="s">
        <v>1518</v>
      </c>
      <c r="C4008" s="21" t="s">
        <v>1517</v>
      </c>
      <c r="D4008" s="16">
        <v>24.451939291736931</v>
      </c>
      <c r="E4008" s="15">
        <v>15.66</v>
      </c>
    </row>
    <row r="4009" spans="1:5" x14ac:dyDescent="0.25">
      <c r="A4009" s="23">
        <v>803520</v>
      </c>
      <c r="B4009" s="21" t="s">
        <v>1516</v>
      </c>
      <c r="C4009" s="21"/>
      <c r="D4009" s="16">
        <v>20.067453625632378</v>
      </c>
      <c r="E4009" s="15">
        <v>12.852000000000002</v>
      </c>
    </row>
    <row r="4010" spans="1:5" x14ac:dyDescent="0.25">
      <c r="A4010" s="23">
        <v>803530</v>
      </c>
      <c r="B4010" s="21" t="s">
        <v>1515</v>
      </c>
      <c r="C4010" s="21"/>
      <c r="D4010" s="16">
        <v>20.067453625632378</v>
      </c>
      <c r="E4010" s="15">
        <v>12.852000000000002</v>
      </c>
    </row>
    <row r="4011" spans="1:5" x14ac:dyDescent="0.25">
      <c r="A4011" s="23">
        <v>803540</v>
      </c>
      <c r="B4011" s="21" t="s">
        <v>1514</v>
      </c>
      <c r="C4011" s="21"/>
      <c r="D4011" s="16">
        <v>32.883642495784152</v>
      </c>
      <c r="E4011" s="15">
        <v>21.060000000000002</v>
      </c>
    </row>
    <row r="4012" spans="1:5" x14ac:dyDescent="0.25">
      <c r="A4012" s="23">
        <v>803550</v>
      </c>
      <c r="B4012" s="21" t="s">
        <v>1513</v>
      </c>
      <c r="C4012" s="21"/>
      <c r="D4012" s="16">
        <v>25.801011804384487</v>
      </c>
      <c r="E4012" s="15">
        <v>16.524000000000001</v>
      </c>
    </row>
    <row r="4013" spans="1:5" x14ac:dyDescent="0.25">
      <c r="A4013" s="23">
        <v>803560</v>
      </c>
      <c r="B4013" s="21" t="s">
        <v>1512</v>
      </c>
      <c r="C4013" s="24" t="s">
        <v>1511</v>
      </c>
      <c r="D4013" s="16">
        <v>25.801011804384487</v>
      </c>
      <c r="E4013" s="15">
        <v>16.524000000000001</v>
      </c>
    </row>
    <row r="4014" spans="1:5" x14ac:dyDescent="0.25">
      <c r="A4014" s="23">
        <v>803570</v>
      </c>
      <c r="B4014" s="21" t="s">
        <v>1510</v>
      </c>
      <c r="C4014" s="21" t="s">
        <v>1508</v>
      </c>
      <c r="D4014" s="16">
        <v>40.134907251264757</v>
      </c>
      <c r="E4014" s="15">
        <v>25.704000000000004</v>
      </c>
    </row>
    <row r="4015" spans="1:5" x14ac:dyDescent="0.25">
      <c r="A4015" s="23">
        <v>803580</v>
      </c>
      <c r="B4015" s="21" t="s">
        <v>1509</v>
      </c>
      <c r="C4015" s="21" t="s">
        <v>1508</v>
      </c>
      <c r="D4015" s="16">
        <v>25.801011804384487</v>
      </c>
      <c r="E4015" s="15">
        <v>16.524000000000001</v>
      </c>
    </row>
    <row r="4016" spans="1:5" x14ac:dyDescent="0.25">
      <c r="A4016" s="23">
        <v>803590</v>
      </c>
      <c r="B4016" s="21" t="s">
        <v>1507</v>
      </c>
      <c r="C4016" s="24" t="s">
        <v>1506</v>
      </c>
      <c r="D4016" s="16">
        <v>25.801011804384487</v>
      </c>
      <c r="E4016" s="15">
        <v>16.524000000000001</v>
      </c>
    </row>
    <row r="4017" spans="1:5" x14ac:dyDescent="0.25">
      <c r="A4017" s="23">
        <v>803600</v>
      </c>
      <c r="B4017" s="21" t="s">
        <v>1505</v>
      </c>
      <c r="C4017" s="24" t="s">
        <v>1504</v>
      </c>
      <c r="D4017" s="16">
        <v>25.801011804384487</v>
      </c>
      <c r="E4017" s="15">
        <v>16.524000000000001</v>
      </c>
    </row>
    <row r="4018" spans="1:5" x14ac:dyDescent="0.25">
      <c r="A4018" s="23">
        <v>803601</v>
      </c>
      <c r="B4018" s="21" t="s">
        <v>1503</v>
      </c>
      <c r="C4018" s="21"/>
      <c r="D4018" s="16">
        <v>20.067453625632378</v>
      </c>
      <c r="E4018" s="15">
        <v>12.852000000000002</v>
      </c>
    </row>
    <row r="4019" spans="1:5" ht="24" x14ac:dyDescent="0.25">
      <c r="A4019" s="23">
        <v>803602</v>
      </c>
      <c r="B4019" s="21" t="s">
        <v>1502</v>
      </c>
      <c r="C4019" s="21" t="s">
        <v>1501</v>
      </c>
      <c r="D4019" s="16">
        <v>14.33389544688027</v>
      </c>
      <c r="E4019" s="15">
        <v>9.18</v>
      </c>
    </row>
    <row r="4020" spans="1:5" x14ac:dyDescent="0.25">
      <c r="A4020" s="23"/>
      <c r="B4020" s="22" t="s">
        <v>1500</v>
      </c>
      <c r="C4020" s="21"/>
      <c r="D4020" s="16"/>
      <c r="E4020" s="15">
        <v>0</v>
      </c>
    </row>
    <row r="4021" spans="1:5" x14ac:dyDescent="0.25">
      <c r="A4021" s="23">
        <v>803610</v>
      </c>
      <c r="B4021" s="21" t="s">
        <v>1499</v>
      </c>
      <c r="C4021" s="21"/>
      <c r="D4021" s="16">
        <v>64.418212478920751</v>
      </c>
      <c r="E4021" s="15">
        <v>41.256000000000007</v>
      </c>
    </row>
    <row r="4022" spans="1:5" x14ac:dyDescent="0.25">
      <c r="A4022" s="23">
        <v>803620</v>
      </c>
      <c r="B4022" s="21" t="s">
        <v>1498</v>
      </c>
      <c r="C4022" s="21"/>
      <c r="D4022" s="16">
        <v>35.750421585160204</v>
      </c>
      <c r="E4022" s="15">
        <v>22.896000000000001</v>
      </c>
    </row>
    <row r="4023" spans="1:5" x14ac:dyDescent="0.25">
      <c r="A4023" s="23">
        <v>803630</v>
      </c>
      <c r="B4023" s="21" t="s">
        <v>1497</v>
      </c>
      <c r="C4023" s="21"/>
      <c r="D4023" s="16">
        <v>35.750421585160204</v>
      </c>
      <c r="E4023" s="15">
        <v>22.896000000000001</v>
      </c>
    </row>
    <row r="4024" spans="1:5" x14ac:dyDescent="0.25">
      <c r="A4024" s="23">
        <v>803640</v>
      </c>
      <c r="B4024" s="21" t="s">
        <v>1496</v>
      </c>
      <c r="C4024" s="21"/>
      <c r="D4024" s="16">
        <v>35.750421585160204</v>
      </c>
      <c r="E4024" s="15">
        <v>22.896000000000001</v>
      </c>
    </row>
    <row r="4025" spans="1:5" x14ac:dyDescent="0.25">
      <c r="A4025" s="23">
        <v>803650</v>
      </c>
      <c r="B4025" s="21" t="s">
        <v>1495</v>
      </c>
      <c r="C4025" s="21"/>
      <c r="D4025" s="16">
        <v>43.001686340640809</v>
      </c>
      <c r="E4025" s="15">
        <v>27.540000000000003</v>
      </c>
    </row>
    <row r="4026" spans="1:5" x14ac:dyDescent="0.25">
      <c r="A4026" s="23">
        <v>803670</v>
      </c>
      <c r="B4026" s="21" t="s">
        <v>1494</v>
      </c>
      <c r="C4026" s="21"/>
      <c r="D4026" s="16">
        <v>50.084317032040474</v>
      </c>
      <c r="E4026" s="15">
        <v>32.076000000000001</v>
      </c>
    </row>
    <row r="4027" spans="1:5" x14ac:dyDescent="0.25">
      <c r="A4027" s="23">
        <v>803680</v>
      </c>
      <c r="B4027" s="21" t="s">
        <v>1493</v>
      </c>
      <c r="C4027" s="21"/>
      <c r="D4027" s="16">
        <v>35.750421585160204</v>
      </c>
      <c r="E4027" s="15">
        <v>22.896000000000001</v>
      </c>
    </row>
    <row r="4028" spans="1:5" x14ac:dyDescent="0.25">
      <c r="A4028" s="23">
        <v>803690</v>
      </c>
      <c r="B4028" s="21" t="s">
        <v>1492</v>
      </c>
      <c r="C4028" s="21"/>
      <c r="D4028" s="16">
        <v>35.750421585160204</v>
      </c>
      <c r="E4028" s="15">
        <v>22.896000000000001</v>
      </c>
    </row>
    <row r="4029" spans="1:5" x14ac:dyDescent="0.25">
      <c r="A4029" s="23">
        <v>803700</v>
      </c>
      <c r="B4029" s="21" t="s">
        <v>1491</v>
      </c>
      <c r="C4029" s="24" t="s">
        <v>1490</v>
      </c>
      <c r="D4029" s="16">
        <v>35.750421585160204</v>
      </c>
      <c r="E4029" s="15">
        <v>22.896000000000001</v>
      </c>
    </row>
    <row r="4030" spans="1:5" x14ac:dyDescent="0.25">
      <c r="A4030" s="23">
        <v>803710</v>
      </c>
      <c r="B4030" s="21" t="s">
        <v>1489</v>
      </c>
      <c r="C4030" s="24" t="s">
        <v>1488</v>
      </c>
      <c r="D4030" s="16">
        <v>41.483979763912316</v>
      </c>
      <c r="E4030" s="15">
        <v>26.568000000000005</v>
      </c>
    </row>
    <row r="4031" spans="1:5" x14ac:dyDescent="0.25">
      <c r="A4031" s="23">
        <v>803720</v>
      </c>
      <c r="B4031" s="21" t="s">
        <v>1487</v>
      </c>
      <c r="C4031" s="21" t="s">
        <v>1486</v>
      </c>
      <c r="D4031" s="16">
        <v>41.483979763912316</v>
      </c>
      <c r="E4031" s="15">
        <v>26.568000000000005</v>
      </c>
    </row>
    <row r="4032" spans="1:5" x14ac:dyDescent="0.25">
      <c r="A4032" s="23">
        <v>803730</v>
      </c>
      <c r="B4032" s="21" t="s">
        <v>1485</v>
      </c>
      <c r="C4032" s="24" t="s">
        <v>1484</v>
      </c>
      <c r="D4032" s="16">
        <v>35.750421585160204</v>
      </c>
      <c r="E4032" s="15">
        <v>22.896000000000001</v>
      </c>
    </row>
    <row r="4033" spans="1:5" x14ac:dyDescent="0.25">
      <c r="A4033" s="23">
        <v>803740</v>
      </c>
      <c r="B4033" s="21" t="s">
        <v>1483</v>
      </c>
      <c r="C4033" s="21"/>
      <c r="D4033" s="16">
        <v>41.483979763912316</v>
      </c>
      <c r="E4033" s="15">
        <v>26.568000000000005</v>
      </c>
    </row>
    <row r="4034" spans="1:5" x14ac:dyDescent="0.25">
      <c r="A4034" s="23">
        <v>803750</v>
      </c>
      <c r="B4034" s="21" t="s">
        <v>1482</v>
      </c>
      <c r="C4034" s="21"/>
      <c r="D4034" s="16">
        <v>35.750421585160204</v>
      </c>
      <c r="E4034" s="15">
        <v>22.896000000000001</v>
      </c>
    </row>
    <row r="4035" spans="1:5" x14ac:dyDescent="0.25">
      <c r="A4035" s="23">
        <v>803760</v>
      </c>
      <c r="B4035" s="21" t="s">
        <v>1481</v>
      </c>
      <c r="C4035" s="21"/>
      <c r="D4035" s="16">
        <v>43.001686340640809</v>
      </c>
      <c r="E4035" s="15">
        <v>27.540000000000003</v>
      </c>
    </row>
    <row r="4036" spans="1:5" x14ac:dyDescent="0.25">
      <c r="A4036" s="23">
        <v>803770</v>
      </c>
      <c r="B4036" s="21" t="s">
        <v>1480</v>
      </c>
      <c r="C4036" s="21" t="s">
        <v>1479</v>
      </c>
      <c r="D4036" s="16">
        <v>35.750421585160204</v>
      </c>
      <c r="E4036" s="15">
        <v>22.896000000000001</v>
      </c>
    </row>
    <row r="4037" spans="1:5" x14ac:dyDescent="0.25">
      <c r="A4037" s="23">
        <v>803780</v>
      </c>
      <c r="B4037" s="21" t="s">
        <v>1478</v>
      </c>
      <c r="C4037" s="21"/>
      <c r="D4037" s="16">
        <v>35.750421585160204</v>
      </c>
      <c r="E4037" s="15">
        <v>22.896000000000001</v>
      </c>
    </row>
    <row r="4038" spans="1:5" x14ac:dyDescent="0.25">
      <c r="A4038" s="23">
        <v>803790</v>
      </c>
      <c r="B4038" s="21" t="s">
        <v>1477</v>
      </c>
      <c r="C4038" s="21"/>
      <c r="D4038" s="16">
        <v>35.750421585160204</v>
      </c>
      <c r="E4038" s="15">
        <v>22.896000000000001</v>
      </c>
    </row>
    <row r="4039" spans="1:5" x14ac:dyDescent="0.25">
      <c r="A4039" s="23">
        <v>803800</v>
      </c>
      <c r="B4039" s="21" t="s">
        <v>1476</v>
      </c>
      <c r="C4039" s="21"/>
      <c r="D4039" s="16">
        <v>35.750421585160204</v>
      </c>
      <c r="E4039" s="15">
        <v>22.896000000000001</v>
      </c>
    </row>
    <row r="4040" spans="1:5" x14ac:dyDescent="0.25">
      <c r="A4040" s="23">
        <v>803810</v>
      </c>
      <c r="B4040" s="21" t="s">
        <v>1475</v>
      </c>
      <c r="C4040" s="21"/>
      <c r="D4040" s="16">
        <v>35.750421585160204</v>
      </c>
      <c r="E4040" s="15">
        <v>22.896000000000001</v>
      </c>
    </row>
    <row r="4041" spans="1:5" x14ac:dyDescent="0.25">
      <c r="A4041" s="23">
        <v>803820</v>
      </c>
      <c r="B4041" s="21" t="s">
        <v>1474</v>
      </c>
      <c r="C4041" s="24" t="s">
        <v>1473</v>
      </c>
      <c r="D4041" s="16">
        <v>35.750421585160204</v>
      </c>
      <c r="E4041" s="15">
        <v>22.896000000000001</v>
      </c>
    </row>
    <row r="4042" spans="1:5" x14ac:dyDescent="0.25">
      <c r="A4042" s="23">
        <v>803830</v>
      </c>
      <c r="B4042" s="21" t="s">
        <v>1472</v>
      </c>
      <c r="C4042" s="21"/>
      <c r="D4042" s="16">
        <v>35.750421585160204</v>
      </c>
      <c r="E4042" s="15">
        <v>22.896000000000001</v>
      </c>
    </row>
    <row r="4043" spans="1:5" x14ac:dyDescent="0.25">
      <c r="A4043" s="23">
        <v>803840</v>
      </c>
      <c r="B4043" s="21" t="s">
        <v>1471</v>
      </c>
      <c r="C4043" s="21"/>
      <c r="D4043" s="16">
        <v>35.750421585160204</v>
      </c>
      <c r="E4043" s="15">
        <v>22.896000000000001</v>
      </c>
    </row>
    <row r="4044" spans="1:5" x14ac:dyDescent="0.25">
      <c r="A4044" s="23">
        <v>803850</v>
      </c>
      <c r="B4044" s="21" t="s">
        <v>1470</v>
      </c>
      <c r="C4044" s="21"/>
      <c r="D4044" s="16">
        <v>35.750421585160204</v>
      </c>
      <c r="E4044" s="15">
        <v>22.896000000000001</v>
      </c>
    </row>
    <row r="4045" spans="1:5" x14ac:dyDescent="0.25">
      <c r="A4045" s="23">
        <v>803860</v>
      </c>
      <c r="B4045" s="21" t="s">
        <v>1469</v>
      </c>
      <c r="C4045" s="21"/>
      <c r="D4045" s="16">
        <v>35.750421585160204</v>
      </c>
      <c r="E4045" s="15">
        <v>22.896000000000001</v>
      </c>
    </row>
    <row r="4046" spans="1:5" x14ac:dyDescent="0.25">
      <c r="A4046" s="23">
        <v>803861</v>
      </c>
      <c r="B4046" s="21" t="s">
        <v>1468</v>
      </c>
      <c r="C4046" s="21"/>
      <c r="D4046" s="16">
        <v>35</v>
      </c>
      <c r="E4046" s="15">
        <v>22.415400000000002</v>
      </c>
    </row>
    <row r="4047" spans="1:5" ht="72" x14ac:dyDescent="0.25">
      <c r="A4047" s="23"/>
      <c r="B4047" s="22" t="s">
        <v>1467</v>
      </c>
      <c r="C4047" s="21" t="s">
        <v>1421</v>
      </c>
      <c r="D4047" s="16"/>
      <c r="E4047" s="15">
        <v>0</v>
      </c>
    </row>
    <row r="4048" spans="1:5" x14ac:dyDescent="0.25">
      <c r="A4048" s="23">
        <v>803870</v>
      </c>
      <c r="B4048" s="21" t="s">
        <v>1466</v>
      </c>
      <c r="C4048" s="21"/>
      <c r="D4048" s="16">
        <v>92.748735244519395</v>
      </c>
      <c r="E4048" s="15">
        <v>59.400000000000006</v>
      </c>
    </row>
    <row r="4049" spans="1:5" x14ac:dyDescent="0.25">
      <c r="A4049" s="23">
        <v>803880</v>
      </c>
      <c r="B4049" s="21" t="s">
        <v>1465</v>
      </c>
      <c r="C4049" s="24" t="s">
        <v>1464</v>
      </c>
      <c r="D4049" s="16">
        <v>92.748735244519395</v>
      </c>
      <c r="E4049" s="15">
        <v>59.400000000000006</v>
      </c>
    </row>
    <row r="4050" spans="1:5" x14ac:dyDescent="0.25">
      <c r="A4050" s="23">
        <v>803890</v>
      </c>
      <c r="B4050" s="21" t="s">
        <v>1463</v>
      </c>
      <c r="C4050" s="21"/>
      <c r="D4050" s="16">
        <v>92.748735244519395</v>
      </c>
      <c r="E4050" s="15">
        <v>59.400000000000006</v>
      </c>
    </row>
    <row r="4051" spans="1:5" x14ac:dyDescent="0.25">
      <c r="A4051" s="23">
        <v>803900</v>
      </c>
      <c r="B4051" s="21" t="s">
        <v>1462</v>
      </c>
      <c r="C4051" s="21"/>
      <c r="D4051" s="16">
        <v>125.80101180438449</v>
      </c>
      <c r="E4051" s="15">
        <v>80.567999999999998</v>
      </c>
    </row>
    <row r="4052" spans="1:5" x14ac:dyDescent="0.25">
      <c r="A4052" s="23">
        <v>803910</v>
      </c>
      <c r="B4052" s="21" t="s">
        <v>1461</v>
      </c>
      <c r="C4052" s="21"/>
      <c r="D4052" s="16">
        <v>92.748735244519395</v>
      </c>
      <c r="E4052" s="15">
        <v>59.400000000000006</v>
      </c>
    </row>
    <row r="4053" spans="1:5" x14ac:dyDescent="0.25">
      <c r="A4053" s="23">
        <v>803920</v>
      </c>
      <c r="B4053" s="21" t="s">
        <v>1460</v>
      </c>
      <c r="C4053" s="24" t="s">
        <v>1459</v>
      </c>
      <c r="D4053" s="16">
        <v>92.748735244519395</v>
      </c>
      <c r="E4053" s="15">
        <v>59.400000000000006</v>
      </c>
    </row>
    <row r="4054" spans="1:5" x14ac:dyDescent="0.25">
      <c r="A4054" s="23">
        <v>803930</v>
      </c>
      <c r="B4054" s="21" t="s">
        <v>1458</v>
      </c>
      <c r="C4054" s="21"/>
      <c r="D4054" s="16">
        <v>92.748735244519395</v>
      </c>
      <c r="E4054" s="15">
        <v>59.400000000000006</v>
      </c>
    </row>
    <row r="4055" spans="1:5" x14ac:dyDescent="0.25">
      <c r="A4055" s="23">
        <v>803940</v>
      </c>
      <c r="B4055" s="21" t="s">
        <v>1457</v>
      </c>
      <c r="C4055" s="21"/>
      <c r="D4055" s="16">
        <v>92.748735244519395</v>
      </c>
      <c r="E4055" s="15">
        <v>59.400000000000006</v>
      </c>
    </row>
    <row r="4056" spans="1:5" x14ac:dyDescent="0.25">
      <c r="A4056" s="23">
        <v>803950</v>
      </c>
      <c r="B4056" s="21" t="s">
        <v>1456</v>
      </c>
      <c r="C4056" s="21"/>
      <c r="D4056" s="16">
        <v>92.748735244519395</v>
      </c>
      <c r="E4056" s="15">
        <v>59.400000000000006</v>
      </c>
    </row>
    <row r="4057" spans="1:5" x14ac:dyDescent="0.25">
      <c r="A4057" s="23">
        <v>803960</v>
      </c>
      <c r="B4057" s="21" t="s">
        <v>1455</v>
      </c>
      <c r="C4057" s="21"/>
      <c r="D4057" s="16">
        <v>92.748735244519395</v>
      </c>
      <c r="E4057" s="15">
        <v>59.400000000000006</v>
      </c>
    </row>
    <row r="4058" spans="1:5" x14ac:dyDescent="0.25">
      <c r="A4058" s="23">
        <v>803970</v>
      </c>
      <c r="B4058" s="21" t="s">
        <v>1454</v>
      </c>
      <c r="C4058" s="24" t="s">
        <v>1453</v>
      </c>
      <c r="D4058" s="16">
        <v>92.748735244519395</v>
      </c>
      <c r="E4058" s="15">
        <v>59.400000000000006</v>
      </c>
    </row>
    <row r="4059" spans="1:5" x14ac:dyDescent="0.25">
      <c r="A4059" s="23">
        <v>803980</v>
      </c>
      <c r="B4059" s="21" t="s">
        <v>1452</v>
      </c>
      <c r="C4059" s="24" t="s">
        <v>1451</v>
      </c>
      <c r="D4059" s="16">
        <v>92.748735244519395</v>
      </c>
      <c r="E4059" s="15">
        <v>59.400000000000006</v>
      </c>
    </row>
    <row r="4060" spans="1:5" x14ac:dyDescent="0.25">
      <c r="A4060" s="23">
        <v>803990</v>
      </c>
      <c r="B4060" s="21" t="s">
        <v>1450</v>
      </c>
      <c r="C4060" s="24" t="s">
        <v>1449</v>
      </c>
      <c r="D4060" s="16">
        <v>92.748735244519395</v>
      </c>
      <c r="E4060" s="15">
        <v>59.400000000000006</v>
      </c>
    </row>
    <row r="4061" spans="1:5" x14ac:dyDescent="0.25">
      <c r="A4061" s="23">
        <v>804000</v>
      </c>
      <c r="B4061" s="21" t="s">
        <v>1448</v>
      </c>
      <c r="C4061" s="24" t="s">
        <v>1447</v>
      </c>
      <c r="D4061" s="16">
        <v>92.748735244519395</v>
      </c>
      <c r="E4061" s="15">
        <v>59.400000000000006</v>
      </c>
    </row>
    <row r="4062" spans="1:5" x14ac:dyDescent="0.25">
      <c r="A4062" s="23">
        <v>804010</v>
      </c>
      <c r="B4062" s="21" t="s">
        <v>1446</v>
      </c>
      <c r="C4062" s="24" t="s">
        <v>1445</v>
      </c>
      <c r="D4062" s="16">
        <v>92.748735244519395</v>
      </c>
      <c r="E4062" s="15">
        <v>59.400000000000006</v>
      </c>
    </row>
    <row r="4063" spans="1:5" x14ac:dyDescent="0.25">
      <c r="A4063" s="23">
        <v>804020</v>
      </c>
      <c r="B4063" s="21" t="s">
        <v>1444</v>
      </c>
      <c r="C4063" s="21"/>
      <c r="D4063" s="16">
        <v>92.748735244519395</v>
      </c>
      <c r="E4063" s="15">
        <v>59.400000000000006</v>
      </c>
    </row>
    <row r="4064" spans="1:5" x14ac:dyDescent="0.25">
      <c r="A4064" s="23">
        <v>804030</v>
      </c>
      <c r="B4064" s="21" t="s">
        <v>1443</v>
      </c>
      <c r="C4064" s="24" t="s">
        <v>1442</v>
      </c>
      <c r="D4064" s="16">
        <v>92.748735244519395</v>
      </c>
      <c r="E4064" s="15">
        <v>59.400000000000006</v>
      </c>
    </row>
    <row r="4065" spans="1:5" x14ac:dyDescent="0.25">
      <c r="A4065" s="23">
        <v>804040</v>
      </c>
      <c r="B4065" s="21" t="s">
        <v>1441</v>
      </c>
      <c r="C4065" s="21"/>
      <c r="D4065" s="16">
        <v>72.849915682967975</v>
      </c>
      <c r="E4065" s="15">
        <v>46.656000000000013</v>
      </c>
    </row>
    <row r="4066" spans="1:5" x14ac:dyDescent="0.25">
      <c r="A4066" s="23">
        <v>804050</v>
      </c>
      <c r="B4066" s="21" t="s">
        <v>1440</v>
      </c>
      <c r="C4066" s="24" t="s">
        <v>1439</v>
      </c>
      <c r="D4066" s="16">
        <v>112.4789207419899</v>
      </c>
      <c r="E4066" s="15">
        <v>72.036000000000001</v>
      </c>
    </row>
    <row r="4067" spans="1:5" x14ac:dyDescent="0.25">
      <c r="A4067" s="23">
        <v>804060</v>
      </c>
      <c r="B4067" s="21" t="s">
        <v>1438</v>
      </c>
      <c r="C4067" s="21"/>
      <c r="D4067" s="16">
        <v>92.748735244519395</v>
      </c>
      <c r="E4067" s="15">
        <v>59.400000000000006</v>
      </c>
    </row>
    <row r="4068" spans="1:5" x14ac:dyDescent="0.25">
      <c r="A4068" s="23">
        <v>804070</v>
      </c>
      <c r="B4068" s="21" t="s">
        <v>1437</v>
      </c>
      <c r="C4068" s="21"/>
      <c r="D4068" s="16">
        <v>92.748735244519395</v>
      </c>
      <c r="E4068" s="15">
        <v>59.400000000000006</v>
      </c>
    </row>
    <row r="4069" spans="1:5" x14ac:dyDescent="0.25">
      <c r="A4069" s="23">
        <v>804080</v>
      </c>
      <c r="B4069" s="21" t="s">
        <v>1436</v>
      </c>
      <c r="C4069" s="21"/>
      <c r="D4069" s="16">
        <v>92.748735244519395</v>
      </c>
      <c r="E4069" s="15">
        <v>59.400000000000006</v>
      </c>
    </row>
    <row r="4070" spans="1:5" x14ac:dyDescent="0.25">
      <c r="A4070" s="23">
        <v>804090</v>
      </c>
      <c r="B4070" s="21" t="s">
        <v>1435</v>
      </c>
      <c r="C4070" s="24" t="s">
        <v>1434</v>
      </c>
      <c r="D4070" s="16">
        <v>92.748735244519395</v>
      </c>
      <c r="E4070" s="15">
        <v>59.400000000000006</v>
      </c>
    </row>
    <row r="4071" spans="1:5" x14ac:dyDescent="0.25">
      <c r="A4071" s="23">
        <v>804100</v>
      </c>
      <c r="B4071" s="21" t="s">
        <v>1433</v>
      </c>
      <c r="C4071" s="21"/>
      <c r="D4071" s="16">
        <v>92.748735244519395</v>
      </c>
      <c r="E4071" s="15">
        <v>59.400000000000006</v>
      </c>
    </row>
    <row r="4072" spans="1:5" x14ac:dyDescent="0.25">
      <c r="A4072" s="23">
        <v>804101</v>
      </c>
      <c r="B4072" s="21" t="s">
        <v>1432</v>
      </c>
      <c r="C4072" s="21"/>
      <c r="D4072" s="16">
        <v>92.748735244519395</v>
      </c>
      <c r="E4072" s="15">
        <v>59.400000000000006</v>
      </c>
    </row>
    <row r="4073" spans="1:5" x14ac:dyDescent="0.25">
      <c r="A4073" s="23">
        <v>804102</v>
      </c>
      <c r="B4073" s="21" t="s">
        <v>1431</v>
      </c>
      <c r="C4073" s="21"/>
      <c r="D4073" s="16">
        <v>92.748735244519395</v>
      </c>
      <c r="E4073" s="15">
        <v>59.400000000000006</v>
      </c>
    </row>
    <row r="4074" spans="1:5" x14ac:dyDescent="0.25">
      <c r="A4074" s="23">
        <v>804103</v>
      </c>
      <c r="B4074" s="21" t="s">
        <v>1430</v>
      </c>
      <c r="C4074" s="21"/>
      <c r="D4074" s="16">
        <v>92</v>
      </c>
      <c r="E4074" s="15">
        <v>58.920479999999998</v>
      </c>
    </row>
    <row r="4075" spans="1:5" x14ac:dyDescent="0.25">
      <c r="A4075" s="23">
        <v>804110</v>
      </c>
      <c r="B4075" s="21" t="s">
        <v>1429</v>
      </c>
      <c r="C4075" s="21"/>
      <c r="D4075" s="16">
        <v>119.05564924114671</v>
      </c>
      <c r="E4075" s="15">
        <v>76.248000000000005</v>
      </c>
    </row>
    <row r="4076" spans="1:5" x14ac:dyDescent="0.25">
      <c r="A4076" s="23">
        <v>804120</v>
      </c>
      <c r="B4076" s="21" t="s">
        <v>1428</v>
      </c>
      <c r="C4076" s="21"/>
      <c r="D4076" s="16">
        <v>92.748735244519395</v>
      </c>
      <c r="E4076" s="15">
        <v>59.400000000000006</v>
      </c>
    </row>
    <row r="4077" spans="1:5" x14ac:dyDescent="0.25">
      <c r="A4077" s="23">
        <v>804130</v>
      </c>
      <c r="B4077" s="21" t="s">
        <v>1427</v>
      </c>
      <c r="C4077" s="21"/>
      <c r="D4077" s="16">
        <v>119.05564924114671</v>
      </c>
      <c r="E4077" s="15">
        <v>76.248000000000005</v>
      </c>
    </row>
    <row r="4078" spans="1:5" x14ac:dyDescent="0.25">
      <c r="A4078" s="23">
        <v>804140</v>
      </c>
      <c r="B4078" s="21" t="s">
        <v>1426</v>
      </c>
      <c r="C4078" s="24" t="s">
        <v>1425</v>
      </c>
      <c r="D4078" s="16">
        <v>119.05564924114671</v>
      </c>
      <c r="E4078" s="15">
        <v>76.248000000000005</v>
      </c>
    </row>
    <row r="4079" spans="1:5" x14ac:dyDescent="0.25">
      <c r="A4079" s="23">
        <v>804150</v>
      </c>
      <c r="B4079" s="21" t="s">
        <v>1424</v>
      </c>
      <c r="C4079" s="21"/>
      <c r="D4079" s="16">
        <v>92.748735244519395</v>
      </c>
      <c r="E4079" s="15">
        <v>59.400000000000006</v>
      </c>
    </row>
    <row r="4080" spans="1:5" x14ac:dyDescent="0.25">
      <c r="A4080" s="23">
        <v>804160</v>
      </c>
      <c r="B4080" s="21" t="s">
        <v>1423</v>
      </c>
      <c r="C4080" s="21"/>
      <c r="D4080" s="16">
        <v>92.748735244519395</v>
      </c>
      <c r="E4080" s="15">
        <v>59.400000000000006</v>
      </c>
    </row>
    <row r="4081" spans="1:5" ht="72" x14ac:dyDescent="0.25">
      <c r="A4081" s="23"/>
      <c r="B4081" s="22" t="s">
        <v>1422</v>
      </c>
      <c r="C4081" s="21" t="s">
        <v>1421</v>
      </c>
      <c r="D4081" s="16"/>
      <c r="E4081" s="15">
        <v>0</v>
      </c>
    </row>
    <row r="4082" spans="1:5" x14ac:dyDescent="0.25">
      <c r="A4082" s="23">
        <v>804170</v>
      </c>
      <c r="B4082" s="21" t="s">
        <v>1420</v>
      </c>
      <c r="C4082" s="21"/>
      <c r="D4082" s="16">
        <v>109.61214165261383</v>
      </c>
      <c r="E4082" s="15">
        <v>70.2</v>
      </c>
    </row>
    <row r="4083" spans="1:5" x14ac:dyDescent="0.25">
      <c r="A4083" s="23">
        <v>804180</v>
      </c>
      <c r="B4083" s="21" t="s">
        <v>1419</v>
      </c>
      <c r="C4083" s="21"/>
      <c r="D4083" s="16">
        <v>109.61214165261383</v>
      </c>
      <c r="E4083" s="15">
        <v>70.2</v>
      </c>
    </row>
    <row r="4084" spans="1:5" x14ac:dyDescent="0.25">
      <c r="A4084" s="23">
        <v>804190</v>
      </c>
      <c r="B4084" s="21" t="s">
        <v>1418</v>
      </c>
      <c r="C4084" s="21"/>
      <c r="D4084" s="16">
        <v>109.61214165261383</v>
      </c>
      <c r="E4084" s="15">
        <v>70.2</v>
      </c>
    </row>
    <row r="4085" spans="1:5" x14ac:dyDescent="0.25">
      <c r="A4085" s="23">
        <v>804200</v>
      </c>
      <c r="B4085" s="21" t="s">
        <v>1417</v>
      </c>
      <c r="C4085" s="21"/>
      <c r="D4085" s="16">
        <v>109.61214165261383</v>
      </c>
      <c r="E4085" s="15">
        <v>70.2</v>
      </c>
    </row>
    <row r="4086" spans="1:5" x14ac:dyDescent="0.25">
      <c r="A4086" s="23">
        <v>804210</v>
      </c>
      <c r="B4086" s="21" t="s">
        <v>1416</v>
      </c>
      <c r="C4086" s="21"/>
      <c r="D4086" s="16">
        <v>109.61214165261383</v>
      </c>
      <c r="E4086" s="15">
        <v>70.2</v>
      </c>
    </row>
    <row r="4087" spans="1:5" x14ac:dyDescent="0.25">
      <c r="A4087" s="23">
        <v>804220</v>
      </c>
      <c r="B4087" s="21" t="s">
        <v>1415</v>
      </c>
      <c r="C4087" s="21"/>
      <c r="D4087" s="16">
        <v>109.61214165261383</v>
      </c>
      <c r="E4087" s="15">
        <v>70.2</v>
      </c>
    </row>
    <row r="4088" spans="1:5" x14ac:dyDescent="0.25">
      <c r="A4088" s="23">
        <v>804230</v>
      </c>
      <c r="B4088" s="21" t="s">
        <v>1414</v>
      </c>
      <c r="C4088" s="24" t="s">
        <v>1413</v>
      </c>
      <c r="D4088" s="16">
        <v>109.61214165261383</v>
      </c>
      <c r="E4088" s="15">
        <v>70.2</v>
      </c>
    </row>
    <row r="4089" spans="1:5" x14ac:dyDescent="0.25">
      <c r="A4089" s="23">
        <v>804240</v>
      </c>
      <c r="B4089" s="21" t="s">
        <v>1412</v>
      </c>
      <c r="C4089" s="21"/>
      <c r="D4089" s="16">
        <v>109.61214165261383</v>
      </c>
      <c r="E4089" s="15">
        <v>70.2</v>
      </c>
    </row>
    <row r="4090" spans="1:5" x14ac:dyDescent="0.25">
      <c r="A4090" s="23">
        <v>804250</v>
      </c>
      <c r="B4090" s="21" t="s">
        <v>1411</v>
      </c>
      <c r="C4090" s="21"/>
      <c r="D4090" s="16">
        <v>109.61214165261383</v>
      </c>
      <c r="E4090" s="15">
        <v>70.2</v>
      </c>
    </row>
    <row r="4091" spans="1:5" x14ac:dyDescent="0.25">
      <c r="A4091" s="23">
        <v>804260</v>
      </c>
      <c r="B4091" s="21" t="s">
        <v>1410</v>
      </c>
      <c r="C4091" s="21"/>
      <c r="D4091" s="16">
        <v>109.61214165261383</v>
      </c>
      <c r="E4091" s="15">
        <v>70.2</v>
      </c>
    </row>
    <row r="4092" spans="1:5" x14ac:dyDescent="0.25">
      <c r="A4092" s="23">
        <v>804270</v>
      </c>
      <c r="B4092" s="21" t="s">
        <v>1409</v>
      </c>
      <c r="C4092" s="24" t="s">
        <v>1408</v>
      </c>
      <c r="D4092" s="16">
        <v>109.61214165261383</v>
      </c>
      <c r="E4092" s="15">
        <v>70.2</v>
      </c>
    </row>
    <row r="4093" spans="1:5" x14ac:dyDescent="0.25">
      <c r="A4093" s="23">
        <v>804280</v>
      </c>
      <c r="B4093" s="21" t="s">
        <v>1407</v>
      </c>
      <c r="C4093" s="21"/>
      <c r="D4093" s="16">
        <v>109.61214165261383</v>
      </c>
      <c r="E4093" s="15">
        <v>70.2</v>
      </c>
    </row>
    <row r="4094" spans="1:5" x14ac:dyDescent="0.25">
      <c r="A4094" s="23">
        <v>804281</v>
      </c>
      <c r="B4094" s="21" t="s">
        <v>1406</v>
      </c>
      <c r="C4094" s="21"/>
      <c r="D4094" s="16">
        <v>109</v>
      </c>
      <c r="E4094" s="15">
        <v>69.807960000000008</v>
      </c>
    </row>
    <row r="4095" spans="1:5" x14ac:dyDescent="0.25">
      <c r="A4095" s="23">
        <v>804290</v>
      </c>
      <c r="B4095" s="21" t="s">
        <v>1405</v>
      </c>
      <c r="C4095" s="21"/>
      <c r="D4095" s="16">
        <v>109.61214165261383</v>
      </c>
      <c r="E4095" s="15">
        <v>70.2</v>
      </c>
    </row>
    <row r="4096" spans="1:5" x14ac:dyDescent="0.25">
      <c r="A4096" s="23">
        <v>804300</v>
      </c>
      <c r="B4096" s="21" t="s">
        <v>1404</v>
      </c>
      <c r="C4096" s="21"/>
      <c r="D4096" s="16">
        <v>109.61214165261383</v>
      </c>
      <c r="E4096" s="15">
        <v>70.2</v>
      </c>
    </row>
    <row r="4097" spans="1:5" x14ac:dyDescent="0.25">
      <c r="A4097" s="23">
        <v>804310</v>
      </c>
      <c r="B4097" s="21" t="s">
        <v>1403</v>
      </c>
      <c r="C4097" s="21"/>
      <c r="D4097" s="16">
        <v>109.61214165261383</v>
      </c>
      <c r="E4097" s="15">
        <v>70.2</v>
      </c>
    </row>
    <row r="4098" spans="1:5" x14ac:dyDescent="0.25">
      <c r="A4098" s="23">
        <v>804320</v>
      </c>
      <c r="B4098" s="21" t="s">
        <v>1402</v>
      </c>
      <c r="C4098" s="21"/>
      <c r="D4098" s="16">
        <v>109.612141652614</v>
      </c>
      <c r="E4098" s="15">
        <v>70.200000000000117</v>
      </c>
    </row>
    <row r="4099" spans="1:5" x14ac:dyDescent="0.25">
      <c r="A4099" s="23">
        <v>804330</v>
      </c>
      <c r="B4099" s="21" t="s">
        <v>1401</v>
      </c>
      <c r="C4099" s="21"/>
      <c r="D4099" s="16">
        <v>109.61214165261383</v>
      </c>
      <c r="E4099" s="15">
        <v>70.2</v>
      </c>
    </row>
    <row r="4100" spans="1:5" x14ac:dyDescent="0.25">
      <c r="A4100" s="23">
        <v>804340</v>
      </c>
      <c r="B4100" s="21" t="s">
        <v>1400</v>
      </c>
      <c r="C4100" s="21"/>
      <c r="D4100" s="16">
        <v>109.61214165261383</v>
      </c>
      <c r="E4100" s="15">
        <v>70.2</v>
      </c>
    </row>
    <row r="4101" spans="1:5" x14ac:dyDescent="0.25">
      <c r="A4101" s="23">
        <v>804350</v>
      </c>
      <c r="B4101" s="21" t="s">
        <v>1399</v>
      </c>
      <c r="C4101" s="21"/>
      <c r="D4101" s="16">
        <v>109.61214165261383</v>
      </c>
      <c r="E4101" s="15">
        <v>70.2</v>
      </c>
    </row>
    <row r="4102" spans="1:5" x14ac:dyDescent="0.25">
      <c r="A4102" s="23">
        <v>804360</v>
      </c>
      <c r="B4102" s="21" t="s">
        <v>1398</v>
      </c>
      <c r="C4102" s="21"/>
      <c r="D4102" s="16">
        <v>109.61214165261383</v>
      </c>
      <c r="E4102" s="15">
        <v>70.2</v>
      </c>
    </row>
    <row r="4103" spans="1:5" x14ac:dyDescent="0.25">
      <c r="A4103" s="23">
        <v>804370</v>
      </c>
      <c r="B4103" s="21" t="s">
        <v>1397</v>
      </c>
      <c r="C4103" s="21"/>
      <c r="D4103" s="16">
        <v>103.035413153457</v>
      </c>
      <c r="E4103" s="15">
        <v>65.988</v>
      </c>
    </row>
    <row r="4104" spans="1:5" x14ac:dyDescent="0.25">
      <c r="A4104" s="23">
        <v>804380</v>
      </c>
      <c r="B4104" s="21" t="s">
        <v>1396</v>
      </c>
      <c r="C4104" s="21"/>
      <c r="D4104" s="16">
        <v>109.61214165261383</v>
      </c>
      <c r="E4104" s="15">
        <v>70.2</v>
      </c>
    </row>
    <row r="4105" spans="1:5" x14ac:dyDescent="0.25">
      <c r="A4105" s="23">
        <v>804390</v>
      </c>
      <c r="B4105" s="21" t="s">
        <v>1395</v>
      </c>
      <c r="C4105" s="21"/>
      <c r="D4105" s="16">
        <v>109.61214165261383</v>
      </c>
      <c r="E4105" s="15">
        <v>70.2</v>
      </c>
    </row>
    <row r="4106" spans="1:5" x14ac:dyDescent="0.25">
      <c r="A4106" s="23">
        <v>804400</v>
      </c>
      <c r="B4106" s="21" t="s">
        <v>1394</v>
      </c>
      <c r="C4106" s="21"/>
      <c r="D4106" s="16">
        <v>109.61214165261383</v>
      </c>
      <c r="E4106" s="15">
        <v>70.2</v>
      </c>
    </row>
    <row r="4107" spans="1:5" x14ac:dyDescent="0.25">
      <c r="A4107" s="23">
        <v>804410</v>
      </c>
      <c r="B4107" s="21" t="s">
        <v>1393</v>
      </c>
      <c r="C4107" s="21"/>
      <c r="D4107" s="16">
        <v>109.61214165261383</v>
      </c>
      <c r="E4107" s="15">
        <v>70.2</v>
      </c>
    </row>
    <row r="4108" spans="1:5" x14ac:dyDescent="0.25">
      <c r="A4108" s="23">
        <v>804411</v>
      </c>
      <c r="B4108" s="21" t="s">
        <v>1392</v>
      </c>
      <c r="C4108" s="21"/>
      <c r="D4108" s="16">
        <v>109</v>
      </c>
      <c r="E4108" s="15">
        <v>69.807960000000008</v>
      </c>
    </row>
    <row r="4109" spans="1:5" x14ac:dyDescent="0.25">
      <c r="A4109" s="23">
        <v>804412</v>
      </c>
      <c r="B4109" s="21" t="s">
        <v>1391</v>
      </c>
      <c r="C4109" s="21"/>
      <c r="D4109" s="16">
        <v>109</v>
      </c>
      <c r="E4109" s="15">
        <v>69.807960000000008</v>
      </c>
    </row>
    <row r="4110" spans="1:5" x14ac:dyDescent="0.25">
      <c r="A4110" s="23">
        <v>804413</v>
      </c>
      <c r="B4110" s="21" t="s">
        <v>1390</v>
      </c>
      <c r="C4110" s="21"/>
      <c r="D4110" s="16">
        <v>109</v>
      </c>
      <c r="E4110" s="15">
        <v>69.807960000000008</v>
      </c>
    </row>
    <row r="4111" spans="1:5" x14ac:dyDescent="0.25">
      <c r="A4111" s="23">
        <v>804414</v>
      </c>
      <c r="B4111" s="21" t="s">
        <v>1389</v>
      </c>
      <c r="C4111" s="21"/>
      <c r="D4111" s="16">
        <v>109</v>
      </c>
      <c r="E4111" s="15">
        <v>69.807960000000008</v>
      </c>
    </row>
    <row r="4112" spans="1:5" x14ac:dyDescent="0.25">
      <c r="A4112" s="23">
        <v>804415</v>
      </c>
      <c r="B4112" s="21" t="s">
        <v>1388</v>
      </c>
      <c r="C4112" s="21"/>
      <c r="D4112" s="16">
        <v>109</v>
      </c>
      <c r="E4112" s="15">
        <v>69.807960000000008</v>
      </c>
    </row>
    <row r="4113" spans="1:5" x14ac:dyDescent="0.25">
      <c r="A4113" s="23">
        <v>804416</v>
      </c>
      <c r="B4113" s="21" t="s">
        <v>1387</v>
      </c>
      <c r="C4113" s="21"/>
      <c r="D4113" s="16">
        <v>109</v>
      </c>
      <c r="E4113" s="15">
        <v>69.807960000000008</v>
      </c>
    </row>
    <row r="4114" spans="1:5" x14ac:dyDescent="0.25">
      <c r="A4114" s="23">
        <v>804420</v>
      </c>
      <c r="B4114" s="21" t="s">
        <v>1386</v>
      </c>
      <c r="C4114" s="21"/>
      <c r="D4114" s="16">
        <v>109.61214165261383</v>
      </c>
      <c r="E4114" s="15">
        <v>70.2</v>
      </c>
    </row>
    <row r="4115" spans="1:5" x14ac:dyDescent="0.25">
      <c r="A4115" s="23">
        <v>804430</v>
      </c>
      <c r="B4115" s="21" t="s">
        <v>1385</v>
      </c>
      <c r="C4115" s="21"/>
      <c r="D4115" s="16">
        <v>109.61214165261383</v>
      </c>
      <c r="E4115" s="15">
        <v>70.2</v>
      </c>
    </row>
    <row r="4116" spans="1:5" x14ac:dyDescent="0.25">
      <c r="A4116" s="23">
        <v>804440</v>
      </c>
      <c r="B4116" s="21" t="s">
        <v>1384</v>
      </c>
      <c r="C4116" s="21"/>
      <c r="D4116" s="16">
        <v>109.61214165261383</v>
      </c>
      <c r="E4116" s="15">
        <v>70.2</v>
      </c>
    </row>
    <row r="4117" spans="1:5" x14ac:dyDescent="0.25">
      <c r="A4117" s="23">
        <v>804450</v>
      </c>
      <c r="B4117" s="21" t="s">
        <v>1383</v>
      </c>
      <c r="C4117" s="21"/>
      <c r="D4117" s="16">
        <v>109.61214165261383</v>
      </c>
      <c r="E4117" s="15">
        <v>70.2</v>
      </c>
    </row>
    <row r="4118" spans="1:5" x14ac:dyDescent="0.25">
      <c r="A4118" s="23">
        <v>804460</v>
      </c>
      <c r="B4118" s="21" t="s">
        <v>1382</v>
      </c>
      <c r="C4118" s="24" t="s">
        <v>1381</v>
      </c>
      <c r="D4118" s="16">
        <v>109.61214165261383</v>
      </c>
      <c r="E4118" s="15">
        <v>70.2</v>
      </c>
    </row>
    <row r="4119" spans="1:5" x14ac:dyDescent="0.25">
      <c r="A4119" s="23">
        <v>804470</v>
      </c>
      <c r="B4119" s="21" t="s">
        <v>1380</v>
      </c>
      <c r="C4119" s="21"/>
      <c r="D4119" s="16">
        <v>109.61214165261383</v>
      </c>
      <c r="E4119" s="15">
        <v>70.2</v>
      </c>
    </row>
    <row r="4120" spans="1:5" x14ac:dyDescent="0.25">
      <c r="A4120" s="23">
        <v>804480</v>
      </c>
      <c r="B4120" s="21" t="s">
        <v>1379</v>
      </c>
      <c r="C4120" s="21"/>
      <c r="D4120" s="16">
        <v>109.61214165261383</v>
      </c>
      <c r="E4120" s="15">
        <v>70.2</v>
      </c>
    </row>
    <row r="4121" spans="1:5" x14ac:dyDescent="0.25">
      <c r="A4121" s="23">
        <v>804490</v>
      </c>
      <c r="B4121" s="21" t="s">
        <v>1378</v>
      </c>
      <c r="C4121" s="21"/>
      <c r="D4121" s="16">
        <v>109.61214165261383</v>
      </c>
      <c r="E4121" s="15">
        <v>70.2</v>
      </c>
    </row>
    <row r="4122" spans="1:5" x14ac:dyDescent="0.25">
      <c r="A4122" s="23">
        <v>804500</v>
      </c>
      <c r="B4122" s="21" t="s">
        <v>1377</v>
      </c>
      <c r="C4122" s="21"/>
      <c r="D4122" s="16">
        <v>109.61214165261383</v>
      </c>
      <c r="E4122" s="15">
        <v>70.2</v>
      </c>
    </row>
    <row r="4123" spans="1:5" x14ac:dyDescent="0.25">
      <c r="A4123" s="23">
        <v>804510</v>
      </c>
      <c r="B4123" s="21" t="s">
        <v>1376</v>
      </c>
      <c r="C4123" s="21"/>
      <c r="D4123" s="16">
        <v>109.61214165261383</v>
      </c>
      <c r="E4123" s="15">
        <v>70.2</v>
      </c>
    </row>
    <row r="4124" spans="1:5" x14ac:dyDescent="0.25">
      <c r="A4124" s="23"/>
      <c r="B4124" s="22" t="s">
        <v>1375</v>
      </c>
      <c r="C4124" s="21"/>
      <c r="D4124" s="16"/>
      <c r="E4124" s="15">
        <v>0</v>
      </c>
    </row>
    <row r="4125" spans="1:5" x14ac:dyDescent="0.25">
      <c r="A4125" s="23">
        <v>900010</v>
      </c>
      <c r="B4125" s="21" t="s">
        <v>1374</v>
      </c>
      <c r="C4125" s="21"/>
      <c r="D4125" s="16">
        <v>43.001686340640809</v>
      </c>
      <c r="E4125" s="15">
        <v>27.540000000000003</v>
      </c>
    </row>
    <row r="4126" spans="1:5" x14ac:dyDescent="0.25">
      <c r="A4126" s="23">
        <v>900020</v>
      </c>
      <c r="B4126" s="21" t="s">
        <v>1373</v>
      </c>
      <c r="C4126" s="21"/>
      <c r="D4126" s="16">
        <v>13.996627318718383</v>
      </c>
      <c r="E4126" s="15">
        <v>8.9640000000000022</v>
      </c>
    </row>
    <row r="4127" spans="1:5" x14ac:dyDescent="0.25">
      <c r="A4127" s="23">
        <v>900030</v>
      </c>
      <c r="B4127" s="21" t="s">
        <v>1372</v>
      </c>
      <c r="C4127" s="21"/>
      <c r="D4127" s="16">
        <v>17.200674536256322</v>
      </c>
      <c r="E4127" s="15">
        <v>11.016</v>
      </c>
    </row>
    <row r="4128" spans="1:5" x14ac:dyDescent="0.25">
      <c r="A4128" s="23">
        <v>900040</v>
      </c>
      <c r="B4128" s="21" t="s">
        <v>1371</v>
      </c>
      <c r="C4128" s="21"/>
      <c r="D4128" s="16">
        <v>4.3844856661045535</v>
      </c>
      <c r="E4128" s="15">
        <v>2.8080000000000003</v>
      </c>
    </row>
    <row r="4129" spans="1:5" x14ac:dyDescent="0.25">
      <c r="A4129" s="23">
        <v>900050</v>
      </c>
      <c r="B4129" s="21" t="s">
        <v>1370</v>
      </c>
      <c r="C4129" s="21"/>
      <c r="D4129" s="16">
        <v>5.7335581787521077</v>
      </c>
      <c r="E4129" s="15">
        <v>3.6720000000000002</v>
      </c>
    </row>
    <row r="4130" spans="1:5" x14ac:dyDescent="0.25">
      <c r="A4130" s="23">
        <v>900060</v>
      </c>
      <c r="B4130" s="21" t="s">
        <v>1369</v>
      </c>
      <c r="C4130" s="21" t="s">
        <v>1368</v>
      </c>
      <c r="D4130" s="16">
        <v>8.6003372681281611</v>
      </c>
      <c r="E4130" s="15">
        <v>5.508</v>
      </c>
    </row>
    <row r="4131" spans="1:5" x14ac:dyDescent="0.25">
      <c r="A4131" s="23">
        <v>900070</v>
      </c>
      <c r="B4131" s="21" t="s">
        <v>1367</v>
      </c>
      <c r="C4131" s="21"/>
      <c r="D4131" s="16">
        <v>13.996627318718383</v>
      </c>
      <c r="E4131" s="15">
        <v>8.9640000000000022</v>
      </c>
    </row>
    <row r="4132" spans="1:5" x14ac:dyDescent="0.25">
      <c r="A4132" s="23">
        <v>900080</v>
      </c>
      <c r="B4132" s="21" t="s">
        <v>1366</v>
      </c>
      <c r="C4132" s="21"/>
      <c r="D4132" s="16">
        <v>34.401349072512645</v>
      </c>
      <c r="E4132" s="15">
        <v>22.032</v>
      </c>
    </row>
    <row r="4133" spans="1:5" x14ac:dyDescent="0.25">
      <c r="A4133" s="23">
        <v>900090</v>
      </c>
      <c r="B4133" s="21" t="s">
        <v>1365</v>
      </c>
      <c r="C4133" s="21" t="s">
        <v>1231</v>
      </c>
      <c r="D4133" s="16">
        <v>25.801011804384487</v>
      </c>
      <c r="E4133" s="15">
        <v>16.524000000000001</v>
      </c>
    </row>
    <row r="4134" spans="1:5" x14ac:dyDescent="0.25">
      <c r="A4134" s="23">
        <v>900100</v>
      </c>
      <c r="B4134" s="21" t="s">
        <v>1364</v>
      </c>
      <c r="C4134" s="21"/>
      <c r="D4134" s="16">
        <v>13.996627318718383</v>
      </c>
      <c r="E4134" s="15">
        <v>8.9640000000000022</v>
      </c>
    </row>
    <row r="4135" spans="1:5" x14ac:dyDescent="0.25">
      <c r="A4135" s="23">
        <v>900110</v>
      </c>
      <c r="B4135" s="21" t="s">
        <v>1363</v>
      </c>
      <c r="C4135" s="21"/>
      <c r="D4135" s="16">
        <v>64.418212478920751</v>
      </c>
      <c r="E4135" s="15">
        <v>41.256000000000007</v>
      </c>
    </row>
    <row r="4136" spans="1:5" x14ac:dyDescent="0.25">
      <c r="A4136" s="23">
        <v>900120</v>
      </c>
      <c r="B4136" s="21" t="s">
        <v>1362</v>
      </c>
      <c r="C4136" s="21"/>
      <c r="D4136" s="16">
        <v>13.996627318718383</v>
      </c>
      <c r="E4136" s="15">
        <v>8.9640000000000022</v>
      </c>
    </row>
    <row r="4137" spans="1:5" x14ac:dyDescent="0.25">
      <c r="A4137" s="23">
        <v>900130</v>
      </c>
      <c r="B4137" s="21" t="s">
        <v>1361</v>
      </c>
      <c r="C4137" s="21"/>
      <c r="D4137" s="16">
        <v>43.001686340640809</v>
      </c>
      <c r="E4137" s="15">
        <v>27.540000000000003</v>
      </c>
    </row>
    <row r="4138" spans="1:5" x14ac:dyDescent="0.25">
      <c r="A4138" s="23">
        <v>900135</v>
      </c>
      <c r="B4138" s="21" t="s">
        <v>1360</v>
      </c>
      <c r="C4138" s="21"/>
      <c r="D4138" s="16">
        <v>43.001686340640809</v>
      </c>
      <c r="E4138" s="15">
        <v>27.540000000000003</v>
      </c>
    </row>
    <row r="4139" spans="1:5" x14ac:dyDescent="0.25">
      <c r="A4139" s="23">
        <v>900140</v>
      </c>
      <c r="B4139" s="21" t="s">
        <v>1359</v>
      </c>
      <c r="C4139" s="21"/>
      <c r="D4139" s="16">
        <v>45.868465430016862</v>
      </c>
      <c r="E4139" s="15">
        <v>29.376000000000001</v>
      </c>
    </row>
    <row r="4140" spans="1:5" x14ac:dyDescent="0.25">
      <c r="A4140" s="23">
        <v>900160</v>
      </c>
      <c r="B4140" s="21" t="s">
        <v>1358</v>
      </c>
      <c r="C4140" s="21"/>
      <c r="D4140" s="16">
        <v>17.200674536256322</v>
      </c>
      <c r="E4140" s="15">
        <v>11.016</v>
      </c>
    </row>
    <row r="4141" spans="1:5" x14ac:dyDescent="0.25">
      <c r="A4141" s="23">
        <v>900170</v>
      </c>
      <c r="B4141" s="21" t="s">
        <v>1357</v>
      </c>
      <c r="C4141" s="21"/>
      <c r="D4141" s="16">
        <v>12.984822934232715</v>
      </c>
      <c r="E4141" s="15">
        <v>8.3160000000000007</v>
      </c>
    </row>
    <row r="4142" spans="1:5" x14ac:dyDescent="0.25">
      <c r="A4142" s="23">
        <v>900180</v>
      </c>
      <c r="B4142" s="21" t="s">
        <v>1356</v>
      </c>
      <c r="C4142" s="21"/>
      <c r="D4142" s="16">
        <v>17.200674536256322</v>
      </c>
      <c r="E4142" s="15">
        <v>11.016</v>
      </c>
    </row>
    <row r="4143" spans="1:5" x14ac:dyDescent="0.25">
      <c r="A4143" s="23">
        <v>900190</v>
      </c>
      <c r="B4143" s="21" t="s">
        <v>1355</v>
      </c>
      <c r="C4143" s="21"/>
      <c r="D4143" s="16">
        <v>57.166947723440138</v>
      </c>
      <c r="E4143" s="15">
        <v>36.612000000000002</v>
      </c>
    </row>
    <row r="4144" spans="1:5" x14ac:dyDescent="0.25">
      <c r="A4144" s="23">
        <v>900200</v>
      </c>
      <c r="B4144" s="21" t="s">
        <v>1354</v>
      </c>
      <c r="C4144" s="21"/>
      <c r="D4144" s="16">
        <v>1.8549747048903882</v>
      </c>
      <c r="E4144" s="15">
        <v>1.1880000000000002</v>
      </c>
    </row>
    <row r="4145" spans="1:5" x14ac:dyDescent="0.25">
      <c r="A4145" s="23">
        <v>900210</v>
      </c>
      <c r="B4145" s="21" t="s">
        <v>1353</v>
      </c>
      <c r="C4145" s="21"/>
      <c r="D4145" s="16">
        <v>1.6863406408094437</v>
      </c>
      <c r="E4145" s="15">
        <v>1.08</v>
      </c>
    </row>
    <row r="4146" spans="1:5" x14ac:dyDescent="0.25">
      <c r="A4146" s="23">
        <v>900220</v>
      </c>
      <c r="B4146" s="21" t="s">
        <v>1352</v>
      </c>
      <c r="C4146" s="21"/>
      <c r="D4146" s="16">
        <v>4.3844856661045535</v>
      </c>
      <c r="E4146" s="15">
        <v>2.8080000000000003</v>
      </c>
    </row>
    <row r="4147" spans="1:5" x14ac:dyDescent="0.25">
      <c r="A4147" s="23">
        <v>900230</v>
      </c>
      <c r="B4147" s="21" t="s">
        <v>1351</v>
      </c>
      <c r="C4147" s="21"/>
      <c r="D4147" s="16">
        <v>25.295109612141655</v>
      </c>
      <c r="E4147" s="15">
        <v>16.200000000000003</v>
      </c>
    </row>
    <row r="4148" spans="1:5" x14ac:dyDescent="0.25">
      <c r="A4148" s="23">
        <v>900240</v>
      </c>
      <c r="B4148" s="21" t="s">
        <v>1350</v>
      </c>
      <c r="C4148" s="21"/>
      <c r="D4148" s="16">
        <v>35.750421585160204</v>
      </c>
      <c r="E4148" s="15">
        <v>22.896000000000001</v>
      </c>
    </row>
    <row r="4149" spans="1:5" x14ac:dyDescent="0.25">
      <c r="A4149" s="23">
        <v>900250</v>
      </c>
      <c r="B4149" s="21" t="s">
        <v>1349</v>
      </c>
      <c r="C4149" s="21"/>
      <c r="D4149" s="16">
        <v>10.961214165261383</v>
      </c>
      <c r="E4149" s="15">
        <v>7.0200000000000005</v>
      </c>
    </row>
    <row r="4150" spans="1:5" x14ac:dyDescent="0.25">
      <c r="A4150" s="23">
        <v>900260</v>
      </c>
      <c r="B4150" s="21" t="s">
        <v>1348</v>
      </c>
      <c r="C4150" s="21"/>
      <c r="D4150" s="16">
        <v>34.401349072512645</v>
      </c>
      <c r="E4150" s="15">
        <v>22.032</v>
      </c>
    </row>
    <row r="4151" spans="1:5" x14ac:dyDescent="0.25">
      <c r="A4151" s="23">
        <v>900270</v>
      </c>
      <c r="B4151" s="21" t="s">
        <v>1347</v>
      </c>
      <c r="C4151" s="21"/>
      <c r="D4151" s="16">
        <v>34.401349072512645</v>
      </c>
      <c r="E4151" s="15">
        <v>22.032</v>
      </c>
    </row>
    <row r="4152" spans="1:5" x14ac:dyDescent="0.25">
      <c r="A4152" s="23">
        <v>900280</v>
      </c>
      <c r="B4152" s="21" t="s">
        <v>1346</v>
      </c>
      <c r="C4152" s="21"/>
      <c r="D4152" s="16">
        <v>34.401349072512645</v>
      </c>
      <c r="E4152" s="15">
        <v>22.032</v>
      </c>
    </row>
    <row r="4153" spans="1:5" x14ac:dyDescent="0.25">
      <c r="A4153" s="23">
        <v>900290</v>
      </c>
      <c r="B4153" s="21" t="s">
        <v>1345</v>
      </c>
      <c r="C4153" s="21"/>
      <c r="D4153" s="16">
        <v>8.6003372681281611</v>
      </c>
      <c r="E4153" s="15">
        <v>5.508</v>
      </c>
    </row>
    <row r="4154" spans="1:5" x14ac:dyDescent="0.25">
      <c r="A4154" s="23">
        <v>900310</v>
      </c>
      <c r="B4154" s="21" t="s">
        <v>1344</v>
      </c>
      <c r="C4154" s="21"/>
      <c r="D4154" s="16">
        <v>13.996627318718383</v>
      </c>
      <c r="E4154" s="15">
        <v>8.9640000000000022</v>
      </c>
    </row>
    <row r="4155" spans="1:5" x14ac:dyDescent="0.25">
      <c r="A4155" s="23">
        <v>900320</v>
      </c>
      <c r="B4155" s="21" t="s">
        <v>1343</v>
      </c>
      <c r="C4155" s="21"/>
      <c r="D4155" s="16">
        <v>13.996627318718383</v>
      </c>
      <c r="E4155" s="15">
        <v>8.9640000000000022</v>
      </c>
    </row>
    <row r="4156" spans="1:5" x14ac:dyDescent="0.25">
      <c r="A4156" s="23">
        <v>900330</v>
      </c>
      <c r="B4156" s="21" t="s">
        <v>1342</v>
      </c>
      <c r="C4156" s="21"/>
      <c r="D4156" s="16">
        <v>17.200674536256322</v>
      </c>
      <c r="E4156" s="15">
        <v>11.016</v>
      </c>
    </row>
    <row r="4157" spans="1:5" x14ac:dyDescent="0.25">
      <c r="A4157" s="23">
        <v>900340</v>
      </c>
      <c r="B4157" s="21" t="s">
        <v>1341</v>
      </c>
      <c r="C4157" s="21"/>
      <c r="D4157" s="16">
        <v>1.8549747048903882</v>
      </c>
      <c r="E4157" s="15">
        <v>1.1880000000000002</v>
      </c>
    </row>
    <row r="4158" spans="1:5" x14ac:dyDescent="0.25">
      <c r="A4158" s="23">
        <v>900350</v>
      </c>
      <c r="B4158" s="21" t="s">
        <v>1340</v>
      </c>
      <c r="C4158" s="21"/>
      <c r="D4158" s="16">
        <v>43.001686340640809</v>
      </c>
      <c r="E4158" s="15">
        <v>27.540000000000003</v>
      </c>
    </row>
    <row r="4159" spans="1:5" x14ac:dyDescent="0.25">
      <c r="A4159" s="23">
        <v>900360</v>
      </c>
      <c r="B4159" s="21" t="s">
        <v>1339</v>
      </c>
      <c r="C4159" s="21"/>
      <c r="D4159" s="16">
        <v>35.750421585160204</v>
      </c>
      <c r="E4159" s="15">
        <v>22.896000000000001</v>
      </c>
    </row>
    <row r="4160" spans="1:5" x14ac:dyDescent="0.25">
      <c r="A4160" s="23">
        <v>900361</v>
      </c>
      <c r="B4160" s="21" t="s">
        <v>1338</v>
      </c>
      <c r="C4160" s="21"/>
      <c r="D4160" s="16">
        <v>28.67</v>
      </c>
      <c r="E4160" s="15">
        <v>18.361414800000002</v>
      </c>
    </row>
    <row r="4161" spans="1:5" x14ac:dyDescent="0.25">
      <c r="A4161" s="23">
        <v>900370</v>
      </c>
      <c r="B4161" s="21" t="s">
        <v>1337</v>
      </c>
      <c r="C4161" s="21"/>
      <c r="D4161" s="16">
        <v>2.3608768971332208</v>
      </c>
      <c r="E4161" s="15">
        <v>1.512</v>
      </c>
    </row>
    <row r="4162" spans="1:5" x14ac:dyDescent="0.25">
      <c r="A4162" s="23">
        <v>900380</v>
      </c>
      <c r="B4162" s="21" t="s">
        <v>1336</v>
      </c>
      <c r="C4162" s="21"/>
      <c r="D4162" s="16">
        <v>3.7099494097807764</v>
      </c>
      <c r="E4162" s="15">
        <v>2.3760000000000003</v>
      </c>
    </row>
    <row r="4163" spans="1:5" x14ac:dyDescent="0.25">
      <c r="A4163" s="23">
        <v>900410</v>
      </c>
      <c r="B4163" s="21" t="s">
        <v>1335</v>
      </c>
      <c r="C4163" s="21"/>
      <c r="D4163" s="16">
        <v>8.6003372681281611</v>
      </c>
      <c r="E4163" s="15">
        <v>5.508</v>
      </c>
    </row>
    <row r="4164" spans="1:5" x14ac:dyDescent="0.25">
      <c r="A4164" s="23">
        <v>900420</v>
      </c>
      <c r="B4164" s="21" t="s">
        <v>1334</v>
      </c>
      <c r="C4164" s="21"/>
      <c r="D4164" s="16">
        <v>25.801011804384487</v>
      </c>
      <c r="E4164" s="15">
        <v>16.524000000000001</v>
      </c>
    </row>
    <row r="4165" spans="1:5" x14ac:dyDescent="0.25">
      <c r="A4165" s="23">
        <v>900430</v>
      </c>
      <c r="B4165" s="21" t="s">
        <v>1333</v>
      </c>
      <c r="C4165" s="21"/>
      <c r="D4165" s="16">
        <v>25.801011804384487</v>
      </c>
      <c r="E4165" s="15">
        <v>16.524000000000001</v>
      </c>
    </row>
    <row r="4166" spans="1:5" x14ac:dyDescent="0.25">
      <c r="A4166" s="23">
        <v>900440</v>
      </c>
      <c r="B4166" s="21" t="s">
        <v>1332</v>
      </c>
      <c r="C4166" s="21"/>
      <c r="D4166" s="16">
        <v>25.801011804384487</v>
      </c>
      <c r="E4166" s="15">
        <v>16.524000000000001</v>
      </c>
    </row>
    <row r="4167" spans="1:5" x14ac:dyDescent="0.25">
      <c r="A4167" s="23">
        <v>900450</v>
      </c>
      <c r="B4167" s="21" t="s">
        <v>1331</v>
      </c>
      <c r="C4167" s="21"/>
      <c r="D4167" s="16">
        <v>17.200674536256322</v>
      </c>
      <c r="E4167" s="15">
        <v>11.016</v>
      </c>
    </row>
    <row r="4168" spans="1:5" x14ac:dyDescent="0.25">
      <c r="A4168" s="182">
        <v>900460</v>
      </c>
      <c r="B4168" s="21" t="s">
        <v>1330</v>
      </c>
      <c r="C4168" s="21"/>
      <c r="D4168" s="16">
        <v>20.067453625632378</v>
      </c>
      <c r="E4168" s="15">
        <v>12.852000000000002</v>
      </c>
    </row>
    <row r="4169" spans="1:5" x14ac:dyDescent="0.25">
      <c r="A4169" s="23">
        <v>900470</v>
      </c>
      <c r="B4169" s="21" t="s">
        <v>1329</v>
      </c>
      <c r="C4169" s="21"/>
      <c r="D4169" s="16">
        <v>7.2512647554806069</v>
      </c>
      <c r="E4169" s="15">
        <v>4.6440000000000001</v>
      </c>
    </row>
    <row r="4170" spans="1:5" ht="24" x14ac:dyDescent="0.25">
      <c r="A4170" s="23">
        <v>900475</v>
      </c>
      <c r="B4170" s="21" t="s">
        <v>1328</v>
      </c>
      <c r="C4170" s="21" t="s">
        <v>1327</v>
      </c>
      <c r="D4170" s="16">
        <v>17.200674536256322</v>
      </c>
      <c r="E4170" s="15">
        <v>11.016</v>
      </c>
    </row>
    <row r="4171" spans="1:5" x14ac:dyDescent="0.25">
      <c r="A4171" s="23">
        <v>900480</v>
      </c>
      <c r="B4171" s="21" t="s">
        <v>1326</v>
      </c>
      <c r="C4171" s="21"/>
      <c r="D4171" s="16">
        <v>14.33389544688027</v>
      </c>
      <c r="E4171" s="15">
        <v>9.18</v>
      </c>
    </row>
    <row r="4172" spans="1:5" x14ac:dyDescent="0.25">
      <c r="A4172" s="23">
        <v>900490</v>
      </c>
      <c r="B4172" s="21" t="s">
        <v>1325</v>
      </c>
      <c r="C4172" s="21"/>
      <c r="D4172" s="16">
        <v>13.996627318718383</v>
      </c>
      <c r="E4172" s="15">
        <v>8.9640000000000022</v>
      </c>
    </row>
    <row r="4173" spans="1:5" x14ac:dyDescent="0.25">
      <c r="A4173" s="23">
        <v>900500</v>
      </c>
      <c r="B4173" s="21" t="s">
        <v>1324</v>
      </c>
      <c r="C4173" s="21"/>
      <c r="D4173" s="16">
        <v>13.996627318718383</v>
      </c>
      <c r="E4173" s="15">
        <v>8.9640000000000022</v>
      </c>
    </row>
    <row r="4174" spans="1:5" x14ac:dyDescent="0.25">
      <c r="A4174" s="23">
        <v>900510</v>
      </c>
      <c r="B4174" s="21" t="s">
        <v>1323</v>
      </c>
      <c r="C4174" s="21"/>
      <c r="D4174" s="16">
        <v>34.401349072512645</v>
      </c>
      <c r="E4174" s="15">
        <v>22.032</v>
      </c>
    </row>
    <row r="4175" spans="1:5" x14ac:dyDescent="0.25">
      <c r="A4175" s="23">
        <v>900511</v>
      </c>
      <c r="B4175" s="21" t="s">
        <v>1322</v>
      </c>
      <c r="C4175" s="187"/>
      <c r="D4175" s="16">
        <v>28.67</v>
      </c>
      <c r="E4175" s="15">
        <v>18.361414800000002</v>
      </c>
    </row>
    <row r="4176" spans="1:5" x14ac:dyDescent="0.25">
      <c r="A4176" s="23">
        <v>900520</v>
      </c>
      <c r="B4176" s="21" t="s">
        <v>1321</v>
      </c>
      <c r="C4176" s="21"/>
      <c r="D4176" s="16">
        <v>34.401349072512645</v>
      </c>
      <c r="E4176" s="15">
        <v>22.032</v>
      </c>
    </row>
    <row r="4177" spans="1:5" x14ac:dyDescent="0.25">
      <c r="A4177" s="23">
        <v>900530</v>
      </c>
      <c r="B4177" s="21" t="s">
        <v>1320</v>
      </c>
      <c r="C4177" s="21"/>
      <c r="D4177" s="16">
        <v>4.3844856661045535</v>
      </c>
      <c r="E4177" s="15">
        <v>2.8080000000000003</v>
      </c>
    </row>
    <row r="4178" spans="1:5" x14ac:dyDescent="0.25">
      <c r="A4178" s="23">
        <v>900540</v>
      </c>
      <c r="B4178" s="21" t="s">
        <v>1319</v>
      </c>
      <c r="C4178" s="21"/>
      <c r="D4178" s="16">
        <v>8.6003372681281611</v>
      </c>
      <c r="E4178" s="15">
        <v>5.508</v>
      </c>
    </row>
    <row r="4179" spans="1:5" x14ac:dyDescent="0.25">
      <c r="A4179" s="23">
        <v>900550</v>
      </c>
      <c r="B4179" s="21" t="s">
        <v>1318</v>
      </c>
      <c r="C4179" s="21"/>
      <c r="D4179" s="16">
        <v>43.001686340640809</v>
      </c>
      <c r="E4179" s="15">
        <v>27.540000000000003</v>
      </c>
    </row>
    <row r="4180" spans="1:5" x14ac:dyDescent="0.25">
      <c r="A4180" s="23">
        <v>900560</v>
      </c>
      <c r="B4180" s="21" t="s">
        <v>1317</v>
      </c>
      <c r="C4180" s="21"/>
      <c r="D4180" s="16">
        <v>2.5295109612141653</v>
      </c>
      <c r="E4180" s="15">
        <v>1.62</v>
      </c>
    </row>
    <row r="4181" spans="1:5" x14ac:dyDescent="0.25">
      <c r="A4181" s="23">
        <v>900570</v>
      </c>
      <c r="B4181" s="21" t="s">
        <v>1316</v>
      </c>
      <c r="C4181" s="21"/>
      <c r="D4181" s="16">
        <v>4.2158516020236085</v>
      </c>
      <c r="E4181" s="15">
        <v>2.6999999999999997</v>
      </c>
    </row>
    <row r="4182" spans="1:5" x14ac:dyDescent="0.25">
      <c r="A4182" s="23">
        <v>900571</v>
      </c>
      <c r="B4182" s="21" t="s">
        <v>1315</v>
      </c>
      <c r="C4182" s="21"/>
      <c r="D4182" s="16">
        <v>7.5885328836424959</v>
      </c>
      <c r="E4182" s="15">
        <v>4.8600000000000003</v>
      </c>
    </row>
    <row r="4183" spans="1:5" x14ac:dyDescent="0.25">
      <c r="A4183" s="23">
        <v>900580</v>
      </c>
      <c r="B4183" s="21" t="s">
        <v>1314</v>
      </c>
      <c r="C4183" s="21"/>
      <c r="D4183" s="16">
        <v>1.6863406408094437</v>
      </c>
      <c r="E4183" s="15">
        <v>1.08</v>
      </c>
    </row>
    <row r="4184" spans="1:5" x14ac:dyDescent="0.25">
      <c r="A4184" s="23">
        <v>900585</v>
      </c>
      <c r="B4184" s="21" t="s">
        <v>1313</v>
      </c>
      <c r="C4184" s="21"/>
      <c r="D4184" s="16">
        <v>35.750421585160204</v>
      </c>
      <c r="E4184" s="15">
        <v>22.896000000000001</v>
      </c>
    </row>
    <row r="4185" spans="1:5" x14ac:dyDescent="0.25">
      <c r="A4185" s="23">
        <v>900590</v>
      </c>
      <c r="B4185" s="21" t="s">
        <v>1312</v>
      </c>
      <c r="C4185" s="21"/>
      <c r="D4185" s="16">
        <v>17.200674536256322</v>
      </c>
      <c r="E4185" s="15">
        <v>11.016</v>
      </c>
    </row>
    <row r="4186" spans="1:5" x14ac:dyDescent="0.25">
      <c r="A4186" s="23">
        <v>900610</v>
      </c>
      <c r="B4186" s="21" t="s">
        <v>1311</v>
      </c>
      <c r="C4186" s="21"/>
      <c r="D4186" s="16">
        <v>4.3844856661045535</v>
      </c>
      <c r="E4186" s="15">
        <v>2.8080000000000003</v>
      </c>
    </row>
    <row r="4187" spans="1:5" x14ac:dyDescent="0.25">
      <c r="A4187" s="23">
        <v>900620</v>
      </c>
      <c r="B4187" s="21" t="s">
        <v>1310</v>
      </c>
      <c r="C4187" s="21" t="s">
        <v>1309</v>
      </c>
      <c r="D4187" s="16">
        <v>15.85160202360877</v>
      </c>
      <c r="E4187" s="15">
        <v>10.152000000000001</v>
      </c>
    </row>
    <row r="4188" spans="1:5" x14ac:dyDescent="0.25">
      <c r="A4188" s="23">
        <v>900630</v>
      </c>
      <c r="B4188" s="21" t="s">
        <v>1308</v>
      </c>
      <c r="C4188" s="21"/>
      <c r="D4188" s="16">
        <v>34.401349072512645</v>
      </c>
      <c r="E4188" s="15">
        <v>22.032</v>
      </c>
    </row>
    <row r="4189" spans="1:5" x14ac:dyDescent="0.25">
      <c r="A4189" s="23">
        <v>900640</v>
      </c>
      <c r="B4189" s="21" t="s">
        <v>1307</v>
      </c>
      <c r="C4189" s="21"/>
      <c r="D4189" s="16">
        <v>34.401349072512645</v>
      </c>
      <c r="E4189" s="15">
        <v>22.032</v>
      </c>
    </row>
    <row r="4190" spans="1:5" x14ac:dyDescent="0.25">
      <c r="A4190" s="23">
        <v>900650</v>
      </c>
      <c r="B4190" s="21" t="s">
        <v>1306</v>
      </c>
      <c r="C4190" s="21" t="s">
        <v>1305</v>
      </c>
      <c r="D4190" s="16">
        <v>10.961214165261383</v>
      </c>
      <c r="E4190" s="15">
        <v>7.0200000000000005</v>
      </c>
    </row>
    <row r="4191" spans="1:5" x14ac:dyDescent="0.25">
      <c r="A4191" s="182">
        <v>900660</v>
      </c>
      <c r="B4191" s="21" t="s">
        <v>1304</v>
      </c>
      <c r="C4191" s="21"/>
      <c r="D4191" s="16">
        <v>7.2512647554806069</v>
      </c>
      <c r="E4191" s="15">
        <v>4.6440000000000001</v>
      </c>
    </row>
    <row r="4192" spans="1:5" x14ac:dyDescent="0.25">
      <c r="A4192" s="23">
        <v>900670</v>
      </c>
      <c r="B4192" s="21" t="s">
        <v>1303</v>
      </c>
      <c r="C4192" s="21" t="s">
        <v>1302</v>
      </c>
      <c r="D4192" s="16">
        <v>2.8667790893760539</v>
      </c>
      <c r="E4192" s="15">
        <v>1.8360000000000001</v>
      </c>
    </row>
    <row r="4193" spans="1:5" x14ac:dyDescent="0.25">
      <c r="A4193" s="23">
        <v>900680</v>
      </c>
      <c r="B4193" s="21" t="s">
        <v>1301</v>
      </c>
      <c r="C4193" s="21"/>
      <c r="D4193" s="16">
        <v>2.8667790893760539</v>
      </c>
      <c r="E4193" s="15">
        <v>1.8360000000000001</v>
      </c>
    </row>
    <row r="4194" spans="1:5" x14ac:dyDescent="0.25">
      <c r="A4194" s="23">
        <v>900681</v>
      </c>
      <c r="B4194" s="21" t="s">
        <v>1300</v>
      </c>
      <c r="C4194" s="21"/>
      <c r="D4194" s="16">
        <v>2.8667790893760539</v>
      </c>
      <c r="E4194" s="15">
        <v>1.8360000000000001</v>
      </c>
    </row>
    <row r="4195" spans="1:5" x14ac:dyDescent="0.25">
      <c r="A4195" s="23">
        <v>900690</v>
      </c>
      <c r="B4195" s="21" t="s">
        <v>1299</v>
      </c>
      <c r="C4195" s="21"/>
      <c r="D4195" s="16">
        <v>1.6863406408094437</v>
      </c>
      <c r="E4195" s="15">
        <v>1.08</v>
      </c>
    </row>
    <row r="4196" spans="1:5" x14ac:dyDescent="0.25">
      <c r="A4196" s="23">
        <v>900700</v>
      </c>
      <c r="B4196" s="21" t="s">
        <v>1298</v>
      </c>
      <c r="C4196" s="21"/>
      <c r="D4196" s="16">
        <v>3.7099494097807764</v>
      </c>
      <c r="E4196" s="15">
        <v>2.3760000000000003</v>
      </c>
    </row>
    <row r="4197" spans="1:5" x14ac:dyDescent="0.25">
      <c r="A4197" s="23">
        <v>900710</v>
      </c>
      <c r="B4197" s="21" t="s">
        <v>1297</v>
      </c>
      <c r="C4197" s="21"/>
      <c r="D4197" s="16">
        <v>71.500843170320408</v>
      </c>
      <c r="E4197" s="15">
        <v>45.792000000000002</v>
      </c>
    </row>
    <row r="4198" spans="1:5" x14ac:dyDescent="0.25">
      <c r="A4198" s="23">
        <v>900720</v>
      </c>
      <c r="B4198" s="21" t="s">
        <v>1296</v>
      </c>
      <c r="C4198" s="21"/>
      <c r="D4198" s="16">
        <v>8.6003372681281611</v>
      </c>
      <c r="E4198" s="15">
        <v>5.508</v>
      </c>
    </row>
    <row r="4199" spans="1:5" x14ac:dyDescent="0.25">
      <c r="A4199" s="23">
        <v>900740</v>
      </c>
      <c r="B4199" s="21" t="s">
        <v>1295</v>
      </c>
      <c r="C4199" s="21"/>
      <c r="D4199" s="16">
        <v>14.33389544688027</v>
      </c>
      <c r="E4199" s="15">
        <v>9.18</v>
      </c>
    </row>
    <row r="4200" spans="1:5" x14ac:dyDescent="0.25">
      <c r="A4200" s="23">
        <v>900750</v>
      </c>
      <c r="B4200" s="21" t="s">
        <v>1294</v>
      </c>
      <c r="C4200" s="21"/>
      <c r="D4200" s="16">
        <v>13.996627318718383</v>
      </c>
      <c r="E4200" s="15">
        <v>8.9640000000000022</v>
      </c>
    </row>
    <row r="4201" spans="1:5" x14ac:dyDescent="0.25">
      <c r="A4201" s="23">
        <v>900760</v>
      </c>
      <c r="B4201" s="21" t="s">
        <v>1293</v>
      </c>
      <c r="C4201" s="21"/>
      <c r="D4201" s="16">
        <v>13.996627318718383</v>
      </c>
      <c r="E4201" s="15">
        <v>8.9640000000000022</v>
      </c>
    </row>
    <row r="4202" spans="1:5" x14ac:dyDescent="0.25">
      <c r="A4202" s="23">
        <v>900770</v>
      </c>
      <c r="B4202" s="21" t="s">
        <v>1292</v>
      </c>
      <c r="C4202" s="21" t="s">
        <v>1291</v>
      </c>
      <c r="D4202" s="16">
        <v>85</v>
      </c>
      <c r="E4202" s="15">
        <v>54.437400000000004</v>
      </c>
    </row>
    <row r="4203" spans="1:5" x14ac:dyDescent="0.25">
      <c r="A4203" s="182">
        <v>900780</v>
      </c>
      <c r="B4203" s="21" t="s">
        <v>1290</v>
      </c>
      <c r="C4203" s="21" t="s">
        <v>1288</v>
      </c>
      <c r="D4203" s="16">
        <v>13.996627318718383</v>
      </c>
      <c r="E4203" s="15">
        <v>8.9640000000000022</v>
      </c>
    </row>
    <row r="4204" spans="1:5" x14ac:dyDescent="0.25">
      <c r="A4204" s="23">
        <v>900790</v>
      </c>
      <c r="B4204" s="21" t="s">
        <v>1289</v>
      </c>
      <c r="C4204" s="21" t="s">
        <v>1288</v>
      </c>
      <c r="D4204" s="16">
        <v>13.996627318718383</v>
      </c>
      <c r="E4204" s="15">
        <v>8.9640000000000022</v>
      </c>
    </row>
    <row r="4205" spans="1:5" x14ac:dyDescent="0.25">
      <c r="A4205" s="23">
        <v>900800</v>
      </c>
      <c r="B4205" s="21" t="s">
        <v>1287</v>
      </c>
      <c r="C4205" s="21"/>
      <c r="D4205" s="16">
        <v>8.6003372681281611</v>
      </c>
      <c r="E4205" s="15">
        <v>5.508</v>
      </c>
    </row>
    <row r="4206" spans="1:5" x14ac:dyDescent="0.25">
      <c r="A4206" s="23">
        <v>900810</v>
      </c>
      <c r="B4206" s="21" t="s">
        <v>1286</v>
      </c>
      <c r="C4206" s="21"/>
      <c r="D4206" s="16">
        <v>13.490725126475549</v>
      </c>
      <c r="E4206" s="15">
        <v>8.64</v>
      </c>
    </row>
    <row r="4207" spans="1:5" x14ac:dyDescent="0.25">
      <c r="A4207" s="23">
        <v>900820</v>
      </c>
      <c r="B4207" s="21" t="s">
        <v>1285</v>
      </c>
      <c r="C4207" s="21"/>
      <c r="D4207" s="16">
        <v>13.490725126475549</v>
      </c>
      <c r="E4207" s="15">
        <v>8.64</v>
      </c>
    </row>
    <row r="4208" spans="1:5" x14ac:dyDescent="0.25">
      <c r="A4208" s="23">
        <v>900830</v>
      </c>
      <c r="B4208" s="21" t="s">
        <v>1284</v>
      </c>
      <c r="C4208" s="21"/>
      <c r="D4208" s="16">
        <v>13.490725126475549</v>
      </c>
      <c r="E4208" s="15">
        <v>8.64</v>
      </c>
    </row>
    <row r="4209" spans="1:5" x14ac:dyDescent="0.25">
      <c r="A4209" s="23">
        <v>900840</v>
      </c>
      <c r="B4209" s="21" t="s">
        <v>1283</v>
      </c>
      <c r="C4209" s="21"/>
      <c r="D4209" s="16">
        <v>13.996627318718383</v>
      </c>
      <c r="E4209" s="15">
        <v>8.9640000000000022</v>
      </c>
    </row>
    <row r="4210" spans="1:5" x14ac:dyDescent="0.25">
      <c r="A4210" s="23">
        <v>900850</v>
      </c>
      <c r="B4210" s="21" t="s">
        <v>1282</v>
      </c>
      <c r="C4210" s="21"/>
      <c r="D4210" s="16">
        <v>3.7099494097807764</v>
      </c>
      <c r="E4210" s="15">
        <v>2.3760000000000003</v>
      </c>
    </row>
    <row r="4211" spans="1:5" x14ac:dyDescent="0.25">
      <c r="A4211" s="23">
        <v>900860</v>
      </c>
      <c r="B4211" s="21" t="s">
        <v>1281</v>
      </c>
      <c r="C4211" s="21"/>
      <c r="D4211" s="16">
        <v>7.2512647554806069</v>
      </c>
      <c r="E4211" s="15">
        <v>4.6440000000000001</v>
      </c>
    </row>
    <row r="4212" spans="1:5" x14ac:dyDescent="0.25">
      <c r="A4212" s="23">
        <v>900870</v>
      </c>
      <c r="B4212" s="21" t="s">
        <v>1280</v>
      </c>
      <c r="C4212" s="21"/>
      <c r="D4212" s="16">
        <v>38.617200674536257</v>
      </c>
      <c r="E4212" s="15">
        <v>24.731999999999999</v>
      </c>
    </row>
    <row r="4213" spans="1:5" x14ac:dyDescent="0.25">
      <c r="A4213" s="23">
        <v>900871</v>
      </c>
      <c r="B4213" s="21" t="s">
        <v>1279</v>
      </c>
      <c r="C4213" s="21"/>
      <c r="D4213" s="16">
        <v>28.67</v>
      </c>
      <c r="E4213" s="15">
        <v>18.361414800000002</v>
      </c>
    </row>
    <row r="4214" spans="1:5" x14ac:dyDescent="0.25">
      <c r="A4214" s="23">
        <v>900880</v>
      </c>
      <c r="B4214" s="21" t="s">
        <v>1278</v>
      </c>
      <c r="C4214" s="21" t="s">
        <v>1277</v>
      </c>
      <c r="D4214" s="16">
        <v>8.4317032040472171</v>
      </c>
      <c r="E4214" s="15">
        <v>5.3999999999999995</v>
      </c>
    </row>
    <row r="4215" spans="1:5" x14ac:dyDescent="0.25">
      <c r="A4215" s="23">
        <v>900890</v>
      </c>
      <c r="B4215" s="21" t="s">
        <v>1276</v>
      </c>
      <c r="C4215" s="21"/>
      <c r="D4215" s="16">
        <v>2.5295109612141653</v>
      </c>
      <c r="E4215" s="15">
        <v>1.62</v>
      </c>
    </row>
    <row r="4216" spans="1:5" x14ac:dyDescent="0.25">
      <c r="A4216" s="23">
        <v>900900</v>
      </c>
      <c r="B4216" s="21" t="s">
        <v>1275</v>
      </c>
      <c r="C4216" s="21"/>
      <c r="D4216" s="16">
        <v>4.2158516020236085</v>
      </c>
      <c r="E4216" s="15">
        <v>2.6999999999999997</v>
      </c>
    </row>
    <row r="4217" spans="1:5" x14ac:dyDescent="0.25">
      <c r="A4217" s="23">
        <v>900901</v>
      </c>
      <c r="B4217" s="21" t="s">
        <v>1274</v>
      </c>
      <c r="C4217" s="21"/>
      <c r="D4217" s="16">
        <v>7.5885328836424959</v>
      </c>
      <c r="E4217" s="15">
        <v>4.8600000000000003</v>
      </c>
    </row>
    <row r="4218" spans="1:5" x14ac:dyDescent="0.25">
      <c r="A4218" s="23">
        <v>900930</v>
      </c>
      <c r="B4218" s="21" t="s">
        <v>1273</v>
      </c>
      <c r="C4218" s="21" t="s">
        <v>1272</v>
      </c>
      <c r="D4218" s="16">
        <v>37.099494097807757</v>
      </c>
      <c r="E4218" s="15">
        <v>23.76</v>
      </c>
    </row>
    <row r="4219" spans="1:5" x14ac:dyDescent="0.25">
      <c r="A4219" s="182">
        <v>900940</v>
      </c>
      <c r="B4219" s="21" t="s">
        <v>1271</v>
      </c>
      <c r="C4219" s="21" t="s">
        <v>1270</v>
      </c>
      <c r="D4219" s="16">
        <v>21.585160202360878</v>
      </c>
      <c r="E4219" s="15">
        <v>13.824000000000002</v>
      </c>
    </row>
    <row r="4220" spans="1:5" x14ac:dyDescent="0.25">
      <c r="A4220" s="23">
        <v>900950</v>
      </c>
      <c r="B4220" s="21" t="s">
        <v>1269</v>
      </c>
      <c r="C4220" s="21"/>
      <c r="D4220" s="16">
        <v>17.200674536256322</v>
      </c>
      <c r="E4220" s="15">
        <v>11.016</v>
      </c>
    </row>
    <row r="4221" spans="1:5" ht="24" x14ac:dyDescent="0.25">
      <c r="A4221" s="23">
        <v>900970</v>
      </c>
      <c r="B4221" s="21" t="s">
        <v>1268</v>
      </c>
      <c r="C4221" s="21" t="s">
        <v>1267</v>
      </c>
      <c r="D4221" s="16">
        <v>77.234401349072513</v>
      </c>
      <c r="E4221" s="15">
        <v>49.463999999999999</v>
      </c>
    </row>
    <row r="4222" spans="1:5" x14ac:dyDescent="0.25">
      <c r="A4222" s="23">
        <v>900990</v>
      </c>
      <c r="B4222" s="21" t="s">
        <v>1266</v>
      </c>
      <c r="C4222" s="21"/>
      <c r="D4222" s="16">
        <v>17.200674536256322</v>
      </c>
      <c r="E4222" s="15">
        <v>11.016</v>
      </c>
    </row>
    <row r="4223" spans="1:5" x14ac:dyDescent="0.25">
      <c r="A4223" s="23">
        <v>901000</v>
      </c>
      <c r="B4223" s="21" t="s">
        <v>1265</v>
      </c>
      <c r="C4223" s="21"/>
      <c r="D4223" s="16">
        <v>13.996627318718383</v>
      </c>
      <c r="E4223" s="15">
        <v>8.9640000000000022</v>
      </c>
    </row>
    <row r="4224" spans="1:5" x14ac:dyDescent="0.25">
      <c r="A4224" s="23">
        <v>901010</v>
      </c>
      <c r="B4224" s="21" t="s">
        <v>1264</v>
      </c>
      <c r="C4224" s="21"/>
      <c r="D4224" s="16">
        <v>25.801011804384487</v>
      </c>
      <c r="E4224" s="15">
        <v>16.524000000000001</v>
      </c>
    </row>
    <row r="4225" spans="1:5" x14ac:dyDescent="0.25">
      <c r="A4225" s="23">
        <v>901020</v>
      </c>
      <c r="B4225" s="21" t="s">
        <v>1263</v>
      </c>
      <c r="C4225" s="21"/>
      <c r="D4225" s="16">
        <v>1.8549747048903882</v>
      </c>
      <c r="E4225" s="15">
        <v>1.1880000000000002</v>
      </c>
    </row>
    <row r="4226" spans="1:5" x14ac:dyDescent="0.25">
      <c r="A4226" s="23">
        <v>901030</v>
      </c>
      <c r="B4226" s="21" t="s">
        <v>1262</v>
      </c>
      <c r="C4226" s="21"/>
      <c r="D4226" s="16">
        <v>3.7099494097807764</v>
      </c>
      <c r="E4226" s="15">
        <v>2.3760000000000003</v>
      </c>
    </row>
    <row r="4227" spans="1:5" x14ac:dyDescent="0.25">
      <c r="A4227" s="23">
        <v>901040</v>
      </c>
      <c r="B4227" s="21" t="s">
        <v>1261</v>
      </c>
      <c r="C4227" s="21"/>
      <c r="D4227" s="16">
        <v>1.8549747048903882</v>
      </c>
      <c r="E4227" s="15">
        <v>1.1880000000000002</v>
      </c>
    </row>
    <row r="4228" spans="1:5" x14ac:dyDescent="0.25">
      <c r="A4228" s="23">
        <v>901050</v>
      </c>
      <c r="B4228" s="21" t="s">
        <v>1260</v>
      </c>
      <c r="C4228" s="21"/>
      <c r="D4228" s="16">
        <v>43.001686340640809</v>
      </c>
      <c r="E4228" s="15">
        <v>27.540000000000003</v>
      </c>
    </row>
    <row r="4229" spans="1:5" x14ac:dyDescent="0.25">
      <c r="A4229" s="23">
        <v>901060</v>
      </c>
      <c r="B4229" s="21" t="s">
        <v>1259</v>
      </c>
      <c r="C4229" s="21" t="s">
        <v>1258</v>
      </c>
      <c r="D4229" s="16">
        <v>21.585160202360878</v>
      </c>
      <c r="E4229" s="15">
        <v>13.824000000000002</v>
      </c>
    </row>
    <row r="4230" spans="1:5" x14ac:dyDescent="0.25">
      <c r="A4230" s="23">
        <v>901061</v>
      </c>
      <c r="B4230" s="21" t="s">
        <v>1257</v>
      </c>
      <c r="C4230" s="21"/>
      <c r="D4230" s="16">
        <v>25.801011804384487</v>
      </c>
      <c r="E4230" s="15">
        <v>16.524000000000001</v>
      </c>
    </row>
    <row r="4231" spans="1:5" x14ac:dyDescent="0.25">
      <c r="A4231" s="23">
        <v>901062</v>
      </c>
      <c r="B4231" s="21" t="s">
        <v>1256</v>
      </c>
      <c r="C4231" s="21"/>
      <c r="D4231" s="16">
        <v>25.801011804384487</v>
      </c>
      <c r="E4231" s="15">
        <v>16.524000000000001</v>
      </c>
    </row>
    <row r="4232" spans="1:5" x14ac:dyDescent="0.25">
      <c r="A4232" s="23">
        <v>901070</v>
      </c>
      <c r="B4232" s="21" t="s">
        <v>1255</v>
      </c>
      <c r="C4232" s="21"/>
      <c r="D4232" s="16">
        <v>14.33389544688027</v>
      </c>
      <c r="E4232" s="15">
        <v>9.18</v>
      </c>
    </row>
    <row r="4233" spans="1:5" x14ac:dyDescent="0.25">
      <c r="A4233" s="23">
        <v>901080</v>
      </c>
      <c r="B4233" s="21" t="s">
        <v>1254</v>
      </c>
      <c r="C4233" s="21"/>
      <c r="D4233" s="16">
        <v>43.001686340640809</v>
      </c>
      <c r="E4233" s="15">
        <v>27.540000000000003</v>
      </c>
    </row>
    <row r="4234" spans="1:5" x14ac:dyDescent="0.25">
      <c r="A4234" s="23">
        <v>901090</v>
      </c>
      <c r="B4234" s="21" t="s">
        <v>1253</v>
      </c>
      <c r="C4234" s="21"/>
      <c r="D4234" s="16">
        <v>25.801011804384487</v>
      </c>
      <c r="E4234" s="15">
        <v>16.524000000000001</v>
      </c>
    </row>
    <row r="4235" spans="1:5" x14ac:dyDescent="0.25">
      <c r="A4235" s="23">
        <v>901100</v>
      </c>
      <c r="B4235" s="21" t="s">
        <v>1252</v>
      </c>
      <c r="C4235" s="21"/>
      <c r="D4235" s="16">
        <v>21.585160202360878</v>
      </c>
      <c r="E4235" s="15">
        <v>13.824000000000002</v>
      </c>
    </row>
    <row r="4236" spans="1:5" x14ac:dyDescent="0.25">
      <c r="A4236" s="23">
        <v>901110</v>
      </c>
      <c r="B4236" s="21" t="s">
        <v>1251</v>
      </c>
      <c r="C4236" s="21"/>
      <c r="D4236" s="16">
        <v>21.585160202360878</v>
      </c>
      <c r="E4236" s="15">
        <v>13.824000000000002</v>
      </c>
    </row>
    <row r="4237" spans="1:5" ht="24" x14ac:dyDescent="0.25">
      <c r="A4237" s="182">
        <v>901120</v>
      </c>
      <c r="B4237" s="21" t="s">
        <v>1250</v>
      </c>
      <c r="C4237" s="21" t="s">
        <v>1249</v>
      </c>
      <c r="D4237" s="16">
        <v>35.750421585160204</v>
      </c>
      <c r="E4237" s="15">
        <v>22.896000000000001</v>
      </c>
    </row>
    <row r="4238" spans="1:5" x14ac:dyDescent="0.25">
      <c r="A4238" s="182">
        <v>901130</v>
      </c>
      <c r="B4238" s="21" t="s">
        <v>1248</v>
      </c>
      <c r="C4238" s="21" t="s">
        <v>1247</v>
      </c>
      <c r="D4238" s="16">
        <v>5.7335581787521077</v>
      </c>
      <c r="E4238" s="15">
        <v>3.6720000000000002</v>
      </c>
    </row>
    <row r="4239" spans="1:5" x14ac:dyDescent="0.25">
      <c r="A4239" s="23">
        <v>901140</v>
      </c>
      <c r="B4239" s="21" t="s">
        <v>1246</v>
      </c>
      <c r="C4239" s="21"/>
      <c r="D4239" s="16">
        <v>6.5767284991568298</v>
      </c>
      <c r="E4239" s="15">
        <v>4.2119999999999997</v>
      </c>
    </row>
    <row r="4240" spans="1:5" x14ac:dyDescent="0.25">
      <c r="A4240" s="23">
        <v>901145</v>
      </c>
      <c r="B4240" s="21" t="s">
        <v>1245</v>
      </c>
      <c r="C4240" s="21" t="s">
        <v>169</v>
      </c>
      <c r="D4240" s="16">
        <v>57</v>
      </c>
      <c r="E4240" s="15">
        <v>36.505080000000007</v>
      </c>
    </row>
    <row r="4241" spans="1:5" x14ac:dyDescent="0.25">
      <c r="A4241" s="23">
        <v>901146</v>
      </c>
      <c r="B4241" s="21" t="s">
        <v>1244</v>
      </c>
      <c r="C4241" s="21" t="s">
        <v>169</v>
      </c>
      <c r="D4241" s="16">
        <v>57</v>
      </c>
      <c r="E4241" s="15">
        <v>36.505080000000007</v>
      </c>
    </row>
    <row r="4242" spans="1:5" x14ac:dyDescent="0.25">
      <c r="A4242" s="23">
        <v>901150</v>
      </c>
      <c r="B4242" s="21" t="s">
        <v>1243</v>
      </c>
      <c r="C4242" s="21" t="s">
        <v>1231</v>
      </c>
      <c r="D4242" s="16">
        <v>34.401349072512645</v>
      </c>
      <c r="E4242" s="15">
        <v>22.032</v>
      </c>
    </row>
    <row r="4243" spans="1:5" x14ac:dyDescent="0.25">
      <c r="A4243" s="23">
        <v>901160</v>
      </c>
      <c r="B4243" s="21" t="s">
        <v>1242</v>
      </c>
      <c r="C4243" s="21"/>
      <c r="D4243" s="16">
        <v>10.118043844856661</v>
      </c>
      <c r="E4243" s="15">
        <v>6.48</v>
      </c>
    </row>
    <row r="4244" spans="1:5" x14ac:dyDescent="0.25">
      <c r="A4244" s="23">
        <v>901170</v>
      </c>
      <c r="B4244" s="21" t="s">
        <v>1241</v>
      </c>
      <c r="C4244" s="21"/>
      <c r="D4244" s="16">
        <v>10.118043844856661</v>
      </c>
      <c r="E4244" s="15">
        <v>6.48</v>
      </c>
    </row>
    <row r="4245" spans="1:5" x14ac:dyDescent="0.25">
      <c r="A4245" s="23">
        <v>901180</v>
      </c>
      <c r="B4245" s="21" t="s">
        <v>1240</v>
      </c>
      <c r="C4245" s="21"/>
      <c r="D4245" s="16">
        <v>25.801011804384487</v>
      </c>
      <c r="E4245" s="15">
        <v>16.524000000000001</v>
      </c>
    </row>
    <row r="4246" spans="1:5" x14ac:dyDescent="0.25">
      <c r="A4246" s="23">
        <v>901190</v>
      </c>
      <c r="B4246" s="21" t="s">
        <v>1239</v>
      </c>
      <c r="C4246" s="21"/>
      <c r="D4246" s="16">
        <v>4.3844856661045535</v>
      </c>
      <c r="E4246" s="15">
        <v>2.8080000000000003</v>
      </c>
    </row>
    <row r="4247" spans="1:5" x14ac:dyDescent="0.25">
      <c r="A4247" s="23">
        <v>901200</v>
      </c>
      <c r="B4247" s="21" t="s">
        <v>1238</v>
      </c>
      <c r="C4247" s="21"/>
      <c r="D4247" s="16">
        <v>13.996627318718383</v>
      </c>
      <c r="E4247" s="15">
        <v>8.9640000000000022</v>
      </c>
    </row>
    <row r="4248" spans="1:5" x14ac:dyDescent="0.25">
      <c r="A4248" s="23">
        <v>901201</v>
      </c>
      <c r="B4248" s="21" t="s">
        <v>1237</v>
      </c>
      <c r="C4248" s="21" t="s">
        <v>1236</v>
      </c>
      <c r="D4248" s="16">
        <v>59.021922428330527</v>
      </c>
      <c r="E4248" s="15">
        <v>37.800000000000004</v>
      </c>
    </row>
    <row r="4249" spans="1:5" x14ac:dyDescent="0.25">
      <c r="A4249" s="23">
        <v>901210</v>
      </c>
      <c r="B4249" s="21" t="s">
        <v>1235</v>
      </c>
      <c r="C4249" s="21"/>
      <c r="D4249" s="16">
        <v>21.585160202360878</v>
      </c>
      <c r="E4249" s="15">
        <v>13.824000000000002</v>
      </c>
    </row>
    <row r="4250" spans="1:5" x14ac:dyDescent="0.25">
      <c r="A4250" s="23">
        <v>901220</v>
      </c>
      <c r="B4250" s="21" t="s">
        <v>1234</v>
      </c>
      <c r="C4250" s="21"/>
      <c r="D4250" s="16">
        <v>8.4317032040472171</v>
      </c>
      <c r="E4250" s="15">
        <v>5.3999999999999995</v>
      </c>
    </row>
    <row r="4251" spans="1:5" x14ac:dyDescent="0.25">
      <c r="A4251" s="23">
        <v>901221</v>
      </c>
      <c r="B4251" s="21" t="s">
        <v>1233</v>
      </c>
      <c r="C4251" s="21"/>
      <c r="D4251" s="16">
        <v>21.585160202360878</v>
      </c>
      <c r="E4251" s="15">
        <v>13.824000000000002</v>
      </c>
    </row>
    <row r="4252" spans="1:5" x14ac:dyDescent="0.25">
      <c r="A4252" s="23">
        <v>901230</v>
      </c>
      <c r="B4252" s="21" t="s">
        <v>1232</v>
      </c>
      <c r="C4252" s="21" t="s">
        <v>1231</v>
      </c>
      <c r="D4252" s="16">
        <v>25.801011804384487</v>
      </c>
      <c r="E4252" s="15">
        <v>16.524000000000001</v>
      </c>
    </row>
    <row r="4253" spans="1:5" x14ac:dyDescent="0.25">
      <c r="A4253" s="23">
        <v>901240</v>
      </c>
      <c r="B4253" s="21" t="s">
        <v>1230</v>
      </c>
      <c r="C4253" s="21"/>
      <c r="D4253" s="16">
        <v>10.961214165261383</v>
      </c>
      <c r="E4253" s="15">
        <v>7.0200000000000005</v>
      </c>
    </row>
    <row r="4254" spans="1:5" x14ac:dyDescent="0.25">
      <c r="A4254" s="23">
        <v>901250</v>
      </c>
      <c r="B4254" s="21" t="s">
        <v>1229</v>
      </c>
      <c r="C4254" s="21"/>
      <c r="D4254" s="16">
        <v>3.7099494097807764</v>
      </c>
      <c r="E4254" s="15">
        <v>2.3760000000000003</v>
      </c>
    </row>
    <row r="4255" spans="1:5" x14ac:dyDescent="0.25">
      <c r="A4255" s="23">
        <v>901260</v>
      </c>
      <c r="B4255" s="21" t="s">
        <v>1228</v>
      </c>
      <c r="C4255" s="21"/>
      <c r="D4255" s="16">
        <v>1.6863406408094437</v>
      </c>
      <c r="E4255" s="15">
        <v>1.08</v>
      </c>
    </row>
    <row r="4256" spans="1:5" x14ac:dyDescent="0.25">
      <c r="A4256" s="23">
        <v>901270</v>
      </c>
      <c r="B4256" s="21" t="s">
        <v>1227</v>
      </c>
      <c r="C4256" s="21"/>
      <c r="D4256" s="16">
        <v>7.2512647554806069</v>
      </c>
      <c r="E4256" s="15">
        <v>4.6440000000000001</v>
      </c>
    </row>
    <row r="4257" spans="1:5" x14ac:dyDescent="0.25">
      <c r="A4257" s="23">
        <v>901280</v>
      </c>
      <c r="B4257" s="21" t="s">
        <v>1226</v>
      </c>
      <c r="C4257" s="21"/>
      <c r="D4257" s="16">
        <v>10.118043844856661</v>
      </c>
      <c r="E4257" s="15">
        <v>6.48</v>
      </c>
    </row>
    <row r="4258" spans="1:5" x14ac:dyDescent="0.25">
      <c r="A4258" s="23">
        <v>901290</v>
      </c>
      <c r="B4258" s="21" t="s">
        <v>1225</v>
      </c>
      <c r="C4258" s="21" t="s">
        <v>1224</v>
      </c>
      <c r="D4258" s="16">
        <v>34.401349072512645</v>
      </c>
      <c r="E4258" s="15">
        <v>22.032</v>
      </c>
    </row>
    <row r="4259" spans="1:5" x14ac:dyDescent="0.25">
      <c r="A4259" s="23">
        <v>901300</v>
      </c>
      <c r="B4259" s="21" t="s">
        <v>1223</v>
      </c>
      <c r="C4259" s="21"/>
      <c r="D4259" s="16">
        <v>3.7099494097807764</v>
      </c>
      <c r="E4259" s="15">
        <v>2.3760000000000003</v>
      </c>
    </row>
    <row r="4260" spans="1:5" x14ac:dyDescent="0.25">
      <c r="A4260" s="23">
        <v>901310</v>
      </c>
      <c r="B4260" s="21" t="s">
        <v>1222</v>
      </c>
      <c r="C4260" s="21"/>
      <c r="D4260" s="16">
        <v>4.3844856661045535</v>
      </c>
      <c r="E4260" s="15">
        <v>2.8080000000000003</v>
      </c>
    </row>
    <row r="4261" spans="1:5" x14ac:dyDescent="0.25">
      <c r="A4261" s="23">
        <v>901320</v>
      </c>
      <c r="B4261" s="21" t="s">
        <v>1221</v>
      </c>
      <c r="C4261" s="21"/>
      <c r="D4261" s="16">
        <v>2.1922428330522767</v>
      </c>
      <c r="E4261" s="15">
        <v>1.4040000000000001</v>
      </c>
    </row>
    <row r="4262" spans="1:5" x14ac:dyDescent="0.25">
      <c r="A4262" s="23">
        <v>901330</v>
      </c>
      <c r="B4262" s="21" t="s">
        <v>1220</v>
      </c>
      <c r="C4262" s="21"/>
      <c r="D4262" s="16">
        <v>4.3844856661045535</v>
      </c>
      <c r="E4262" s="15">
        <v>2.8080000000000003</v>
      </c>
    </row>
    <row r="4263" spans="1:5" x14ac:dyDescent="0.25">
      <c r="A4263" s="23">
        <v>901340</v>
      </c>
      <c r="B4263" s="21" t="s">
        <v>1219</v>
      </c>
      <c r="C4263" s="21"/>
      <c r="D4263" s="16">
        <v>7.2512647554806069</v>
      </c>
      <c r="E4263" s="15">
        <v>4.6440000000000001</v>
      </c>
    </row>
    <row r="4264" spans="1:5" x14ac:dyDescent="0.25">
      <c r="A4264" s="23">
        <v>901350</v>
      </c>
      <c r="B4264" s="21" t="s">
        <v>1218</v>
      </c>
      <c r="C4264" s="21"/>
      <c r="D4264" s="16">
        <v>4.3844856661045535</v>
      </c>
      <c r="E4264" s="15">
        <v>2.8080000000000003</v>
      </c>
    </row>
    <row r="4265" spans="1:5" x14ac:dyDescent="0.25">
      <c r="A4265" s="23">
        <v>901370</v>
      </c>
      <c r="B4265" s="21" t="s">
        <v>1217</v>
      </c>
      <c r="C4265" s="21"/>
      <c r="D4265" s="16">
        <v>8.6003372681281611</v>
      </c>
      <c r="E4265" s="15">
        <v>5.508</v>
      </c>
    </row>
    <row r="4266" spans="1:5" x14ac:dyDescent="0.25">
      <c r="A4266" s="23">
        <v>901380</v>
      </c>
      <c r="B4266" s="21" t="s">
        <v>1216</v>
      </c>
      <c r="C4266" s="21"/>
      <c r="D4266" s="16">
        <v>8.6003372681281611</v>
      </c>
      <c r="E4266" s="15">
        <v>5.508</v>
      </c>
    </row>
    <row r="4267" spans="1:5" x14ac:dyDescent="0.25">
      <c r="A4267" s="23">
        <v>901390</v>
      </c>
      <c r="B4267" s="21" t="s">
        <v>1215</v>
      </c>
      <c r="C4267" s="21"/>
      <c r="D4267" s="16">
        <v>1.8549747048903882</v>
      </c>
      <c r="E4267" s="15">
        <v>1.1880000000000002</v>
      </c>
    </row>
    <row r="4268" spans="1:5" x14ac:dyDescent="0.25">
      <c r="A4268" s="23">
        <v>901400</v>
      </c>
      <c r="B4268" s="21" t="s">
        <v>1214</v>
      </c>
      <c r="C4268" s="21"/>
      <c r="D4268" s="16">
        <v>13.996627318718383</v>
      </c>
      <c r="E4268" s="15">
        <v>8.9640000000000022</v>
      </c>
    </row>
    <row r="4269" spans="1:5" x14ac:dyDescent="0.25">
      <c r="A4269" s="23">
        <v>901420</v>
      </c>
      <c r="B4269" s="21" t="s">
        <v>1213</v>
      </c>
      <c r="C4269" s="21"/>
      <c r="D4269" s="16">
        <v>5.9021922428330527</v>
      </c>
      <c r="E4269" s="15">
        <v>3.7800000000000002</v>
      </c>
    </row>
    <row r="4270" spans="1:5" x14ac:dyDescent="0.25">
      <c r="A4270" s="23">
        <v>901430</v>
      </c>
      <c r="B4270" s="21" t="s">
        <v>1212</v>
      </c>
      <c r="C4270" s="21"/>
      <c r="D4270" s="16">
        <v>12.984822934232715</v>
      </c>
      <c r="E4270" s="15">
        <v>8.3160000000000007</v>
      </c>
    </row>
    <row r="4271" spans="1:5" x14ac:dyDescent="0.25">
      <c r="A4271" s="23">
        <v>901440</v>
      </c>
      <c r="B4271" s="21" t="s">
        <v>1211</v>
      </c>
      <c r="C4271" s="21"/>
      <c r="D4271" s="16">
        <v>34.401349072512645</v>
      </c>
      <c r="E4271" s="15">
        <v>22.032</v>
      </c>
    </row>
    <row r="4272" spans="1:5" ht="24" x14ac:dyDescent="0.25">
      <c r="A4272" s="97">
        <v>901450</v>
      </c>
      <c r="B4272" s="87" t="s">
        <v>1210</v>
      </c>
      <c r="C4272" s="83" t="s">
        <v>1209</v>
      </c>
      <c r="D4272" s="83">
        <v>28.67</v>
      </c>
      <c r="E4272" s="15">
        <v>18.361414800000002</v>
      </c>
    </row>
    <row r="4273" spans="1:5" ht="24" x14ac:dyDescent="0.25">
      <c r="A4273" s="97">
        <v>901460</v>
      </c>
      <c r="B4273" s="87" t="s">
        <v>1208</v>
      </c>
      <c r="C4273" s="83" t="s">
        <v>1207</v>
      </c>
      <c r="D4273" s="83">
        <v>6.75</v>
      </c>
      <c r="E4273" s="15">
        <v>4.3229699999999998</v>
      </c>
    </row>
    <row r="4274" spans="1:5" x14ac:dyDescent="0.25">
      <c r="A4274" s="23">
        <v>901470</v>
      </c>
      <c r="B4274" s="21" t="s">
        <v>1206</v>
      </c>
      <c r="C4274" s="125"/>
      <c r="D4274" s="126">
        <v>8.6003372681281611</v>
      </c>
      <c r="E4274" s="15">
        <v>5.508</v>
      </c>
    </row>
    <row r="4275" spans="1:5" x14ac:dyDescent="0.25">
      <c r="A4275" s="23">
        <v>901480</v>
      </c>
      <c r="B4275" s="21" t="s">
        <v>1205</v>
      </c>
      <c r="C4275" s="21"/>
      <c r="D4275" s="16">
        <v>43.001686340640809</v>
      </c>
      <c r="E4275" s="15">
        <v>27.540000000000003</v>
      </c>
    </row>
    <row r="4276" spans="1:5" x14ac:dyDescent="0.25">
      <c r="A4276" s="23">
        <v>901490</v>
      </c>
      <c r="B4276" s="21" t="s">
        <v>1204</v>
      </c>
      <c r="C4276" s="21"/>
      <c r="D4276" s="16">
        <v>2.5295109612141653</v>
      </c>
      <c r="E4276" s="15">
        <v>1.62</v>
      </c>
    </row>
    <row r="4277" spans="1:5" x14ac:dyDescent="0.25">
      <c r="A4277" s="23">
        <v>901500</v>
      </c>
      <c r="B4277" s="21" t="s">
        <v>1203</v>
      </c>
      <c r="C4277" s="21"/>
      <c r="D4277" s="16">
        <v>1.6863406408094437</v>
      </c>
      <c r="E4277" s="15">
        <v>1.08</v>
      </c>
    </row>
    <row r="4278" spans="1:5" x14ac:dyDescent="0.25">
      <c r="A4278" s="23">
        <v>901510</v>
      </c>
      <c r="B4278" s="21" t="s">
        <v>1202</v>
      </c>
      <c r="C4278" s="21"/>
      <c r="D4278" s="16">
        <v>7.2512647554806069</v>
      </c>
      <c r="E4278" s="15">
        <v>4.6440000000000001</v>
      </c>
    </row>
    <row r="4279" spans="1:5" x14ac:dyDescent="0.25">
      <c r="A4279" s="23">
        <v>901520</v>
      </c>
      <c r="B4279" s="21" t="s">
        <v>1201</v>
      </c>
      <c r="C4279" s="21" t="s">
        <v>1200</v>
      </c>
      <c r="D4279" s="16">
        <v>25.801011804384487</v>
      </c>
      <c r="E4279" s="15">
        <v>16.524000000000001</v>
      </c>
    </row>
    <row r="4280" spans="1:5" x14ac:dyDescent="0.25">
      <c r="A4280" s="23">
        <v>901530</v>
      </c>
      <c r="B4280" s="21" t="s">
        <v>1199</v>
      </c>
      <c r="C4280" s="21"/>
      <c r="D4280" s="16">
        <v>21.585160202360878</v>
      </c>
      <c r="E4280" s="15">
        <v>13.824000000000002</v>
      </c>
    </row>
    <row r="4281" spans="1:5" x14ac:dyDescent="0.25">
      <c r="A4281" s="23">
        <v>901540</v>
      </c>
      <c r="B4281" s="21" t="s">
        <v>1198</v>
      </c>
      <c r="C4281" s="21"/>
      <c r="D4281" s="16">
        <v>34.401349072512645</v>
      </c>
      <c r="E4281" s="15">
        <v>22.032</v>
      </c>
    </row>
    <row r="4282" spans="1:5" x14ac:dyDescent="0.25">
      <c r="A4282" s="23">
        <v>901550</v>
      </c>
      <c r="B4282" s="21" t="s">
        <v>1197</v>
      </c>
      <c r="C4282" s="21"/>
      <c r="D4282" s="16">
        <v>13.996627318718383</v>
      </c>
      <c r="E4282" s="15">
        <v>8.9640000000000022</v>
      </c>
    </row>
    <row r="4283" spans="1:5" x14ac:dyDescent="0.25">
      <c r="A4283" s="23">
        <v>901560</v>
      </c>
      <c r="B4283" s="21" t="s">
        <v>1196</v>
      </c>
      <c r="C4283" s="21"/>
      <c r="D4283" s="16">
        <v>8.6003372681281611</v>
      </c>
      <c r="E4283" s="15">
        <v>5.508</v>
      </c>
    </row>
    <row r="4284" spans="1:5" x14ac:dyDescent="0.25">
      <c r="A4284" s="23">
        <v>901570</v>
      </c>
      <c r="B4284" s="21" t="s">
        <v>1195</v>
      </c>
      <c r="C4284" s="21"/>
      <c r="D4284" s="16">
        <v>5.9021922428330527</v>
      </c>
      <c r="E4284" s="15">
        <v>3.7800000000000002</v>
      </c>
    </row>
    <row r="4285" spans="1:5" x14ac:dyDescent="0.25">
      <c r="A4285" s="23">
        <v>901580</v>
      </c>
      <c r="B4285" s="21" t="s">
        <v>1194</v>
      </c>
      <c r="C4285" s="21"/>
      <c r="D4285" s="16">
        <v>2.6981450252951098</v>
      </c>
      <c r="E4285" s="15">
        <v>1.7280000000000002</v>
      </c>
    </row>
    <row r="4286" spans="1:5" x14ac:dyDescent="0.25">
      <c r="A4286" s="23">
        <v>901590</v>
      </c>
      <c r="B4286" s="21" t="s">
        <v>1193</v>
      </c>
      <c r="C4286" s="21"/>
      <c r="D4286" s="16">
        <v>34.401349072512645</v>
      </c>
      <c r="E4286" s="15">
        <v>22.032</v>
      </c>
    </row>
    <row r="4287" spans="1:5" x14ac:dyDescent="0.25">
      <c r="A4287" s="23">
        <v>901600</v>
      </c>
      <c r="B4287" s="21" t="s">
        <v>1192</v>
      </c>
      <c r="C4287" s="21"/>
      <c r="D4287" s="16">
        <v>1.5177065767284992</v>
      </c>
      <c r="E4287" s="15">
        <v>0.97200000000000009</v>
      </c>
    </row>
    <row r="4288" spans="1:5" x14ac:dyDescent="0.25">
      <c r="A4288" s="23">
        <v>901610</v>
      </c>
      <c r="B4288" s="21" t="s">
        <v>1191</v>
      </c>
      <c r="C4288" s="21"/>
      <c r="D4288" s="16">
        <v>4.3844856661045535</v>
      </c>
      <c r="E4288" s="15">
        <v>2.8080000000000003</v>
      </c>
    </row>
    <row r="4289" spans="1:5" x14ac:dyDescent="0.25">
      <c r="A4289" s="23">
        <v>901620</v>
      </c>
      <c r="B4289" s="21" t="s">
        <v>1190</v>
      </c>
      <c r="C4289" s="21"/>
      <c r="D4289" s="16">
        <v>5.0590219224283306</v>
      </c>
      <c r="E4289" s="15">
        <v>3.24</v>
      </c>
    </row>
    <row r="4290" spans="1:5" x14ac:dyDescent="0.25">
      <c r="A4290" s="23">
        <v>901630</v>
      </c>
      <c r="B4290" s="21" t="s">
        <v>1189</v>
      </c>
      <c r="C4290" s="21"/>
      <c r="D4290" s="16">
        <v>35.750421585160204</v>
      </c>
      <c r="E4290" s="15">
        <v>22.896000000000001</v>
      </c>
    </row>
    <row r="4291" spans="1:5" x14ac:dyDescent="0.25">
      <c r="A4291" s="23">
        <v>901640</v>
      </c>
      <c r="B4291" s="21" t="s">
        <v>1188</v>
      </c>
      <c r="C4291" s="21"/>
      <c r="D4291" s="16">
        <v>28.667790893760539</v>
      </c>
      <c r="E4291" s="15">
        <v>18.36</v>
      </c>
    </row>
    <row r="4292" spans="1:5" x14ac:dyDescent="0.25">
      <c r="A4292" s="23">
        <v>901650</v>
      </c>
      <c r="B4292" s="21" t="s">
        <v>1187</v>
      </c>
      <c r="C4292" s="21"/>
      <c r="D4292" s="16">
        <v>34.401349072512645</v>
      </c>
      <c r="E4292" s="15">
        <v>22.032</v>
      </c>
    </row>
    <row r="4293" spans="1:5" x14ac:dyDescent="0.25">
      <c r="A4293" s="23">
        <v>901660</v>
      </c>
      <c r="B4293" s="21" t="s">
        <v>1186</v>
      </c>
      <c r="C4293" s="21" t="s">
        <v>169</v>
      </c>
      <c r="D4293" s="16">
        <v>28.667790893760539</v>
      </c>
      <c r="E4293" s="15">
        <v>18.36</v>
      </c>
    </row>
    <row r="4294" spans="1:5" x14ac:dyDescent="0.25">
      <c r="A4294" s="23">
        <v>901670</v>
      </c>
      <c r="B4294" s="21" t="s">
        <v>1185</v>
      </c>
      <c r="C4294" s="21"/>
      <c r="D4294" s="16">
        <v>10.118043844856661</v>
      </c>
      <c r="E4294" s="15">
        <v>6.48</v>
      </c>
    </row>
    <row r="4295" spans="1:5" x14ac:dyDescent="0.25">
      <c r="A4295" s="23">
        <v>901680</v>
      </c>
      <c r="B4295" s="21" t="s">
        <v>1184</v>
      </c>
      <c r="C4295" s="21"/>
      <c r="D4295" s="16">
        <v>33.726812816188868</v>
      </c>
      <c r="E4295" s="15">
        <v>21.599999999999998</v>
      </c>
    </row>
    <row r="4296" spans="1:5" x14ac:dyDescent="0.25">
      <c r="A4296" s="23">
        <v>901690</v>
      </c>
      <c r="B4296" s="21" t="s">
        <v>1183</v>
      </c>
      <c r="C4296" s="21"/>
      <c r="D4296" s="16">
        <v>12.984822934232715</v>
      </c>
      <c r="E4296" s="15">
        <v>8.3160000000000007</v>
      </c>
    </row>
    <row r="4297" spans="1:5" x14ac:dyDescent="0.25">
      <c r="A4297" s="23">
        <v>901700</v>
      </c>
      <c r="B4297" s="21" t="s">
        <v>1182</v>
      </c>
      <c r="C4297" s="21"/>
      <c r="D4297" s="16">
        <v>2.8667790893760539</v>
      </c>
      <c r="E4297" s="15">
        <v>1.8360000000000001</v>
      </c>
    </row>
    <row r="4298" spans="1:5" x14ac:dyDescent="0.25">
      <c r="A4298" s="23">
        <v>901710</v>
      </c>
      <c r="B4298" s="21" t="s">
        <v>1181</v>
      </c>
      <c r="C4298" s="21"/>
      <c r="D4298" s="16">
        <v>15.85160202360877</v>
      </c>
      <c r="E4298" s="15">
        <v>10.152000000000001</v>
      </c>
    </row>
    <row r="4299" spans="1:5" x14ac:dyDescent="0.25">
      <c r="A4299" s="23">
        <v>901720</v>
      </c>
      <c r="B4299" s="21" t="s">
        <v>1180</v>
      </c>
      <c r="C4299" s="21"/>
      <c r="D4299" s="16">
        <v>28.667790893760539</v>
      </c>
      <c r="E4299" s="15">
        <v>18.36</v>
      </c>
    </row>
    <row r="4300" spans="1:5" x14ac:dyDescent="0.25">
      <c r="A4300" s="23">
        <v>901730</v>
      </c>
      <c r="B4300" s="21" t="s">
        <v>1179</v>
      </c>
      <c r="C4300" s="21"/>
      <c r="D4300" s="16">
        <v>3.0354131534569984</v>
      </c>
      <c r="E4300" s="15">
        <v>1.9440000000000002</v>
      </c>
    </row>
    <row r="4301" spans="1:5" x14ac:dyDescent="0.25">
      <c r="A4301" s="23">
        <v>901740</v>
      </c>
      <c r="B4301" s="21" t="s">
        <v>1178</v>
      </c>
      <c r="C4301" s="21"/>
      <c r="D4301" s="16">
        <v>3.0354131534569984</v>
      </c>
      <c r="E4301" s="15">
        <v>1.9440000000000002</v>
      </c>
    </row>
    <row r="4302" spans="1:5" x14ac:dyDescent="0.25">
      <c r="A4302" s="23">
        <v>901750</v>
      </c>
      <c r="B4302" s="21" t="s">
        <v>1177</v>
      </c>
      <c r="C4302" s="21" t="s">
        <v>1176</v>
      </c>
      <c r="D4302" s="16">
        <v>2.0236087689713322</v>
      </c>
      <c r="E4302" s="15">
        <v>1.296</v>
      </c>
    </row>
    <row r="4303" spans="1:5" x14ac:dyDescent="0.25">
      <c r="A4303" s="23">
        <v>901770</v>
      </c>
      <c r="B4303" s="21" t="s">
        <v>1175</v>
      </c>
      <c r="C4303" s="21" t="s">
        <v>1174</v>
      </c>
      <c r="D4303" s="16">
        <v>6.7453625632377747</v>
      </c>
      <c r="E4303" s="15">
        <v>4.32</v>
      </c>
    </row>
    <row r="4304" spans="1:5" x14ac:dyDescent="0.25">
      <c r="A4304" s="23">
        <v>901780</v>
      </c>
      <c r="B4304" s="21" t="s">
        <v>1173</v>
      </c>
      <c r="C4304" s="21" t="s">
        <v>1172</v>
      </c>
      <c r="D4304" s="16">
        <v>8.4317032040472171</v>
      </c>
      <c r="E4304" s="15">
        <v>5.3999999999999995</v>
      </c>
    </row>
    <row r="4305" spans="1:5" x14ac:dyDescent="0.25">
      <c r="A4305" s="23">
        <v>901790</v>
      </c>
      <c r="B4305" s="21" t="s">
        <v>1171</v>
      </c>
      <c r="C4305" s="21" t="s">
        <v>1170</v>
      </c>
      <c r="D4305" s="16">
        <v>16.863406408094434</v>
      </c>
      <c r="E4305" s="15">
        <v>10.799999999999999</v>
      </c>
    </row>
    <row r="4306" spans="1:5" x14ac:dyDescent="0.25">
      <c r="A4306" s="23">
        <v>901791</v>
      </c>
      <c r="B4306" s="21" t="s">
        <v>1169</v>
      </c>
      <c r="C4306" s="21" t="s">
        <v>1168</v>
      </c>
      <c r="D4306" s="16">
        <v>30.354131534569984</v>
      </c>
      <c r="E4306" s="15">
        <v>19.440000000000001</v>
      </c>
    </row>
    <row r="4307" spans="1:5" x14ac:dyDescent="0.25">
      <c r="A4307" s="23">
        <v>901800</v>
      </c>
      <c r="B4307" s="21" t="s">
        <v>1167</v>
      </c>
      <c r="C4307" s="21"/>
      <c r="D4307" s="16">
        <v>25.801011804384487</v>
      </c>
      <c r="E4307" s="15">
        <v>16.524000000000001</v>
      </c>
    </row>
    <row r="4308" spans="1:5" x14ac:dyDescent="0.25">
      <c r="A4308" s="23">
        <v>901810</v>
      </c>
      <c r="B4308" s="21" t="s">
        <v>1166</v>
      </c>
      <c r="C4308" s="21"/>
      <c r="D4308" s="16">
        <v>92.917369308600342</v>
      </c>
      <c r="E4308" s="15">
        <v>59.508000000000003</v>
      </c>
    </row>
    <row r="4309" spans="1:5" x14ac:dyDescent="0.25">
      <c r="A4309" s="23">
        <v>901820</v>
      </c>
      <c r="B4309" s="21" t="s">
        <v>1165</v>
      </c>
      <c r="C4309" s="21"/>
      <c r="D4309" s="16">
        <v>57.166947723440138</v>
      </c>
      <c r="E4309" s="15">
        <v>36.612000000000002</v>
      </c>
    </row>
    <row r="4310" spans="1:5" x14ac:dyDescent="0.25">
      <c r="A4310" s="182">
        <v>901830</v>
      </c>
      <c r="B4310" s="21" t="s">
        <v>1164</v>
      </c>
      <c r="C4310" s="21"/>
      <c r="D4310" s="16">
        <v>35.750421585160204</v>
      </c>
      <c r="E4310" s="15">
        <v>22.896000000000001</v>
      </c>
    </row>
    <row r="4311" spans="1:5" x14ac:dyDescent="0.25">
      <c r="A4311" s="23">
        <v>901840</v>
      </c>
      <c r="B4311" s="21" t="s">
        <v>1163</v>
      </c>
      <c r="C4311" s="21"/>
      <c r="D4311" s="16">
        <v>8.6003372681281611</v>
      </c>
      <c r="E4311" s="15">
        <v>5.508</v>
      </c>
    </row>
    <row r="4312" spans="1:5" x14ac:dyDescent="0.25">
      <c r="A4312" s="23">
        <v>901850</v>
      </c>
      <c r="B4312" s="21" t="s">
        <v>1162</v>
      </c>
      <c r="C4312" s="21"/>
      <c r="D4312" s="16">
        <v>21.585160202360878</v>
      </c>
      <c r="E4312" s="15">
        <v>13.824000000000002</v>
      </c>
    </row>
    <row r="4313" spans="1:5" x14ac:dyDescent="0.25">
      <c r="A4313" s="23">
        <v>901860</v>
      </c>
      <c r="B4313" s="21" t="s">
        <v>1161</v>
      </c>
      <c r="C4313" s="21"/>
      <c r="D4313" s="16">
        <v>78.752107925801027</v>
      </c>
      <c r="E4313" s="15">
        <v>50.436000000000014</v>
      </c>
    </row>
    <row r="4314" spans="1:5" x14ac:dyDescent="0.25">
      <c r="A4314" s="23">
        <v>901870</v>
      </c>
      <c r="B4314" s="21" t="s">
        <v>1160</v>
      </c>
      <c r="C4314" s="21"/>
      <c r="D4314" s="16">
        <v>50.084317032040474</v>
      </c>
      <c r="E4314" s="15">
        <v>32.076000000000001</v>
      </c>
    </row>
    <row r="4315" spans="1:5" x14ac:dyDescent="0.25">
      <c r="A4315" s="23">
        <v>901880</v>
      </c>
      <c r="B4315" s="21" t="s">
        <v>1159</v>
      </c>
      <c r="C4315" s="21"/>
      <c r="D4315" s="16">
        <v>4.3844856661045535</v>
      </c>
      <c r="E4315" s="15">
        <v>2.8080000000000003</v>
      </c>
    </row>
    <row r="4316" spans="1:5" x14ac:dyDescent="0.25">
      <c r="A4316" s="23">
        <v>901890</v>
      </c>
      <c r="B4316" s="21" t="s">
        <v>1158</v>
      </c>
      <c r="C4316" s="21"/>
      <c r="D4316" s="16">
        <v>20.067453625632378</v>
      </c>
      <c r="E4316" s="15">
        <v>12.852000000000002</v>
      </c>
    </row>
    <row r="4317" spans="1:5" x14ac:dyDescent="0.25">
      <c r="A4317" s="23">
        <v>901900</v>
      </c>
      <c r="B4317" s="21" t="s">
        <v>1157</v>
      </c>
      <c r="C4317" s="21"/>
      <c r="D4317" s="16">
        <v>21.585160202360878</v>
      </c>
      <c r="E4317" s="15">
        <v>13.824000000000002</v>
      </c>
    </row>
    <row r="4318" spans="1:5" x14ac:dyDescent="0.25">
      <c r="A4318" s="23">
        <v>901910</v>
      </c>
      <c r="B4318" s="21" t="s">
        <v>1156</v>
      </c>
      <c r="C4318" s="21"/>
      <c r="D4318" s="16">
        <v>1.8549747048903882</v>
      </c>
      <c r="E4318" s="15">
        <v>1.1880000000000002</v>
      </c>
    </row>
    <row r="4319" spans="1:5" x14ac:dyDescent="0.25">
      <c r="A4319" s="23">
        <v>901920</v>
      </c>
      <c r="B4319" s="21" t="s">
        <v>1155</v>
      </c>
      <c r="C4319" s="21" t="s">
        <v>1154</v>
      </c>
      <c r="D4319" s="16">
        <v>8.6003372681281611</v>
      </c>
      <c r="E4319" s="15">
        <v>5.508</v>
      </c>
    </row>
    <row r="4320" spans="1:5" x14ac:dyDescent="0.25">
      <c r="A4320" s="23">
        <v>901940</v>
      </c>
      <c r="B4320" s="21" t="s">
        <v>1153</v>
      </c>
      <c r="C4320" s="21"/>
      <c r="D4320" s="16">
        <v>1.8549747048903882</v>
      </c>
      <c r="E4320" s="15">
        <v>1.1880000000000002</v>
      </c>
    </row>
    <row r="4321" spans="1:5" x14ac:dyDescent="0.25">
      <c r="A4321" s="23">
        <v>901950</v>
      </c>
      <c r="B4321" s="21" t="s">
        <v>1152</v>
      </c>
      <c r="C4321" s="21" t="s">
        <v>1151</v>
      </c>
      <c r="D4321" s="16">
        <v>40.134907251264757</v>
      </c>
      <c r="E4321" s="15">
        <v>25.704000000000004</v>
      </c>
    </row>
    <row r="4322" spans="1:5" x14ac:dyDescent="0.25">
      <c r="A4322" s="23">
        <v>901960</v>
      </c>
      <c r="B4322" s="21" t="s">
        <v>1150</v>
      </c>
      <c r="C4322" s="21"/>
      <c r="D4322" s="16">
        <v>43.001686340640809</v>
      </c>
      <c r="E4322" s="15">
        <v>27.540000000000003</v>
      </c>
    </row>
    <row r="4323" spans="1:5" x14ac:dyDescent="0.25">
      <c r="A4323" s="23">
        <v>901970</v>
      </c>
      <c r="B4323" s="21" t="s">
        <v>1149</v>
      </c>
      <c r="C4323" s="21"/>
      <c r="D4323" s="16">
        <v>21.585160202360878</v>
      </c>
      <c r="E4323" s="15">
        <v>13.824000000000002</v>
      </c>
    </row>
    <row r="4324" spans="1:5" x14ac:dyDescent="0.25">
      <c r="A4324" s="23">
        <v>901980</v>
      </c>
      <c r="B4324" s="21" t="s">
        <v>1148</v>
      </c>
      <c r="C4324" s="21"/>
      <c r="D4324" s="16">
        <v>7.2512647554806069</v>
      </c>
      <c r="E4324" s="15">
        <v>4.6440000000000001</v>
      </c>
    </row>
    <row r="4325" spans="1:5" x14ac:dyDescent="0.25">
      <c r="A4325" s="23">
        <v>901990</v>
      </c>
      <c r="B4325" s="21" t="s">
        <v>1147</v>
      </c>
      <c r="C4325" s="21"/>
      <c r="D4325" s="16">
        <v>13.996627318718383</v>
      </c>
      <c r="E4325" s="15">
        <v>8.9640000000000022</v>
      </c>
    </row>
    <row r="4326" spans="1:5" x14ac:dyDescent="0.25">
      <c r="A4326" s="23">
        <v>902000</v>
      </c>
      <c r="B4326" s="21" t="s">
        <v>1146</v>
      </c>
      <c r="C4326" s="21"/>
      <c r="D4326" s="16">
        <v>11.467116357504215</v>
      </c>
      <c r="E4326" s="15">
        <v>7.3440000000000003</v>
      </c>
    </row>
    <row r="4327" spans="1:5" x14ac:dyDescent="0.25">
      <c r="A4327" s="23">
        <v>902010</v>
      </c>
      <c r="B4327" s="21" t="s">
        <v>1145</v>
      </c>
      <c r="C4327" s="21"/>
      <c r="D4327" s="16">
        <v>5.7335581787521077</v>
      </c>
      <c r="E4327" s="15">
        <v>3.6720000000000002</v>
      </c>
    </row>
    <row r="4328" spans="1:5" x14ac:dyDescent="0.25">
      <c r="A4328" s="23">
        <v>902020</v>
      </c>
      <c r="B4328" s="21" t="s">
        <v>1144</v>
      </c>
      <c r="C4328" s="21"/>
      <c r="D4328" s="16">
        <v>32.883642495784152</v>
      </c>
      <c r="E4328" s="15">
        <v>21.060000000000002</v>
      </c>
    </row>
    <row r="4329" spans="1:5" x14ac:dyDescent="0.25">
      <c r="A4329" s="23">
        <v>902030</v>
      </c>
      <c r="B4329" s="21" t="s">
        <v>1143</v>
      </c>
      <c r="C4329" s="21"/>
      <c r="D4329" s="16">
        <v>11.804384485666105</v>
      </c>
      <c r="E4329" s="15">
        <v>7.5600000000000005</v>
      </c>
    </row>
    <row r="4330" spans="1:5" x14ac:dyDescent="0.25">
      <c r="A4330" s="23">
        <v>902040</v>
      </c>
      <c r="B4330" s="21" t="s">
        <v>1142</v>
      </c>
      <c r="C4330" s="21"/>
      <c r="D4330" s="16">
        <v>34.401349072512645</v>
      </c>
      <c r="E4330" s="15">
        <v>22.032</v>
      </c>
    </row>
    <row r="4331" spans="1:5" x14ac:dyDescent="0.25">
      <c r="A4331" s="23">
        <v>902050</v>
      </c>
      <c r="B4331" s="21" t="s">
        <v>1141</v>
      </c>
      <c r="C4331" s="21"/>
      <c r="D4331" s="16">
        <v>3.7099494097807764</v>
      </c>
      <c r="E4331" s="15">
        <v>2.3760000000000003</v>
      </c>
    </row>
    <row r="4332" spans="1:5" x14ac:dyDescent="0.25">
      <c r="A4332" s="23">
        <v>902060</v>
      </c>
      <c r="B4332" s="21" t="s">
        <v>1140</v>
      </c>
      <c r="C4332" s="21"/>
      <c r="D4332" s="16">
        <v>5.7335581787521077</v>
      </c>
      <c r="E4332" s="15">
        <v>3.6720000000000002</v>
      </c>
    </row>
    <row r="4333" spans="1:5" x14ac:dyDescent="0.25">
      <c r="A4333" s="23">
        <v>902070</v>
      </c>
      <c r="B4333" s="21" t="s">
        <v>1139</v>
      </c>
      <c r="C4333" s="21"/>
      <c r="D4333" s="16">
        <v>17.200674536256322</v>
      </c>
      <c r="E4333" s="15">
        <v>11.016</v>
      </c>
    </row>
    <row r="4334" spans="1:5" x14ac:dyDescent="0.25">
      <c r="A4334" s="23">
        <v>902080</v>
      </c>
      <c r="B4334" s="21" t="s">
        <v>1138</v>
      </c>
      <c r="C4334" s="21"/>
      <c r="D4334" s="16">
        <v>20.067453625632378</v>
      </c>
      <c r="E4334" s="15">
        <v>12.852000000000002</v>
      </c>
    </row>
    <row r="4335" spans="1:5" x14ac:dyDescent="0.25">
      <c r="A4335" s="23">
        <v>902090</v>
      </c>
      <c r="B4335" s="21" t="s">
        <v>1137</v>
      </c>
      <c r="C4335" s="21"/>
      <c r="D4335" s="16">
        <v>1.6863406408094437</v>
      </c>
      <c r="E4335" s="15">
        <v>1.08</v>
      </c>
    </row>
    <row r="4336" spans="1:5" x14ac:dyDescent="0.25">
      <c r="A4336" s="23">
        <v>902100</v>
      </c>
      <c r="B4336" s="21" t="s">
        <v>1136</v>
      </c>
      <c r="C4336" s="21"/>
      <c r="D4336" s="16">
        <v>43.001686340640809</v>
      </c>
      <c r="E4336" s="15">
        <v>27.540000000000003</v>
      </c>
    </row>
    <row r="4337" spans="1:5" x14ac:dyDescent="0.25">
      <c r="A4337" s="23">
        <v>902110</v>
      </c>
      <c r="B4337" s="21" t="s">
        <v>1135</v>
      </c>
      <c r="C4337" s="21"/>
      <c r="D4337" s="16">
        <v>1.8549747048903882</v>
      </c>
      <c r="E4337" s="15">
        <v>1.1880000000000002</v>
      </c>
    </row>
    <row r="4338" spans="1:5" x14ac:dyDescent="0.25">
      <c r="A4338" s="23">
        <v>902120</v>
      </c>
      <c r="B4338" s="21" t="s">
        <v>1134</v>
      </c>
      <c r="C4338" s="21"/>
      <c r="D4338" s="16">
        <v>50.084317032040474</v>
      </c>
      <c r="E4338" s="15">
        <v>32.076000000000001</v>
      </c>
    </row>
    <row r="4339" spans="1:5" x14ac:dyDescent="0.25">
      <c r="A4339" s="23">
        <v>902130</v>
      </c>
      <c r="B4339" s="21" t="s">
        <v>1133</v>
      </c>
      <c r="C4339" s="21"/>
      <c r="D4339" s="16">
        <v>12.984822934232715</v>
      </c>
      <c r="E4339" s="15">
        <v>8.3160000000000007</v>
      </c>
    </row>
    <row r="4340" spans="1:5" x14ac:dyDescent="0.25">
      <c r="A4340" s="23">
        <v>902140</v>
      </c>
      <c r="B4340" s="21" t="s">
        <v>1132</v>
      </c>
      <c r="C4340" s="21"/>
      <c r="D4340" s="16">
        <v>7.2512647554806069</v>
      </c>
      <c r="E4340" s="15">
        <v>4.6440000000000001</v>
      </c>
    </row>
    <row r="4341" spans="1:5" x14ac:dyDescent="0.25">
      <c r="A4341" s="23">
        <v>902150</v>
      </c>
      <c r="B4341" s="21" t="s">
        <v>1131</v>
      </c>
      <c r="C4341" s="21"/>
      <c r="D4341" s="16">
        <v>7.2512647554806069</v>
      </c>
      <c r="E4341" s="15">
        <v>4.6440000000000001</v>
      </c>
    </row>
    <row r="4342" spans="1:5" x14ac:dyDescent="0.25">
      <c r="A4342" s="23">
        <v>902160</v>
      </c>
      <c r="B4342" s="21" t="s">
        <v>1130</v>
      </c>
      <c r="C4342" s="21"/>
      <c r="D4342" s="16">
        <v>7.2512647554806069</v>
      </c>
      <c r="E4342" s="15">
        <v>4.6440000000000001</v>
      </c>
    </row>
    <row r="4343" spans="1:5" x14ac:dyDescent="0.25">
      <c r="A4343" s="23">
        <v>902170</v>
      </c>
      <c r="B4343" s="21" t="s">
        <v>1129</v>
      </c>
      <c r="C4343" s="21"/>
      <c r="D4343" s="16">
        <v>10.961214165261383</v>
      </c>
      <c r="E4343" s="15">
        <v>7.0200000000000005</v>
      </c>
    </row>
    <row r="4344" spans="1:5" x14ac:dyDescent="0.25">
      <c r="A4344" s="23">
        <v>902180</v>
      </c>
      <c r="B4344" s="21" t="s">
        <v>1128</v>
      </c>
      <c r="C4344" s="21"/>
      <c r="D4344" s="16">
        <v>1.85</v>
      </c>
      <c r="E4344" s="15">
        <v>1.1848140000000003</v>
      </c>
    </row>
    <row r="4345" spans="1:5" x14ac:dyDescent="0.25">
      <c r="A4345" s="23">
        <v>902190</v>
      </c>
      <c r="B4345" s="21" t="s">
        <v>1127</v>
      </c>
      <c r="C4345" s="21"/>
      <c r="D4345" s="16">
        <v>2.3608768971332208</v>
      </c>
      <c r="E4345" s="15">
        <v>1.512</v>
      </c>
    </row>
    <row r="4346" spans="1:5" x14ac:dyDescent="0.25">
      <c r="A4346" s="23">
        <v>902200</v>
      </c>
      <c r="B4346" s="21" t="s">
        <v>1126</v>
      </c>
      <c r="C4346" s="21"/>
      <c r="D4346" s="16">
        <v>34.401349072512645</v>
      </c>
      <c r="E4346" s="15">
        <v>22.032</v>
      </c>
    </row>
    <row r="4347" spans="1:5" x14ac:dyDescent="0.25">
      <c r="A4347" s="23">
        <v>902210</v>
      </c>
      <c r="B4347" s="21" t="s">
        <v>1125</v>
      </c>
      <c r="C4347" s="21"/>
      <c r="D4347" s="16">
        <v>1.8549747048903882</v>
      </c>
      <c r="E4347" s="15">
        <v>1.1880000000000002</v>
      </c>
    </row>
    <row r="4348" spans="1:5" x14ac:dyDescent="0.25">
      <c r="A4348" s="23">
        <v>902220</v>
      </c>
      <c r="B4348" s="21" t="s">
        <v>1124</v>
      </c>
      <c r="C4348" s="21"/>
      <c r="D4348" s="16">
        <v>5.7335581787521077</v>
      </c>
      <c r="E4348" s="15">
        <v>3.6720000000000002</v>
      </c>
    </row>
    <row r="4349" spans="1:5" x14ac:dyDescent="0.25">
      <c r="A4349" s="23">
        <v>902221</v>
      </c>
      <c r="B4349" s="21" t="s">
        <v>1123</v>
      </c>
      <c r="C4349" s="21"/>
      <c r="D4349" s="16">
        <v>28.67</v>
      </c>
      <c r="E4349" s="15">
        <v>18.361414800000002</v>
      </c>
    </row>
    <row r="4350" spans="1:5" x14ac:dyDescent="0.25">
      <c r="A4350" s="23">
        <v>902231</v>
      </c>
      <c r="B4350" s="21" t="s">
        <v>1122</v>
      </c>
      <c r="C4350" s="21"/>
      <c r="D4350" s="16">
        <v>17.200674536256322</v>
      </c>
      <c r="E4350" s="15">
        <v>11.016</v>
      </c>
    </row>
    <row r="4351" spans="1:5" x14ac:dyDescent="0.25">
      <c r="A4351" s="23">
        <v>902240</v>
      </c>
      <c r="B4351" s="21" t="s">
        <v>1121</v>
      </c>
      <c r="C4351" s="21"/>
      <c r="D4351" s="16">
        <v>17.200674536256322</v>
      </c>
      <c r="E4351" s="15">
        <v>11.016</v>
      </c>
    </row>
    <row r="4352" spans="1:5" x14ac:dyDescent="0.25">
      <c r="A4352" s="23">
        <v>902250</v>
      </c>
      <c r="B4352" s="21" t="s">
        <v>1120</v>
      </c>
      <c r="C4352" s="21"/>
      <c r="D4352" s="16">
        <v>11.467116357504215</v>
      </c>
      <c r="E4352" s="15">
        <v>7.3440000000000003</v>
      </c>
    </row>
    <row r="4353" spans="1:5" x14ac:dyDescent="0.25">
      <c r="A4353" s="23">
        <v>902260</v>
      </c>
      <c r="B4353" s="21" t="s">
        <v>1119</v>
      </c>
      <c r="C4353" s="21"/>
      <c r="D4353" s="16">
        <v>1.6863406408094437</v>
      </c>
      <c r="E4353" s="15">
        <v>1.08</v>
      </c>
    </row>
    <row r="4354" spans="1:5" x14ac:dyDescent="0.25">
      <c r="A4354" s="23">
        <v>902270</v>
      </c>
      <c r="B4354" s="21" t="s">
        <v>1118</v>
      </c>
      <c r="C4354" s="21"/>
      <c r="D4354" s="16">
        <v>21.585160202360878</v>
      </c>
      <c r="E4354" s="15">
        <v>13.824000000000002</v>
      </c>
    </row>
    <row r="4355" spans="1:5" x14ac:dyDescent="0.25">
      <c r="A4355" s="23">
        <v>902280</v>
      </c>
      <c r="B4355" s="21" t="s">
        <v>1117</v>
      </c>
      <c r="C4355" s="21"/>
      <c r="D4355" s="16">
        <v>38.617200674536257</v>
      </c>
      <c r="E4355" s="15">
        <v>24.731999999999999</v>
      </c>
    </row>
    <row r="4356" spans="1:5" x14ac:dyDescent="0.25">
      <c r="A4356" s="23">
        <v>902290</v>
      </c>
      <c r="B4356" s="21" t="s">
        <v>1116</v>
      </c>
      <c r="C4356" s="21"/>
      <c r="D4356" s="16">
        <v>4.2158516020236085</v>
      </c>
      <c r="E4356" s="15">
        <v>2.6999999999999997</v>
      </c>
    </row>
    <row r="4357" spans="1:5" x14ac:dyDescent="0.25">
      <c r="A4357" s="23">
        <v>902300</v>
      </c>
      <c r="B4357" s="21" t="s">
        <v>1115</v>
      </c>
      <c r="C4357" s="21"/>
      <c r="D4357" s="16">
        <v>43.001686340640809</v>
      </c>
      <c r="E4357" s="15">
        <v>27.540000000000003</v>
      </c>
    </row>
    <row r="4358" spans="1:5" x14ac:dyDescent="0.25">
      <c r="A4358" s="23">
        <v>902310</v>
      </c>
      <c r="B4358" s="21" t="s">
        <v>1114</v>
      </c>
      <c r="C4358" s="21"/>
      <c r="D4358" s="16">
        <v>11.467116357504215</v>
      </c>
      <c r="E4358" s="15">
        <v>7.3440000000000003</v>
      </c>
    </row>
    <row r="4359" spans="1:5" x14ac:dyDescent="0.25">
      <c r="A4359" s="23">
        <v>902320</v>
      </c>
      <c r="B4359" s="21" t="s">
        <v>1113</v>
      </c>
      <c r="C4359" s="21"/>
      <c r="D4359" s="16">
        <v>3.5413153456998319</v>
      </c>
      <c r="E4359" s="15">
        <v>2.2680000000000002</v>
      </c>
    </row>
    <row r="4360" spans="1:5" x14ac:dyDescent="0.25">
      <c r="A4360" s="182">
        <v>902330</v>
      </c>
      <c r="B4360" s="21" t="s">
        <v>1112</v>
      </c>
      <c r="C4360" s="21"/>
      <c r="D4360" s="16">
        <v>11.467116357504215</v>
      </c>
      <c r="E4360" s="15">
        <v>7.3440000000000003</v>
      </c>
    </row>
    <row r="4361" spans="1:5" x14ac:dyDescent="0.25">
      <c r="A4361" s="23">
        <v>902340</v>
      </c>
      <c r="B4361" s="21" t="s">
        <v>1111</v>
      </c>
      <c r="C4361" s="21"/>
      <c r="D4361" s="16">
        <v>8.6003372681281611</v>
      </c>
      <c r="E4361" s="15">
        <v>5.508</v>
      </c>
    </row>
    <row r="4362" spans="1:5" x14ac:dyDescent="0.25">
      <c r="A4362" s="23">
        <v>902350</v>
      </c>
      <c r="B4362" s="21" t="s">
        <v>1110</v>
      </c>
      <c r="C4362" s="21"/>
      <c r="D4362" s="16">
        <v>10.118043844856661</v>
      </c>
      <c r="E4362" s="15">
        <v>6.48</v>
      </c>
    </row>
    <row r="4363" spans="1:5" ht="36" x14ac:dyDescent="0.25">
      <c r="A4363" s="23">
        <v>902360</v>
      </c>
      <c r="B4363" s="21" t="s">
        <v>1109</v>
      </c>
      <c r="C4363" s="21" t="s">
        <v>1108</v>
      </c>
      <c r="D4363" s="16">
        <v>350.25295109612142</v>
      </c>
      <c r="E4363" s="15">
        <v>224.316</v>
      </c>
    </row>
    <row r="4364" spans="1:5" x14ac:dyDescent="0.25">
      <c r="A4364" s="23">
        <v>902370</v>
      </c>
      <c r="B4364" s="21" t="s">
        <v>1107</v>
      </c>
      <c r="C4364" s="21"/>
      <c r="D4364" s="16">
        <v>2.8667790893760539</v>
      </c>
      <c r="E4364" s="15">
        <v>1.8360000000000001</v>
      </c>
    </row>
    <row r="4365" spans="1:5" x14ac:dyDescent="0.25">
      <c r="A4365" s="23">
        <v>902380</v>
      </c>
      <c r="B4365" s="21" t="s">
        <v>1106</v>
      </c>
      <c r="C4365" s="21"/>
      <c r="D4365" s="16">
        <v>30.016863406408095</v>
      </c>
      <c r="E4365" s="15">
        <v>19.224000000000004</v>
      </c>
    </row>
    <row r="4366" spans="1:5" x14ac:dyDescent="0.25">
      <c r="A4366" s="23">
        <v>902390</v>
      </c>
      <c r="B4366" s="21" t="s">
        <v>1105</v>
      </c>
      <c r="C4366" s="21"/>
      <c r="D4366" s="16">
        <v>5.0590219224283306</v>
      </c>
      <c r="E4366" s="15">
        <v>3.24</v>
      </c>
    </row>
    <row r="4367" spans="1:5" x14ac:dyDescent="0.25">
      <c r="A4367" s="23">
        <v>902400</v>
      </c>
      <c r="B4367" s="21" t="s">
        <v>1104</v>
      </c>
      <c r="C4367" s="21"/>
      <c r="D4367" s="16">
        <v>43.001686340640809</v>
      </c>
      <c r="E4367" s="15">
        <v>27.540000000000003</v>
      </c>
    </row>
    <row r="4368" spans="1:5" x14ac:dyDescent="0.25">
      <c r="A4368" s="23">
        <v>902410</v>
      </c>
      <c r="B4368" s="21" t="s">
        <v>1103</v>
      </c>
      <c r="C4368" s="21"/>
      <c r="D4368" s="16">
        <v>10.118043844856661</v>
      </c>
      <c r="E4368" s="15">
        <v>6.48</v>
      </c>
    </row>
    <row r="4369" spans="1:5" x14ac:dyDescent="0.25">
      <c r="A4369" s="23">
        <v>902420</v>
      </c>
      <c r="B4369" s="21" t="s">
        <v>1102</v>
      </c>
      <c r="C4369" s="21"/>
      <c r="D4369" s="16">
        <v>4.3844856661045535</v>
      </c>
      <c r="E4369" s="15">
        <v>2.8080000000000003</v>
      </c>
    </row>
    <row r="4370" spans="1:5" x14ac:dyDescent="0.25">
      <c r="A4370" s="23">
        <v>902450</v>
      </c>
      <c r="B4370" s="21" t="s">
        <v>1101</v>
      </c>
      <c r="C4370" s="21"/>
      <c r="D4370" s="16">
        <v>3.7099494097807764</v>
      </c>
      <c r="E4370" s="15">
        <v>2.3760000000000003</v>
      </c>
    </row>
    <row r="4371" spans="1:5" x14ac:dyDescent="0.25">
      <c r="A4371" s="23">
        <v>902460</v>
      </c>
      <c r="B4371" s="21" t="s">
        <v>1100</v>
      </c>
      <c r="C4371" s="21"/>
      <c r="D4371" s="16">
        <v>21.585160202360878</v>
      </c>
      <c r="E4371" s="15">
        <v>13.824000000000002</v>
      </c>
    </row>
    <row r="4372" spans="1:5" x14ac:dyDescent="0.25">
      <c r="A4372" s="23">
        <v>902470</v>
      </c>
      <c r="B4372" s="21" t="s">
        <v>1099</v>
      </c>
      <c r="C4372" s="21"/>
      <c r="D4372" s="16">
        <v>35.750421585160204</v>
      </c>
      <c r="E4372" s="15">
        <v>22.896000000000001</v>
      </c>
    </row>
    <row r="4373" spans="1:5" x14ac:dyDescent="0.25">
      <c r="A4373" s="23">
        <v>902480</v>
      </c>
      <c r="B4373" s="21" t="s">
        <v>1098</v>
      </c>
      <c r="C4373" s="21"/>
      <c r="D4373" s="16">
        <v>3.7099494097807764</v>
      </c>
      <c r="E4373" s="15">
        <v>2.3760000000000003</v>
      </c>
    </row>
    <row r="4374" spans="1:5" x14ac:dyDescent="0.25">
      <c r="A4374" s="23">
        <v>902490</v>
      </c>
      <c r="B4374" s="21" t="s">
        <v>1097</v>
      </c>
      <c r="C4374" s="21"/>
      <c r="D4374" s="16">
        <v>21.585160202360878</v>
      </c>
      <c r="E4374" s="15">
        <v>13.824000000000002</v>
      </c>
    </row>
    <row r="4375" spans="1:5" x14ac:dyDescent="0.25">
      <c r="A4375" s="23">
        <v>902500</v>
      </c>
      <c r="B4375" s="21" t="s">
        <v>1096</v>
      </c>
      <c r="C4375" s="21"/>
      <c r="D4375" s="16">
        <v>30.016863406408095</v>
      </c>
      <c r="E4375" s="15">
        <v>19.224000000000004</v>
      </c>
    </row>
    <row r="4376" spans="1:5" x14ac:dyDescent="0.25">
      <c r="A4376" s="23">
        <v>902510</v>
      </c>
      <c r="B4376" s="21" t="s">
        <v>1095</v>
      </c>
      <c r="C4376" s="21"/>
      <c r="D4376" s="16">
        <v>8.6003372681281611</v>
      </c>
      <c r="E4376" s="15">
        <v>5.508</v>
      </c>
    </row>
    <row r="4377" spans="1:5" x14ac:dyDescent="0.25">
      <c r="A4377" s="23">
        <v>902520</v>
      </c>
      <c r="B4377" s="21" t="s">
        <v>1094</v>
      </c>
      <c r="C4377" s="21"/>
      <c r="D4377" s="16">
        <v>5.0590219224283306</v>
      </c>
      <c r="E4377" s="15">
        <v>3.24</v>
      </c>
    </row>
    <row r="4378" spans="1:5" x14ac:dyDescent="0.25">
      <c r="A4378" s="23">
        <v>902540</v>
      </c>
      <c r="B4378" s="21" t="s">
        <v>1093</v>
      </c>
      <c r="C4378" s="21"/>
      <c r="D4378" s="16">
        <v>10.118043844856661</v>
      </c>
      <c r="E4378" s="15">
        <v>6.48</v>
      </c>
    </row>
    <row r="4379" spans="1:5" x14ac:dyDescent="0.25">
      <c r="A4379" s="23">
        <v>902550</v>
      </c>
      <c r="B4379" s="21" t="s">
        <v>1092</v>
      </c>
      <c r="C4379" s="21"/>
      <c r="D4379" s="16">
        <v>8.6003372681281611</v>
      </c>
      <c r="E4379" s="15">
        <v>5.508</v>
      </c>
    </row>
    <row r="4380" spans="1:5" x14ac:dyDescent="0.25">
      <c r="A4380" s="23">
        <v>902570</v>
      </c>
      <c r="B4380" s="21" t="s">
        <v>1091</v>
      </c>
      <c r="C4380" s="21"/>
      <c r="D4380" s="16">
        <v>17.200674536256322</v>
      </c>
      <c r="E4380" s="15">
        <v>11.016</v>
      </c>
    </row>
    <row r="4381" spans="1:5" x14ac:dyDescent="0.25">
      <c r="A4381" s="23">
        <v>902580</v>
      </c>
      <c r="B4381" s="21" t="s">
        <v>1090</v>
      </c>
      <c r="C4381" s="21"/>
      <c r="D4381" s="16">
        <v>3.7099494097807764</v>
      </c>
      <c r="E4381" s="15">
        <v>2.3760000000000003</v>
      </c>
    </row>
    <row r="4382" spans="1:5" x14ac:dyDescent="0.25">
      <c r="A4382" s="23">
        <v>902590</v>
      </c>
      <c r="B4382" s="21" t="s">
        <v>1089</v>
      </c>
      <c r="C4382" s="21"/>
      <c r="D4382" s="16">
        <v>11.467116357504215</v>
      </c>
      <c r="E4382" s="15">
        <v>7.3440000000000003</v>
      </c>
    </row>
    <row r="4383" spans="1:5" x14ac:dyDescent="0.25">
      <c r="A4383" s="23">
        <v>902600</v>
      </c>
      <c r="B4383" s="21" t="s">
        <v>1088</v>
      </c>
      <c r="C4383" s="21"/>
      <c r="D4383" s="16">
        <v>3.7099494097807764</v>
      </c>
      <c r="E4383" s="15">
        <v>2.3760000000000003</v>
      </c>
    </row>
    <row r="4384" spans="1:5" ht="24" x14ac:dyDescent="0.25">
      <c r="A4384" s="23">
        <v>902610</v>
      </c>
      <c r="B4384" s="21" t="s">
        <v>1087</v>
      </c>
      <c r="C4384" s="21"/>
      <c r="D4384" s="16">
        <v>50.59</v>
      </c>
      <c r="E4384" s="15">
        <v>32.399859600000006</v>
      </c>
    </row>
    <row r="4385" spans="1:5" x14ac:dyDescent="0.25">
      <c r="A4385" s="23">
        <v>902620</v>
      </c>
      <c r="B4385" s="21" t="s">
        <v>1086</v>
      </c>
      <c r="C4385" s="21"/>
      <c r="D4385" s="16">
        <v>14.33389544688027</v>
      </c>
      <c r="E4385" s="15">
        <v>9.18</v>
      </c>
    </row>
    <row r="4386" spans="1:5" x14ac:dyDescent="0.25">
      <c r="A4386" s="23">
        <v>902630</v>
      </c>
      <c r="B4386" s="21" t="s">
        <v>1085</v>
      </c>
      <c r="C4386" s="21"/>
      <c r="D4386" s="16">
        <v>5.7335581787521077</v>
      </c>
      <c r="E4386" s="15">
        <v>3.6720000000000002</v>
      </c>
    </row>
    <row r="4387" spans="1:5" x14ac:dyDescent="0.25">
      <c r="A4387" s="23">
        <v>902640</v>
      </c>
      <c r="B4387" s="21" t="s">
        <v>1084</v>
      </c>
      <c r="C4387" s="21"/>
      <c r="D4387" s="16">
        <v>17.200674536256322</v>
      </c>
      <c r="E4387" s="15">
        <v>11.016</v>
      </c>
    </row>
    <row r="4388" spans="1:5" x14ac:dyDescent="0.25">
      <c r="A4388" s="23">
        <v>902650</v>
      </c>
      <c r="B4388" s="21" t="s">
        <v>1083</v>
      </c>
      <c r="C4388" s="21"/>
      <c r="D4388" s="16">
        <v>13.996627318718383</v>
      </c>
      <c r="E4388" s="15">
        <v>8.9640000000000022</v>
      </c>
    </row>
    <row r="4389" spans="1:5" x14ac:dyDescent="0.25">
      <c r="A4389" s="23">
        <v>902660</v>
      </c>
      <c r="B4389" s="21" t="s">
        <v>1082</v>
      </c>
      <c r="C4389" s="21"/>
      <c r="D4389" s="16">
        <v>43.001686340640809</v>
      </c>
      <c r="E4389" s="15">
        <v>27.540000000000003</v>
      </c>
    </row>
    <row r="4390" spans="1:5" x14ac:dyDescent="0.25">
      <c r="A4390" s="23">
        <v>902670</v>
      </c>
      <c r="B4390" s="21" t="s">
        <v>1081</v>
      </c>
      <c r="C4390" s="21"/>
      <c r="D4390" s="16">
        <v>4.3844856661045535</v>
      </c>
      <c r="E4390" s="15">
        <v>2.8080000000000003</v>
      </c>
    </row>
    <row r="4391" spans="1:5" x14ac:dyDescent="0.25">
      <c r="A4391" s="23">
        <v>902680</v>
      </c>
      <c r="B4391" s="21" t="s">
        <v>1080</v>
      </c>
      <c r="C4391" s="21"/>
      <c r="D4391" s="16">
        <v>5.7335581787521077</v>
      </c>
      <c r="E4391" s="15">
        <v>3.6720000000000002</v>
      </c>
    </row>
    <row r="4392" spans="1:5" x14ac:dyDescent="0.25">
      <c r="A4392" s="23">
        <v>902690</v>
      </c>
      <c r="B4392" s="21" t="s">
        <v>1079</v>
      </c>
      <c r="C4392" s="21"/>
      <c r="D4392" s="16">
        <v>17.200674536256322</v>
      </c>
      <c r="E4392" s="15">
        <v>11.016</v>
      </c>
    </row>
    <row r="4393" spans="1:5" x14ac:dyDescent="0.25">
      <c r="A4393" s="23">
        <v>902700</v>
      </c>
      <c r="B4393" s="21" t="s">
        <v>1078</v>
      </c>
      <c r="C4393" s="21"/>
      <c r="D4393" s="16">
        <v>6.5767284991568298</v>
      </c>
      <c r="E4393" s="15">
        <v>4.2119999999999997</v>
      </c>
    </row>
    <row r="4394" spans="1:5" x14ac:dyDescent="0.25">
      <c r="A4394" s="23">
        <v>902710</v>
      </c>
      <c r="B4394" s="21" t="s">
        <v>1077</v>
      </c>
      <c r="C4394" s="21"/>
      <c r="D4394" s="16">
        <v>10.118043844856661</v>
      </c>
      <c r="E4394" s="15">
        <v>6.48</v>
      </c>
    </row>
    <row r="4395" spans="1:5" x14ac:dyDescent="0.25">
      <c r="A4395" s="23">
        <v>902720</v>
      </c>
      <c r="B4395" s="21" t="s">
        <v>1076</v>
      </c>
      <c r="C4395" s="21"/>
      <c r="D4395" s="16">
        <v>51.602023608768974</v>
      </c>
      <c r="E4395" s="15">
        <v>33.048000000000002</v>
      </c>
    </row>
    <row r="4396" spans="1:5" x14ac:dyDescent="0.25">
      <c r="A4396" s="23">
        <v>902730</v>
      </c>
      <c r="B4396" s="21" t="s">
        <v>1075</v>
      </c>
      <c r="C4396" s="21"/>
      <c r="D4396" s="16">
        <v>12.984822934232715</v>
      </c>
      <c r="E4396" s="15">
        <v>8.3160000000000007</v>
      </c>
    </row>
    <row r="4397" spans="1:5" x14ac:dyDescent="0.25">
      <c r="A4397" s="23">
        <v>902740</v>
      </c>
      <c r="B4397" s="21" t="s">
        <v>1074</v>
      </c>
      <c r="C4397" s="21"/>
      <c r="D4397" s="16">
        <v>3.7099494097807764</v>
      </c>
      <c r="E4397" s="15">
        <v>2.3760000000000003</v>
      </c>
    </row>
    <row r="4398" spans="1:5" ht="24" x14ac:dyDescent="0.25">
      <c r="A4398" s="23">
        <v>902750</v>
      </c>
      <c r="B4398" s="21" t="s">
        <v>1073</v>
      </c>
      <c r="C4398" s="21" t="s">
        <v>1072</v>
      </c>
      <c r="D4398" s="16">
        <v>20</v>
      </c>
      <c r="E4398" s="15">
        <v>12.8088</v>
      </c>
    </row>
    <row r="4399" spans="1:5" x14ac:dyDescent="0.25">
      <c r="A4399" s="23">
        <v>902760</v>
      </c>
      <c r="B4399" s="21" t="s">
        <v>1071</v>
      </c>
      <c r="C4399" s="21"/>
      <c r="D4399" s="16">
        <v>21.585160202360878</v>
      </c>
      <c r="E4399" s="15">
        <v>13.824000000000002</v>
      </c>
    </row>
    <row r="4400" spans="1:5" x14ac:dyDescent="0.25">
      <c r="A4400" s="23">
        <v>902770</v>
      </c>
      <c r="B4400" s="21" t="s">
        <v>1070</v>
      </c>
      <c r="C4400" s="21"/>
      <c r="D4400" s="16">
        <v>8.6003372681281611</v>
      </c>
      <c r="E4400" s="15">
        <v>5.508</v>
      </c>
    </row>
    <row r="4401" spans="1:5" x14ac:dyDescent="0.25">
      <c r="A4401" s="23">
        <v>902780</v>
      </c>
      <c r="B4401" s="21" t="s">
        <v>1069</v>
      </c>
      <c r="C4401" s="21"/>
      <c r="D4401" s="16">
        <v>57.166947723440138</v>
      </c>
      <c r="E4401" s="15">
        <v>36.612000000000002</v>
      </c>
    </row>
    <row r="4402" spans="1:5" x14ac:dyDescent="0.25">
      <c r="A4402" s="23">
        <v>902790</v>
      </c>
      <c r="B4402" s="21" t="s">
        <v>1068</v>
      </c>
      <c r="C4402" s="21"/>
      <c r="D4402" s="16">
        <v>25.801011804384487</v>
      </c>
      <c r="E4402" s="15">
        <v>16.524000000000001</v>
      </c>
    </row>
    <row r="4403" spans="1:5" x14ac:dyDescent="0.25">
      <c r="A4403" s="23">
        <v>902800</v>
      </c>
      <c r="B4403" s="21" t="s">
        <v>1067</v>
      </c>
      <c r="C4403" s="21"/>
      <c r="D4403" s="16">
        <v>28.667790893760539</v>
      </c>
      <c r="E4403" s="15">
        <v>18.36</v>
      </c>
    </row>
    <row r="4404" spans="1:5" x14ac:dyDescent="0.25">
      <c r="A4404" s="23">
        <v>902810</v>
      </c>
      <c r="B4404" s="21" t="s">
        <v>1066</v>
      </c>
      <c r="C4404" s="21" t="s">
        <v>1065</v>
      </c>
      <c r="D4404" s="16">
        <v>13.996627318718383</v>
      </c>
      <c r="E4404" s="15">
        <v>8.9640000000000022</v>
      </c>
    </row>
    <row r="4405" spans="1:5" x14ac:dyDescent="0.25">
      <c r="A4405" s="23">
        <v>902820</v>
      </c>
      <c r="B4405" s="21" t="s">
        <v>1064</v>
      </c>
      <c r="C4405" s="21" t="s">
        <v>1033</v>
      </c>
      <c r="D4405" s="16">
        <v>77.234401349072513</v>
      </c>
      <c r="E4405" s="15">
        <v>49.463999999999999</v>
      </c>
    </row>
    <row r="4406" spans="1:5" x14ac:dyDescent="0.25">
      <c r="A4406" s="23">
        <v>902830</v>
      </c>
      <c r="B4406" s="21" t="s">
        <v>1063</v>
      </c>
      <c r="C4406" s="21"/>
      <c r="D4406" s="16">
        <v>66.947723440134922</v>
      </c>
      <c r="E4406" s="15">
        <v>42.876000000000012</v>
      </c>
    </row>
    <row r="4407" spans="1:5" x14ac:dyDescent="0.25">
      <c r="A4407" s="23">
        <v>902840</v>
      </c>
      <c r="B4407" s="21" t="s">
        <v>1062</v>
      </c>
      <c r="C4407" s="21"/>
      <c r="D4407" s="16">
        <v>4.3844856661045535</v>
      </c>
      <c r="E4407" s="15">
        <v>2.8080000000000003</v>
      </c>
    </row>
    <row r="4408" spans="1:5" x14ac:dyDescent="0.25">
      <c r="A4408" s="23">
        <v>902850</v>
      </c>
      <c r="B4408" s="21" t="s">
        <v>1061</v>
      </c>
      <c r="C4408" s="21"/>
      <c r="D4408" s="16">
        <v>5.0590219224283306</v>
      </c>
      <c r="E4408" s="15">
        <v>3.24</v>
      </c>
    </row>
    <row r="4409" spans="1:5" x14ac:dyDescent="0.25">
      <c r="A4409" s="23">
        <v>902860</v>
      </c>
      <c r="B4409" s="21" t="s">
        <v>1060</v>
      </c>
      <c r="C4409" s="21"/>
      <c r="D4409" s="16">
        <v>3.7099494097807764</v>
      </c>
      <c r="E4409" s="15">
        <v>2.3760000000000003</v>
      </c>
    </row>
    <row r="4410" spans="1:5" x14ac:dyDescent="0.25">
      <c r="A4410" s="23">
        <v>902870</v>
      </c>
      <c r="B4410" s="21" t="s">
        <v>1059</v>
      </c>
      <c r="C4410" s="21"/>
      <c r="D4410" s="16">
        <v>3.7099494097807764</v>
      </c>
      <c r="E4410" s="15">
        <v>2.3760000000000003</v>
      </c>
    </row>
    <row r="4411" spans="1:5" x14ac:dyDescent="0.25">
      <c r="A4411" s="23">
        <v>902880</v>
      </c>
      <c r="B4411" s="21" t="s">
        <v>1058</v>
      </c>
      <c r="C4411" s="21"/>
      <c r="D4411" s="16">
        <v>31.534569983136596</v>
      </c>
      <c r="E4411" s="15">
        <v>20.196000000000002</v>
      </c>
    </row>
    <row r="4412" spans="1:5" x14ac:dyDescent="0.25">
      <c r="A4412" s="23">
        <v>902890</v>
      </c>
      <c r="B4412" s="21" t="s">
        <v>1057</v>
      </c>
      <c r="C4412" s="21"/>
      <c r="D4412" s="16">
        <v>343.00168634064084</v>
      </c>
      <c r="E4412" s="15">
        <v>219.67200000000003</v>
      </c>
    </row>
    <row r="4413" spans="1:5" x14ac:dyDescent="0.25">
      <c r="A4413" s="23">
        <v>902900</v>
      </c>
      <c r="B4413" s="21" t="s">
        <v>1056</v>
      </c>
      <c r="C4413" s="21"/>
      <c r="D4413" s="16">
        <v>8.6003372681281611</v>
      </c>
      <c r="E4413" s="15">
        <v>5.508</v>
      </c>
    </row>
    <row r="4414" spans="1:5" x14ac:dyDescent="0.25">
      <c r="A4414" s="23">
        <v>902910</v>
      </c>
      <c r="B4414" s="21" t="s">
        <v>1055</v>
      </c>
      <c r="C4414" s="21"/>
      <c r="D4414" s="16">
        <v>11.467116357504215</v>
      </c>
      <c r="E4414" s="15">
        <v>7.3440000000000003</v>
      </c>
    </row>
    <row r="4415" spans="1:5" x14ac:dyDescent="0.25">
      <c r="A4415" s="23">
        <v>902920</v>
      </c>
      <c r="B4415" s="21" t="s">
        <v>1054</v>
      </c>
      <c r="C4415" s="21"/>
      <c r="D4415" s="16">
        <v>4.3844856661045535</v>
      </c>
      <c r="E4415" s="15">
        <v>2.8080000000000003</v>
      </c>
    </row>
    <row r="4416" spans="1:5" x14ac:dyDescent="0.25">
      <c r="A4416" s="23">
        <v>902940</v>
      </c>
      <c r="B4416" s="21" t="s">
        <v>1053</v>
      </c>
      <c r="C4416" s="21"/>
      <c r="D4416" s="16">
        <v>7.2512647554806069</v>
      </c>
      <c r="E4416" s="15">
        <v>4.6440000000000001</v>
      </c>
    </row>
    <row r="4417" spans="1:5" x14ac:dyDescent="0.25">
      <c r="A4417" s="23">
        <v>902950</v>
      </c>
      <c r="B4417" s="21" t="s">
        <v>1052</v>
      </c>
      <c r="C4417" s="21"/>
      <c r="D4417" s="16">
        <v>21.585160202360878</v>
      </c>
      <c r="E4417" s="15">
        <v>13.824000000000002</v>
      </c>
    </row>
    <row r="4418" spans="1:5" x14ac:dyDescent="0.25">
      <c r="A4418" s="23">
        <v>902980</v>
      </c>
      <c r="B4418" s="21" t="s">
        <v>1051</v>
      </c>
      <c r="C4418" s="21"/>
      <c r="D4418" s="16">
        <v>11.804384485666105</v>
      </c>
      <c r="E4418" s="15">
        <v>7.5600000000000005</v>
      </c>
    </row>
    <row r="4419" spans="1:5" x14ac:dyDescent="0.25">
      <c r="A4419" s="23">
        <v>903000</v>
      </c>
      <c r="B4419" s="21" t="s">
        <v>1050</v>
      </c>
      <c r="C4419" s="21" t="s">
        <v>1042</v>
      </c>
      <c r="D4419" s="16">
        <v>4.3844856661045535</v>
      </c>
      <c r="E4419" s="15">
        <v>2.8080000000000003</v>
      </c>
    </row>
    <row r="4420" spans="1:5" x14ac:dyDescent="0.25">
      <c r="A4420" s="182">
        <v>903010</v>
      </c>
      <c r="B4420" s="21" t="s">
        <v>1049</v>
      </c>
      <c r="C4420" s="21"/>
      <c r="D4420" s="16">
        <v>4.3844856661045535</v>
      </c>
      <c r="E4420" s="15">
        <v>2.8080000000000003</v>
      </c>
    </row>
    <row r="4421" spans="1:5" x14ac:dyDescent="0.25">
      <c r="A4421" s="23">
        <v>903020</v>
      </c>
      <c r="B4421" s="21" t="s">
        <v>1048</v>
      </c>
      <c r="C4421" s="21"/>
      <c r="D4421" s="16">
        <v>1.6863406408094437</v>
      </c>
      <c r="E4421" s="15">
        <v>1.08</v>
      </c>
    </row>
    <row r="4422" spans="1:5" x14ac:dyDescent="0.25">
      <c r="A4422" s="23">
        <v>903030</v>
      </c>
      <c r="B4422" s="21" t="s">
        <v>1047</v>
      </c>
      <c r="C4422" s="21" t="s">
        <v>1033</v>
      </c>
      <c r="D4422" s="16">
        <v>77.234401349072513</v>
      </c>
      <c r="E4422" s="15">
        <v>49.463999999999999</v>
      </c>
    </row>
    <row r="4423" spans="1:5" x14ac:dyDescent="0.25">
      <c r="A4423" s="23">
        <v>903040</v>
      </c>
      <c r="B4423" s="21" t="s">
        <v>1046</v>
      </c>
      <c r="C4423" s="21"/>
      <c r="D4423" s="16">
        <v>21.585160202360878</v>
      </c>
      <c r="E4423" s="15">
        <v>13.824000000000002</v>
      </c>
    </row>
    <row r="4424" spans="1:5" x14ac:dyDescent="0.25">
      <c r="A4424" s="23">
        <v>903050</v>
      </c>
      <c r="B4424" s="21" t="s">
        <v>1045</v>
      </c>
      <c r="C4424" s="21"/>
      <c r="D4424" s="16">
        <v>77.234401349072513</v>
      </c>
      <c r="E4424" s="15">
        <v>49.463999999999999</v>
      </c>
    </row>
    <row r="4425" spans="1:5" x14ac:dyDescent="0.25">
      <c r="A4425" s="23">
        <v>903060</v>
      </c>
      <c r="B4425" s="21" t="s">
        <v>1044</v>
      </c>
      <c r="C4425" s="21"/>
      <c r="D4425" s="16">
        <v>25.801011804384487</v>
      </c>
      <c r="E4425" s="15">
        <v>16.524000000000001</v>
      </c>
    </row>
    <row r="4426" spans="1:5" x14ac:dyDescent="0.25">
      <c r="A4426" s="23">
        <v>903070</v>
      </c>
      <c r="B4426" s="21" t="s">
        <v>1043</v>
      </c>
      <c r="C4426" s="21" t="s">
        <v>1042</v>
      </c>
      <c r="D4426" s="16">
        <v>4.3844856661045535</v>
      </c>
      <c r="E4426" s="15">
        <v>2.8080000000000003</v>
      </c>
    </row>
    <row r="4427" spans="1:5" x14ac:dyDescent="0.25">
      <c r="A4427" s="23">
        <v>903080</v>
      </c>
      <c r="B4427" s="21" t="s">
        <v>1041</v>
      </c>
      <c r="C4427" s="21" t="s">
        <v>1033</v>
      </c>
      <c r="D4427" s="16">
        <v>34.401349072512645</v>
      </c>
      <c r="E4427" s="15">
        <v>22.032</v>
      </c>
    </row>
    <row r="4428" spans="1:5" x14ac:dyDescent="0.25">
      <c r="A4428" s="23">
        <v>903090</v>
      </c>
      <c r="B4428" s="21" t="s">
        <v>1040</v>
      </c>
      <c r="C4428" s="21"/>
      <c r="D4428" s="16">
        <v>11.467116357504215</v>
      </c>
      <c r="E4428" s="15">
        <v>7.3440000000000003</v>
      </c>
    </row>
    <row r="4429" spans="1:5" x14ac:dyDescent="0.25">
      <c r="A4429" s="23">
        <v>903100</v>
      </c>
      <c r="B4429" s="21" t="s">
        <v>1039</v>
      </c>
      <c r="C4429" s="21"/>
      <c r="D4429" s="16">
        <v>35.750421585160204</v>
      </c>
      <c r="E4429" s="15">
        <v>22.896000000000001</v>
      </c>
    </row>
    <row r="4430" spans="1:5" x14ac:dyDescent="0.25">
      <c r="A4430" s="23">
        <v>903110</v>
      </c>
      <c r="B4430" s="21" t="s">
        <v>1038</v>
      </c>
      <c r="C4430" s="21"/>
      <c r="D4430" s="16">
        <v>35.750421585160204</v>
      </c>
      <c r="E4430" s="15">
        <v>22.896000000000001</v>
      </c>
    </row>
    <row r="4431" spans="1:5" x14ac:dyDescent="0.25">
      <c r="A4431" s="23">
        <v>903120</v>
      </c>
      <c r="B4431" s="21" t="s">
        <v>1037</v>
      </c>
      <c r="C4431" s="21"/>
      <c r="D4431" s="16">
        <v>1.8549747048903882</v>
      </c>
      <c r="E4431" s="15">
        <v>1.1880000000000002</v>
      </c>
    </row>
    <row r="4432" spans="1:5" x14ac:dyDescent="0.25">
      <c r="A4432" s="23">
        <v>903130</v>
      </c>
      <c r="B4432" s="21" t="s">
        <v>1036</v>
      </c>
      <c r="C4432" s="21"/>
      <c r="D4432" s="16">
        <v>1.8549747048903882</v>
      </c>
      <c r="E4432" s="15">
        <v>1.1880000000000002</v>
      </c>
    </row>
    <row r="4433" spans="1:5" x14ac:dyDescent="0.25">
      <c r="A4433" s="23">
        <v>903140</v>
      </c>
      <c r="B4433" s="21" t="s">
        <v>1035</v>
      </c>
      <c r="C4433" s="21"/>
      <c r="D4433" s="16">
        <v>13.996627318718383</v>
      </c>
      <c r="E4433" s="15">
        <v>8.9640000000000022</v>
      </c>
    </row>
    <row r="4434" spans="1:5" x14ac:dyDescent="0.25">
      <c r="A4434" s="23">
        <v>903150</v>
      </c>
      <c r="B4434" s="21" t="s">
        <v>1034</v>
      </c>
      <c r="C4434" s="21" t="s">
        <v>1033</v>
      </c>
      <c r="D4434" s="16">
        <v>25.801011804384487</v>
      </c>
      <c r="E4434" s="15">
        <v>16.524000000000001</v>
      </c>
    </row>
    <row r="4435" spans="1:5" ht="36" x14ac:dyDescent="0.25">
      <c r="A4435" s="23">
        <v>903160</v>
      </c>
      <c r="B4435" s="21" t="s">
        <v>1032</v>
      </c>
      <c r="C4435" s="21" t="s">
        <v>1031</v>
      </c>
      <c r="D4435" s="16">
        <v>50.59021922428331</v>
      </c>
      <c r="E4435" s="15">
        <v>32.400000000000006</v>
      </c>
    </row>
    <row r="4436" spans="1:5" x14ac:dyDescent="0.25">
      <c r="A4436" s="23">
        <v>903170</v>
      </c>
      <c r="B4436" s="21" t="s">
        <v>1030</v>
      </c>
      <c r="C4436" s="21"/>
      <c r="D4436" s="16">
        <v>43.001686340640809</v>
      </c>
      <c r="E4436" s="15">
        <v>27.540000000000003</v>
      </c>
    </row>
    <row r="4437" spans="1:5" x14ac:dyDescent="0.25">
      <c r="A4437" s="23">
        <v>903180</v>
      </c>
      <c r="B4437" s="21" t="s">
        <v>1029</v>
      </c>
      <c r="C4437" s="21"/>
      <c r="D4437" s="16">
        <v>11.804384485666105</v>
      </c>
      <c r="E4437" s="15">
        <v>7.5600000000000005</v>
      </c>
    </row>
    <row r="4438" spans="1:5" x14ac:dyDescent="0.25">
      <c r="A4438" s="23">
        <v>903200</v>
      </c>
      <c r="B4438" s="21" t="s">
        <v>1028</v>
      </c>
      <c r="C4438" s="21"/>
      <c r="D4438" s="16">
        <v>25.801011804384487</v>
      </c>
      <c r="E4438" s="15">
        <v>16.524000000000001</v>
      </c>
    </row>
    <row r="4439" spans="1:5" x14ac:dyDescent="0.25">
      <c r="A4439" s="23">
        <v>903210</v>
      </c>
      <c r="B4439" s="21" t="s">
        <v>1027</v>
      </c>
      <c r="C4439" s="21"/>
      <c r="D4439" s="16">
        <v>11.804384485666105</v>
      </c>
      <c r="E4439" s="15">
        <v>7.5600000000000005</v>
      </c>
    </row>
    <row r="4440" spans="1:5" x14ac:dyDescent="0.25">
      <c r="A4440" s="23">
        <v>903220</v>
      </c>
      <c r="B4440" s="21" t="s">
        <v>1026</v>
      </c>
      <c r="C4440" s="21"/>
      <c r="D4440" s="16">
        <v>10.961214165261383</v>
      </c>
      <c r="E4440" s="15">
        <v>7.0200000000000005</v>
      </c>
    </row>
    <row r="4441" spans="1:5" x14ac:dyDescent="0.25">
      <c r="A4441" s="23">
        <v>903230</v>
      </c>
      <c r="B4441" s="21" t="s">
        <v>1025</v>
      </c>
      <c r="C4441" s="21"/>
      <c r="D4441" s="16">
        <v>14.33389544688027</v>
      </c>
      <c r="E4441" s="15">
        <v>9.18</v>
      </c>
    </row>
    <row r="4442" spans="1:5" x14ac:dyDescent="0.25">
      <c r="A4442" s="23">
        <v>903240</v>
      </c>
      <c r="B4442" s="21" t="s">
        <v>1024</v>
      </c>
      <c r="C4442" s="21"/>
      <c r="D4442" s="16">
        <v>1.8549747048903882</v>
      </c>
      <c r="E4442" s="15">
        <v>1.1880000000000002</v>
      </c>
    </row>
    <row r="4443" spans="1:5" x14ac:dyDescent="0.25">
      <c r="A4443" s="23">
        <v>903250</v>
      </c>
      <c r="B4443" s="21" t="s">
        <v>1023</v>
      </c>
      <c r="C4443" s="21"/>
      <c r="D4443" s="16">
        <v>18.718381112984822</v>
      </c>
      <c r="E4443" s="15">
        <v>11.988</v>
      </c>
    </row>
    <row r="4444" spans="1:5" x14ac:dyDescent="0.25">
      <c r="A4444" s="23">
        <v>903260</v>
      </c>
      <c r="B4444" s="21" t="s">
        <v>1022</v>
      </c>
      <c r="C4444" s="21"/>
      <c r="D4444" s="16">
        <v>2.8667790893760539</v>
      </c>
      <c r="E4444" s="15">
        <v>1.8360000000000001</v>
      </c>
    </row>
    <row r="4445" spans="1:5" x14ac:dyDescent="0.25">
      <c r="A4445" s="23">
        <v>903280</v>
      </c>
      <c r="B4445" s="21" t="s">
        <v>1021</v>
      </c>
      <c r="C4445" s="21"/>
      <c r="D4445" s="16">
        <v>17.200674536256322</v>
      </c>
      <c r="E4445" s="15">
        <v>11.016</v>
      </c>
    </row>
    <row r="4446" spans="1:5" x14ac:dyDescent="0.25">
      <c r="A4446" s="23">
        <v>903290</v>
      </c>
      <c r="B4446" s="21" t="s">
        <v>1020</v>
      </c>
      <c r="C4446" s="21"/>
      <c r="D4446" s="16">
        <v>8.6003372681281611</v>
      </c>
      <c r="E4446" s="15">
        <v>5.508</v>
      </c>
    </row>
    <row r="4447" spans="1:5" x14ac:dyDescent="0.25">
      <c r="A4447" s="23">
        <v>903300</v>
      </c>
      <c r="B4447" s="21" t="s">
        <v>1019</v>
      </c>
      <c r="C4447" s="21"/>
      <c r="D4447" s="16">
        <v>14.33389544688027</v>
      </c>
      <c r="E4447" s="15">
        <v>9.18</v>
      </c>
    </row>
    <row r="4448" spans="1:5" x14ac:dyDescent="0.25">
      <c r="A4448" s="23">
        <v>903310</v>
      </c>
      <c r="B4448" s="21" t="s">
        <v>1018</v>
      </c>
      <c r="C4448" s="21"/>
      <c r="D4448" s="16">
        <v>21.585160202360878</v>
      </c>
      <c r="E4448" s="15">
        <v>13.824000000000002</v>
      </c>
    </row>
    <row r="4449" spans="1:5" x14ac:dyDescent="0.25">
      <c r="A4449" s="23">
        <v>903320</v>
      </c>
      <c r="B4449" s="21" t="s">
        <v>1017</v>
      </c>
      <c r="C4449" s="21"/>
      <c r="D4449" s="16">
        <v>400.168634064081</v>
      </c>
      <c r="E4449" s="15">
        <v>256.28400000000005</v>
      </c>
    </row>
    <row r="4450" spans="1:5" x14ac:dyDescent="0.25">
      <c r="A4450" s="23">
        <v>903330</v>
      </c>
      <c r="B4450" s="21" t="s">
        <v>1016</v>
      </c>
      <c r="C4450" s="21"/>
      <c r="D4450" s="16">
        <v>21.585160202360878</v>
      </c>
      <c r="E4450" s="15">
        <v>13.824000000000002</v>
      </c>
    </row>
    <row r="4451" spans="1:5" x14ac:dyDescent="0.25">
      <c r="A4451" s="23">
        <v>903340</v>
      </c>
      <c r="B4451" s="21" t="s">
        <v>1015</v>
      </c>
      <c r="C4451" s="21"/>
      <c r="D4451" s="16">
        <v>17.200674536256322</v>
      </c>
      <c r="E4451" s="15">
        <v>11.016</v>
      </c>
    </row>
    <row r="4452" spans="1:5" x14ac:dyDescent="0.25">
      <c r="A4452" s="23">
        <v>903350</v>
      </c>
      <c r="B4452" s="21" t="s">
        <v>1014</v>
      </c>
      <c r="C4452" s="21"/>
      <c r="D4452" s="16">
        <v>7.5885328836424959</v>
      </c>
      <c r="E4452" s="15">
        <v>4.8600000000000003</v>
      </c>
    </row>
    <row r="4453" spans="1:5" x14ac:dyDescent="0.25">
      <c r="A4453" s="23">
        <v>903360</v>
      </c>
      <c r="B4453" s="21" t="s">
        <v>1013</v>
      </c>
      <c r="C4453" s="21"/>
      <c r="D4453" s="16">
        <v>4.3844856661045535</v>
      </c>
      <c r="E4453" s="15">
        <v>2.8080000000000003</v>
      </c>
    </row>
    <row r="4454" spans="1:5" x14ac:dyDescent="0.25">
      <c r="A4454" s="23">
        <v>903370</v>
      </c>
      <c r="B4454" s="21" t="s">
        <v>1012</v>
      </c>
      <c r="C4454" s="21"/>
      <c r="D4454" s="16">
        <v>4.3844856661045535</v>
      </c>
      <c r="E4454" s="15">
        <v>2.8080000000000003</v>
      </c>
    </row>
    <row r="4455" spans="1:5" x14ac:dyDescent="0.25">
      <c r="A4455" s="23">
        <v>903380</v>
      </c>
      <c r="B4455" s="21" t="s">
        <v>1011</v>
      </c>
      <c r="C4455" s="21"/>
      <c r="D4455" s="16">
        <v>4.2158516020236085</v>
      </c>
      <c r="E4455" s="15">
        <v>2.6999999999999997</v>
      </c>
    </row>
    <row r="4456" spans="1:5" x14ac:dyDescent="0.25">
      <c r="A4456" s="23">
        <v>903381</v>
      </c>
      <c r="B4456" s="21" t="s">
        <v>1010</v>
      </c>
      <c r="C4456" s="21"/>
      <c r="D4456" s="16">
        <v>7.5885328836424959</v>
      </c>
      <c r="E4456" s="15">
        <v>4.8600000000000003</v>
      </c>
    </row>
    <row r="4457" spans="1:5" x14ac:dyDescent="0.25">
      <c r="A4457" s="23">
        <v>903390</v>
      </c>
      <c r="B4457" s="21" t="s">
        <v>1009</v>
      </c>
      <c r="C4457" s="21"/>
      <c r="D4457" s="16">
        <v>45.868465430016862</v>
      </c>
      <c r="E4457" s="15">
        <v>29.376000000000001</v>
      </c>
    </row>
    <row r="4458" spans="1:5" x14ac:dyDescent="0.25">
      <c r="A4458" s="23">
        <v>903399</v>
      </c>
      <c r="B4458" s="21" t="s">
        <v>1008</v>
      </c>
      <c r="C4458" s="21"/>
      <c r="D4458" s="16">
        <v>77.234401349072513</v>
      </c>
      <c r="E4458" s="15">
        <v>49.463999999999999</v>
      </c>
    </row>
    <row r="4459" spans="1:5" x14ac:dyDescent="0.25">
      <c r="A4459" s="23">
        <v>903400</v>
      </c>
      <c r="B4459" s="21" t="s">
        <v>1007</v>
      </c>
      <c r="C4459" s="21"/>
      <c r="D4459" s="16">
        <v>2.8667790893760539</v>
      </c>
      <c r="E4459" s="15">
        <v>1.8360000000000001</v>
      </c>
    </row>
    <row r="4460" spans="1:5" x14ac:dyDescent="0.25">
      <c r="A4460" s="23">
        <v>903410</v>
      </c>
      <c r="B4460" s="21" t="s">
        <v>1006</v>
      </c>
      <c r="C4460" s="21"/>
      <c r="D4460" s="16">
        <v>21.585160202360878</v>
      </c>
      <c r="E4460" s="15">
        <v>13.824000000000002</v>
      </c>
    </row>
    <row r="4461" spans="1:5" x14ac:dyDescent="0.25">
      <c r="A4461" s="23">
        <v>903420</v>
      </c>
      <c r="B4461" s="21" t="s">
        <v>1005</v>
      </c>
      <c r="C4461" s="21"/>
      <c r="D4461" s="16">
        <v>12.984822934232715</v>
      </c>
      <c r="E4461" s="15">
        <v>8.3160000000000007</v>
      </c>
    </row>
    <row r="4462" spans="1:5" x14ac:dyDescent="0.25">
      <c r="A4462" s="23">
        <v>903430</v>
      </c>
      <c r="B4462" s="21" t="s">
        <v>1004</v>
      </c>
      <c r="C4462" s="21" t="s">
        <v>1003</v>
      </c>
      <c r="D4462" s="16">
        <v>15.177065767284992</v>
      </c>
      <c r="E4462" s="15">
        <v>9.7200000000000006</v>
      </c>
    </row>
    <row r="4463" spans="1:5" x14ac:dyDescent="0.25">
      <c r="A4463" s="23">
        <v>903440</v>
      </c>
      <c r="B4463" s="21" t="s">
        <v>1002</v>
      </c>
      <c r="C4463" s="21" t="s">
        <v>1001</v>
      </c>
      <c r="D4463" s="16">
        <v>14.33389544688027</v>
      </c>
      <c r="E4463" s="15">
        <v>9.18</v>
      </c>
    </row>
    <row r="4464" spans="1:5" x14ac:dyDescent="0.25">
      <c r="A4464" s="23">
        <v>903450</v>
      </c>
      <c r="B4464" s="21" t="s">
        <v>1000</v>
      </c>
      <c r="C4464" s="21"/>
      <c r="D4464" s="16">
        <v>3.7099494097807764</v>
      </c>
      <c r="E4464" s="15">
        <v>2.3760000000000003</v>
      </c>
    </row>
    <row r="4465" spans="1:5" x14ac:dyDescent="0.25">
      <c r="A4465" s="23">
        <v>903460</v>
      </c>
      <c r="B4465" s="21" t="s">
        <v>999</v>
      </c>
      <c r="C4465" s="21"/>
      <c r="D4465" s="16">
        <v>6.5767284991568298</v>
      </c>
      <c r="E4465" s="15">
        <v>4.2119999999999997</v>
      </c>
    </row>
    <row r="4466" spans="1:5" x14ac:dyDescent="0.25">
      <c r="A4466" s="23">
        <v>903470</v>
      </c>
      <c r="B4466" s="21" t="s">
        <v>998</v>
      </c>
      <c r="C4466" s="21"/>
      <c r="D4466" s="16">
        <v>7.5885328836424959</v>
      </c>
      <c r="E4466" s="15">
        <v>4.8600000000000003</v>
      </c>
    </row>
    <row r="4467" spans="1:5" x14ac:dyDescent="0.25">
      <c r="A4467" s="23">
        <v>903480</v>
      </c>
      <c r="B4467" s="21" t="s">
        <v>997</v>
      </c>
      <c r="C4467" s="21"/>
      <c r="D4467" s="16">
        <v>7.5885328836424959</v>
      </c>
      <c r="E4467" s="15">
        <v>4.8600000000000003</v>
      </c>
    </row>
    <row r="4468" spans="1:5" x14ac:dyDescent="0.25">
      <c r="A4468" s="23">
        <v>903490</v>
      </c>
      <c r="B4468" s="21" t="s">
        <v>996</v>
      </c>
      <c r="C4468" s="21"/>
      <c r="D4468" s="16">
        <v>14.33389544688027</v>
      </c>
      <c r="E4468" s="15">
        <v>9.18</v>
      </c>
    </row>
    <row r="4469" spans="1:5" x14ac:dyDescent="0.25">
      <c r="A4469" s="23">
        <v>903500</v>
      </c>
      <c r="B4469" s="21" t="s">
        <v>995</v>
      </c>
      <c r="C4469" s="21"/>
      <c r="D4469" s="16">
        <v>10.118043844856661</v>
      </c>
      <c r="E4469" s="15">
        <v>6.48</v>
      </c>
    </row>
    <row r="4470" spans="1:5" x14ac:dyDescent="0.25">
      <c r="A4470" s="23">
        <v>903510</v>
      </c>
      <c r="B4470" s="21" t="s">
        <v>994</v>
      </c>
      <c r="C4470" s="21"/>
      <c r="D4470" s="16">
        <v>30.016863406408095</v>
      </c>
      <c r="E4470" s="15">
        <v>19.224000000000004</v>
      </c>
    </row>
    <row r="4471" spans="1:5" x14ac:dyDescent="0.25">
      <c r="A4471" s="23">
        <v>903520</v>
      </c>
      <c r="B4471" s="21" t="s">
        <v>993</v>
      </c>
      <c r="C4471" s="21"/>
      <c r="D4471" s="16">
        <v>3.3726812816188874</v>
      </c>
      <c r="E4471" s="15">
        <v>2.16</v>
      </c>
    </row>
    <row r="4472" spans="1:5" x14ac:dyDescent="0.25">
      <c r="A4472" s="23">
        <v>903530</v>
      </c>
      <c r="B4472" s="21" t="s">
        <v>992</v>
      </c>
      <c r="C4472" s="21"/>
      <c r="D4472" s="16">
        <v>10.118043844856661</v>
      </c>
      <c r="E4472" s="15">
        <v>6.48</v>
      </c>
    </row>
    <row r="4473" spans="1:5" x14ac:dyDescent="0.25">
      <c r="A4473" s="23">
        <v>903540</v>
      </c>
      <c r="B4473" s="21" t="s">
        <v>991</v>
      </c>
      <c r="C4473" s="21"/>
      <c r="D4473" s="16">
        <v>14.33389544688027</v>
      </c>
      <c r="E4473" s="15">
        <v>9.18</v>
      </c>
    </row>
    <row r="4474" spans="1:5" x14ac:dyDescent="0.25">
      <c r="A4474" s="23">
        <v>903550</v>
      </c>
      <c r="B4474" s="21" t="s">
        <v>990</v>
      </c>
      <c r="C4474" s="21"/>
      <c r="D4474" s="16">
        <v>20.067453625632378</v>
      </c>
      <c r="E4474" s="15">
        <v>12.852000000000002</v>
      </c>
    </row>
    <row r="4475" spans="1:5" x14ac:dyDescent="0.25">
      <c r="A4475" s="23">
        <v>903560</v>
      </c>
      <c r="B4475" s="21" t="s">
        <v>989</v>
      </c>
      <c r="C4475" s="21"/>
      <c r="D4475" s="16">
        <v>85.834738617200671</v>
      </c>
      <c r="E4475" s="15">
        <v>54.972000000000001</v>
      </c>
    </row>
    <row r="4476" spans="1:5" x14ac:dyDescent="0.25">
      <c r="A4476" s="23">
        <v>903570</v>
      </c>
      <c r="B4476" s="21" t="s">
        <v>988</v>
      </c>
      <c r="C4476" s="21"/>
      <c r="D4476" s="16">
        <v>3.7099494097807764</v>
      </c>
      <c r="E4476" s="15">
        <v>2.3760000000000003</v>
      </c>
    </row>
    <row r="4477" spans="1:5" x14ac:dyDescent="0.25">
      <c r="A4477" s="23">
        <v>903580</v>
      </c>
      <c r="B4477" s="21" t="s">
        <v>987</v>
      </c>
      <c r="C4477" s="21"/>
      <c r="D4477" s="16">
        <v>3.7099494097807764</v>
      </c>
      <c r="E4477" s="15">
        <v>2.3760000000000003</v>
      </c>
    </row>
    <row r="4478" spans="1:5" x14ac:dyDescent="0.25">
      <c r="A4478" s="23">
        <v>903590</v>
      </c>
      <c r="B4478" s="21" t="s">
        <v>986</v>
      </c>
      <c r="C4478" s="21"/>
      <c r="D4478" s="16">
        <v>34.401349072512645</v>
      </c>
      <c r="E4478" s="15">
        <v>22.032</v>
      </c>
    </row>
    <row r="4479" spans="1:5" x14ac:dyDescent="0.25">
      <c r="A4479" s="23">
        <v>903600</v>
      </c>
      <c r="B4479" s="21" t="s">
        <v>985</v>
      </c>
      <c r="C4479" s="21"/>
      <c r="D4479" s="16">
        <v>3.7099494097807764</v>
      </c>
      <c r="E4479" s="15">
        <v>2.3760000000000003</v>
      </c>
    </row>
    <row r="4480" spans="1:5" x14ac:dyDescent="0.25">
      <c r="A4480" s="23">
        <v>903610</v>
      </c>
      <c r="B4480" s="21" t="s">
        <v>984</v>
      </c>
      <c r="C4480" s="21"/>
      <c r="D4480" s="16">
        <v>14.33389544688027</v>
      </c>
      <c r="E4480" s="15">
        <v>9.18</v>
      </c>
    </row>
    <row r="4481" spans="1:5" x14ac:dyDescent="0.25">
      <c r="A4481" s="23">
        <v>903620</v>
      </c>
      <c r="B4481" s="21" t="s">
        <v>983</v>
      </c>
      <c r="C4481" s="21"/>
      <c r="D4481" s="16">
        <v>28.667790893760539</v>
      </c>
      <c r="E4481" s="15">
        <v>18.36</v>
      </c>
    </row>
    <row r="4482" spans="1:5" x14ac:dyDescent="0.25">
      <c r="A4482" s="23">
        <v>903630</v>
      </c>
      <c r="B4482" s="21" t="s">
        <v>982</v>
      </c>
      <c r="C4482" s="21"/>
      <c r="D4482" s="16">
        <v>14.33389544688027</v>
      </c>
      <c r="E4482" s="15">
        <v>9.18</v>
      </c>
    </row>
    <row r="4483" spans="1:5" x14ac:dyDescent="0.25">
      <c r="A4483" s="23">
        <v>903640</v>
      </c>
      <c r="B4483" s="21" t="s">
        <v>981</v>
      </c>
      <c r="C4483" s="21"/>
      <c r="D4483" s="16">
        <v>11.467116357504215</v>
      </c>
      <c r="E4483" s="15">
        <v>7.3440000000000003</v>
      </c>
    </row>
    <row r="4484" spans="1:5" x14ac:dyDescent="0.25">
      <c r="A4484" s="23">
        <v>903660</v>
      </c>
      <c r="B4484" s="21" t="s">
        <v>980</v>
      </c>
      <c r="C4484" s="21"/>
      <c r="D4484" s="16">
        <v>21.585160202360878</v>
      </c>
      <c r="E4484" s="15">
        <v>13.824000000000002</v>
      </c>
    </row>
    <row r="4485" spans="1:5" x14ac:dyDescent="0.25">
      <c r="A4485" s="23">
        <v>903670</v>
      </c>
      <c r="B4485" s="21" t="s">
        <v>979</v>
      </c>
      <c r="C4485" s="21"/>
      <c r="D4485" s="16">
        <v>1.8549747048903882</v>
      </c>
      <c r="E4485" s="15">
        <v>1.1880000000000002</v>
      </c>
    </row>
    <row r="4486" spans="1:5" x14ac:dyDescent="0.25">
      <c r="A4486" s="23">
        <v>903680</v>
      </c>
      <c r="B4486" s="21" t="s">
        <v>978</v>
      </c>
      <c r="C4486" s="21"/>
      <c r="D4486" s="16">
        <v>28.667790893760539</v>
      </c>
      <c r="E4486" s="15">
        <v>18.36</v>
      </c>
    </row>
    <row r="4487" spans="1:5" x14ac:dyDescent="0.25">
      <c r="A4487" s="23">
        <v>903690</v>
      </c>
      <c r="B4487" s="21" t="s">
        <v>977</v>
      </c>
      <c r="C4487" s="21"/>
      <c r="D4487" s="16">
        <v>14.33389544688027</v>
      </c>
      <c r="E4487" s="15">
        <v>9.18</v>
      </c>
    </row>
    <row r="4488" spans="1:5" ht="48" x14ac:dyDescent="0.25">
      <c r="A4488" s="23">
        <v>903710</v>
      </c>
      <c r="B4488" s="21" t="s">
        <v>976</v>
      </c>
      <c r="C4488" s="21" t="s">
        <v>975</v>
      </c>
      <c r="D4488" s="16">
        <v>35.750421585160204</v>
      </c>
      <c r="E4488" s="15">
        <v>22.896000000000001</v>
      </c>
    </row>
    <row r="4489" spans="1:5" ht="120" x14ac:dyDescent="0.25">
      <c r="A4489" s="23">
        <v>903720</v>
      </c>
      <c r="B4489" s="21" t="s">
        <v>974</v>
      </c>
      <c r="C4489" s="34" t="s">
        <v>9259</v>
      </c>
      <c r="D4489" s="16">
        <v>28.667790893760539</v>
      </c>
      <c r="E4489" s="15">
        <v>18.36</v>
      </c>
    </row>
    <row r="4490" spans="1:5" x14ac:dyDescent="0.25">
      <c r="A4490" s="23">
        <v>903750</v>
      </c>
      <c r="B4490" s="21" t="s">
        <v>973</v>
      </c>
      <c r="C4490" s="21"/>
      <c r="D4490" s="16">
        <v>20.067453625632378</v>
      </c>
      <c r="E4490" s="15">
        <v>12.852000000000002</v>
      </c>
    </row>
    <row r="4491" spans="1:5" x14ac:dyDescent="0.25">
      <c r="A4491" s="23">
        <v>903760</v>
      </c>
      <c r="B4491" s="21" t="s">
        <v>972</v>
      </c>
      <c r="C4491" s="21"/>
      <c r="D4491" s="16">
        <v>43.001686340640809</v>
      </c>
      <c r="E4491" s="15">
        <v>27.540000000000003</v>
      </c>
    </row>
    <row r="4492" spans="1:5" x14ac:dyDescent="0.25">
      <c r="A4492" s="23">
        <v>903780</v>
      </c>
      <c r="B4492" s="21" t="s">
        <v>971</v>
      </c>
      <c r="C4492" s="21"/>
      <c r="D4492" s="16">
        <v>5.7335581787521077</v>
      </c>
      <c r="E4492" s="15">
        <v>3.6720000000000002</v>
      </c>
    </row>
    <row r="4493" spans="1:5" x14ac:dyDescent="0.25">
      <c r="A4493" s="23">
        <v>903790</v>
      </c>
      <c r="B4493" s="21" t="s">
        <v>970</v>
      </c>
      <c r="C4493" s="21"/>
      <c r="D4493" s="16">
        <v>4.3844856661045535</v>
      </c>
      <c r="E4493" s="15">
        <v>2.8080000000000003</v>
      </c>
    </row>
    <row r="4494" spans="1:5" x14ac:dyDescent="0.25">
      <c r="A4494" s="23">
        <v>903800</v>
      </c>
      <c r="B4494" s="21" t="s">
        <v>969</v>
      </c>
      <c r="C4494" s="21"/>
      <c r="D4494" s="16">
        <v>5.7335581787521077</v>
      </c>
      <c r="E4494" s="15">
        <v>3.6720000000000002</v>
      </c>
    </row>
    <row r="4495" spans="1:5" x14ac:dyDescent="0.25">
      <c r="A4495" s="23">
        <v>903805</v>
      </c>
      <c r="B4495" s="21" t="s">
        <v>968</v>
      </c>
      <c r="C4495" s="21" t="s">
        <v>966</v>
      </c>
      <c r="D4495" s="16">
        <v>59.021922428330527</v>
      </c>
      <c r="E4495" s="15">
        <v>37.800000000000004</v>
      </c>
    </row>
    <row r="4496" spans="1:5" x14ac:dyDescent="0.25">
      <c r="A4496" s="23">
        <v>903810</v>
      </c>
      <c r="B4496" s="21" t="s">
        <v>967</v>
      </c>
      <c r="C4496" s="21" t="s">
        <v>966</v>
      </c>
      <c r="D4496" s="16">
        <v>59.021922428330527</v>
      </c>
      <c r="E4496" s="15">
        <v>37.800000000000004</v>
      </c>
    </row>
    <row r="4497" spans="1:5" x14ac:dyDescent="0.25">
      <c r="A4497" s="23">
        <v>903820</v>
      </c>
      <c r="B4497" s="21" t="s">
        <v>965</v>
      </c>
      <c r="C4497" s="21"/>
      <c r="D4497" s="16">
        <v>8.6003372681281611</v>
      </c>
      <c r="E4497" s="15">
        <v>5.508</v>
      </c>
    </row>
    <row r="4498" spans="1:5" x14ac:dyDescent="0.25">
      <c r="A4498" s="23">
        <v>903830</v>
      </c>
      <c r="B4498" s="21" t="s">
        <v>964</v>
      </c>
      <c r="C4498" s="21"/>
      <c r="D4498" s="16">
        <v>14.33389544688027</v>
      </c>
      <c r="E4498" s="15">
        <v>9.18</v>
      </c>
    </row>
    <row r="4499" spans="1:5" x14ac:dyDescent="0.25">
      <c r="A4499" s="23">
        <v>903840</v>
      </c>
      <c r="B4499" s="21" t="s">
        <v>963</v>
      </c>
      <c r="C4499" s="21"/>
      <c r="D4499" s="16">
        <v>43.001686340640809</v>
      </c>
      <c r="E4499" s="15">
        <v>27.540000000000003</v>
      </c>
    </row>
    <row r="4500" spans="1:5" x14ac:dyDescent="0.25">
      <c r="A4500" s="23">
        <v>903850</v>
      </c>
      <c r="B4500" s="21" t="s">
        <v>962</v>
      </c>
      <c r="C4500" s="21"/>
      <c r="D4500" s="16">
        <v>14.33389544688027</v>
      </c>
      <c r="E4500" s="15">
        <v>9.18</v>
      </c>
    </row>
    <row r="4501" spans="1:5" x14ac:dyDescent="0.25">
      <c r="A4501" s="23">
        <v>903860</v>
      </c>
      <c r="B4501" s="21" t="s">
        <v>961</v>
      </c>
      <c r="C4501" s="21"/>
      <c r="D4501" s="16">
        <v>17.200674536256322</v>
      </c>
      <c r="E4501" s="15">
        <v>11.016</v>
      </c>
    </row>
    <row r="4502" spans="1:5" x14ac:dyDescent="0.25">
      <c r="A4502" s="23">
        <v>903870</v>
      </c>
      <c r="B4502" s="21" t="s">
        <v>960</v>
      </c>
      <c r="C4502" s="21"/>
      <c r="D4502" s="16">
        <v>25.801011804384487</v>
      </c>
      <c r="E4502" s="15">
        <v>16.524000000000001</v>
      </c>
    </row>
    <row r="4503" spans="1:5" x14ac:dyDescent="0.25">
      <c r="A4503" s="23">
        <v>903880</v>
      </c>
      <c r="B4503" s="21" t="s">
        <v>959</v>
      </c>
      <c r="C4503" s="21"/>
      <c r="D4503" s="16">
        <v>14.33389544688027</v>
      </c>
      <c r="E4503" s="15">
        <v>9.18</v>
      </c>
    </row>
    <row r="4504" spans="1:5" x14ac:dyDescent="0.25">
      <c r="A4504" s="23">
        <v>903890</v>
      </c>
      <c r="B4504" s="21" t="s">
        <v>958</v>
      </c>
      <c r="C4504" s="21" t="s">
        <v>228</v>
      </c>
      <c r="D4504" s="16">
        <v>15.177065767284992</v>
      </c>
      <c r="E4504" s="15">
        <v>9.7200000000000006</v>
      </c>
    </row>
    <row r="4505" spans="1:5" x14ac:dyDescent="0.25">
      <c r="A4505" s="23">
        <v>903900</v>
      </c>
      <c r="B4505" s="21" t="s">
        <v>957</v>
      </c>
      <c r="C4505" s="21"/>
      <c r="D4505" s="16">
        <v>2.8667790893760539</v>
      </c>
      <c r="E4505" s="15">
        <v>1.8360000000000001</v>
      </c>
    </row>
    <row r="4506" spans="1:5" x14ac:dyDescent="0.25">
      <c r="A4506" s="23">
        <v>903930</v>
      </c>
      <c r="B4506" s="21" t="s">
        <v>956</v>
      </c>
      <c r="C4506" s="21"/>
      <c r="D4506" s="16">
        <v>8.4317032040472171</v>
      </c>
      <c r="E4506" s="15">
        <v>5.3999999999999995</v>
      </c>
    </row>
    <row r="4507" spans="1:5" x14ac:dyDescent="0.25">
      <c r="A4507" s="23">
        <v>903950</v>
      </c>
      <c r="B4507" s="21" t="s">
        <v>955</v>
      </c>
      <c r="C4507" s="21"/>
      <c r="D4507" s="16">
        <v>14.33389544688027</v>
      </c>
      <c r="E4507" s="15">
        <v>9.18</v>
      </c>
    </row>
    <row r="4508" spans="1:5" x14ac:dyDescent="0.25">
      <c r="A4508" s="23">
        <v>903960</v>
      </c>
      <c r="B4508" s="21" t="s">
        <v>954</v>
      </c>
      <c r="C4508" s="21"/>
      <c r="D4508" s="16">
        <v>5.0590219224283306</v>
      </c>
      <c r="E4508" s="15">
        <v>3.24</v>
      </c>
    </row>
    <row r="4509" spans="1:5" x14ac:dyDescent="0.25">
      <c r="A4509" s="23">
        <v>903970</v>
      </c>
      <c r="B4509" s="21" t="s">
        <v>953</v>
      </c>
      <c r="C4509" s="21"/>
      <c r="D4509" s="16">
        <v>13.996627318718383</v>
      </c>
      <c r="E4509" s="15">
        <v>8.9640000000000022</v>
      </c>
    </row>
    <row r="4510" spans="1:5" x14ac:dyDescent="0.25">
      <c r="A4510" s="23">
        <v>903980</v>
      </c>
      <c r="B4510" s="21" t="s">
        <v>952</v>
      </c>
      <c r="C4510" s="21"/>
      <c r="D4510" s="16">
        <v>35.750421585160204</v>
      </c>
      <c r="E4510" s="15">
        <v>22.896000000000001</v>
      </c>
    </row>
    <row r="4511" spans="1:5" x14ac:dyDescent="0.25">
      <c r="A4511" s="23">
        <v>903990</v>
      </c>
      <c r="B4511" s="21" t="s">
        <v>951</v>
      </c>
      <c r="C4511" s="21"/>
      <c r="D4511" s="16">
        <v>2.0236087689713322</v>
      </c>
      <c r="E4511" s="15">
        <v>1.296</v>
      </c>
    </row>
    <row r="4512" spans="1:5" x14ac:dyDescent="0.25">
      <c r="A4512" s="23">
        <v>903991</v>
      </c>
      <c r="B4512" s="21" t="s">
        <v>950</v>
      </c>
      <c r="C4512" s="21"/>
      <c r="D4512" s="16">
        <v>21.585160202360878</v>
      </c>
      <c r="E4512" s="15">
        <v>13.824000000000002</v>
      </c>
    </row>
    <row r="4513" spans="1:5" x14ac:dyDescent="0.25">
      <c r="A4513" s="23">
        <v>904000</v>
      </c>
      <c r="B4513" s="21" t="s">
        <v>949</v>
      </c>
      <c r="C4513" s="21"/>
      <c r="D4513" s="16">
        <v>21.585160202360878</v>
      </c>
      <c r="E4513" s="15">
        <v>13.824000000000002</v>
      </c>
    </row>
    <row r="4514" spans="1:5" x14ac:dyDescent="0.25">
      <c r="A4514" s="23">
        <v>904010</v>
      </c>
      <c r="B4514" s="21" t="s">
        <v>948</v>
      </c>
      <c r="C4514" s="21"/>
      <c r="D4514" s="16">
        <v>15.177065767284992</v>
      </c>
      <c r="E4514" s="15">
        <v>9.7200000000000006</v>
      </c>
    </row>
    <row r="4515" spans="1:5" x14ac:dyDescent="0.25">
      <c r="A4515" s="23">
        <v>904020</v>
      </c>
      <c r="B4515" s="21" t="s">
        <v>947</v>
      </c>
      <c r="C4515" s="21"/>
      <c r="D4515" s="16">
        <v>16.863406408094434</v>
      </c>
      <c r="E4515" s="15">
        <v>10.799999999999999</v>
      </c>
    </row>
    <row r="4516" spans="1:5" x14ac:dyDescent="0.25">
      <c r="A4516" s="23">
        <v>904030</v>
      </c>
      <c r="B4516" s="21" t="s">
        <v>946</v>
      </c>
      <c r="C4516" s="21"/>
      <c r="D4516" s="16">
        <v>7.5885328836424959</v>
      </c>
      <c r="E4516" s="15">
        <v>4.8600000000000003</v>
      </c>
    </row>
    <row r="4517" spans="1:5" x14ac:dyDescent="0.25">
      <c r="A4517" s="23">
        <v>904040</v>
      </c>
      <c r="B4517" s="21" t="s">
        <v>945</v>
      </c>
      <c r="C4517" s="21"/>
      <c r="D4517" s="16">
        <v>21.585160202360878</v>
      </c>
      <c r="E4517" s="15">
        <v>13.824000000000002</v>
      </c>
    </row>
    <row r="4518" spans="1:5" x14ac:dyDescent="0.25">
      <c r="A4518" s="23">
        <v>904050</v>
      </c>
      <c r="B4518" s="21" t="s">
        <v>944</v>
      </c>
      <c r="C4518" s="21"/>
      <c r="D4518" s="16">
        <v>14.33389544688027</v>
      </c>
      <c r="E4518" s="15">
        <v>9.18</v>
      </c>
    </row>
    <row r="4519" spans="1:5" x14ac:dyDescent="0.25">
      <c r="A4519" s="23">
        <v>904060</v>
      </c>
      <c r="B4519" s="21" t="s">
        <v>944</v>
      </c>
      <c r="C4519" s="21" t="s">
        <v>943</v>
      </c>
      <c r="D4519" s="16">
        <v>34.401349072512645</v>
      </c>
      <c r="E4519" s="15">
        <v>22.032</v>
      </c>
    </row>
    <row r="4520" spans="1:5" x14ac:dyDescent="0.25">
      <c r="A4520" s="23">
        <v>904070</v>
      </c>
      <c r="B4520" s="21" t="s">
        <v>942</v>
      </c>
      <c r="C4520" s="21"/>
      <c r="D4520" s="16">
        <v>4.3844856661045535</v>
      </c>
      <c r="E4520" s="15">
        <v>2.8080000000000003</v>
      </c>
    </row>
    <row r="4521" spans="1:5" x14ac:dyDescent="0.25">
      <c r="A4521" s="23">
        <v>904075</v>
      </c>
      <c r="B4521" s="21" t="s">
        <v>941</v>
      </c>
      <c r="C4521" s="21"/>
      <c r="D4521" s="16">
        <v>57.166947723440138</v>
      </c>
      <c r="E4521" s="15">
        <v>36.612000000000002</v>
      </c>
    </row>
    <row r="4522" spans="1:5" x14ac:dyDescent="0.25">
      <c r="A4522" s="23">
        <v>904080</v>
      </c>
      <c r="B4522" s="21" t="s">
        <v>940</v>
      </c>
      <c r="C4522" s="21"/>
      <c r="D4522" s="16">
        <v>17.200674536256322</v>
      </c>
      <c r="E4522" s="15">
        <v>11.016</v>
      </c>
    </row>
    <row r="4523" spans="1:5" x14ac:dyDescent="0.25">
      <c r="A4523" s="23">
        <v>904090</v>
      </c>
      <c r="B4523" s="21" t="s">
        <v>939</v>
      </c>
      <c r="C4523" s="21" t="s">
        <v>938</v>
      </c>
      <c r="D4523" s="16">
        <v>57.166947723440138</v>
      </c>
      <c r="E4523" s="15">
        <v>36.612000000000002</v>
      </c>
    </row>
    <row r="4524" spans="1:5" x14ac:dyDescent="0.25">
      <c r="A4524" s="23">
        <v>904100</v>
      </c>
      <c r="B4524" s="21" t="s">
        <v>937</v>
      </c>
      <c r="C4524" s="21"/>
      <c r="D4524" s="16">
        <v>7.2512647554806069</v>
      </c>
      <c r="E4524" s="15">
        <v>4.6440000000000001</v>
      </c>
    </row>
    <row r="4525" spans="1:5" x14ac:dyDescent="0.25">
      <c r="A4525" s="23">
        <v>904110</v>
      </c>
      <c r="B4525" s="21" t="s">
        <v>936</v>
      </c>
      <c r="C4525" s="21"/>
      <c r="D4525" s="16">
        <v>7.2512647554806069</v>
      </c>
      <c r="E4525" s="15">
        <v>4.6440000000000001</v>
      </c>
    </row>
    <row r="4526" spans="1:5" x14ac:dyDescent="0.25">
      <c r="A4526" s="23">
        <v>904120</v>
      </c>
      <c r="B4526" s="21" t="s">
        <v>935</v>
      </c>
      <c r="C4526" s="21"/>
      <c r="D4526" s="16">
        <v>1.8549747048903882</v>
      </c>
      <c r="E4526" s="15">
        <v>1.1880000000000002</v>
      </c>
    </row>
    <row r="4527" spans="1:5" x14ac:dyDescent="0.25">
      <c r="A4527" s="23">
        <v>904130</v>
      </c>
      <c r="B4527" s="21" t="s">
        <v>934</v>
      </c>
      <c r="C4527" s="21"/>
      <c r="D4527" s="16">
        <v>28.667790893760539</v>
      </c>
      <c r="E4527" s="15">
        <v>18.36</v>
      </c>
    </row>
    <row r="4528" spans="1:5" x14ac:dyDescent="0.25">
      <c r="A4528" s="23">
        <v>904140</v>
      </c>
      <c r="B4528" s="21" t="s">
        <v>933</v>
      </c>
      <c r="C4528" s="21"/>
      <c r="D4528" s="16">
        <v>28.667790893760539</v>
      </c>
      <c r="E4528" s="15">
        <v>18.36</v>
      </c>
    </row>
    <row r="4529" spans="1:5" x14ac:dyDescent="0.25">
      <c r="A4529" s="23">
        <v>904150</v>
      </c>
      <c r="B4529" s="21" t="s">
        <v>932</v>
      </c>
      <c r="C4529" s="21"/>
      <c r="D4529" s="16">
        <v>8.4317032040472171</v>
      </c>
      <c r="E4529" s="15">
        <v>5.3999999999999995</v>
      </c>
    </row>
    <row r="4530" spans="1:5" x14ac:dyDescent="0.25">
      <c r="A4530" s="23">
        <v>904160</v>
      </c>
      <c r="B4530" s="21" t="s">
        <v>931</v>
      </c>
      <c r="C4530" s="21"/>
      <c r="D4530" s="16">
        <v>35.750421585160204</v>
      </c>
      <c r="E4530" s="15">
        <v>22.896000000000001</v>
      </c>
    </row>
    <row r="4531" spans="1:5" x14ac:dyDescent="0.25">
      <c r="A4531" s="23">
        <v>904170</v>
      </c>
      <c r="B4531" s="21" t="s">
        <v>930</v>
      </c>
      <c r="C4531" s="21"/>
      <c r="D4531" s="16">
        <v>35.750421585160204</v>
      </c>
      <c r="E4531" s="15">
        <v>22.896000000000001</v>
      </c>
    </row>
    <row r="4532" spans="1:5" x14ac:dyDescent="0.25">
      <c r="A4532" s="23">
        <v>904200</v>
      </c>
      <c r="B4532" s="21" t="s">
        <v>929</v>
      </c>
      <c r="C4532" s="21"/>
      <c r="D4532" s="16">
        <v>3.7099494097807764</v>
      </c>
      <c r="E4532" s="15">
        <v>2.3760000000000003</v>
      </c>
    </row>
    <row r="4533" spans="1:5" x14ac:dyDescent="0.25">
      <c r="A4533" s="23">
        <v>904210</v>
      </c>
      <c r="B4533" s="21" t="s">
        <v>928</v>
      </c>
      <c r="C4533" s="21"/>
      <c r="D4533" s="16">
        <v>8.6003372681281611</v>
      </c>
      <c r="E4533" s="15">
        <v>5.508</v>
      </c>
    </row>
    <row r="4534" spans="1:5" x14ac:dyDescent="0.25">
      <c r="A4534" s="23">
        <v>904220</v>
      </c>
      <c r="B4534" s="21" t="s">
        <v>927</v>
      </c>
      <c r="C4534" s="21" t="s">
        <v>926</v>
      </c>
      <c r="D4534" s="16">
        <v>5.7335581787521077</v>
      </c>
      <c r="E4534" s="15">
        <v>3.6720000000000002</v>
      </c>
    </row>
    <row r="4535" spans="1:5" x14ac:dyDescent="0.25">
      <c r="A4535" s="23">
        <v>904230</v>
      </c>
      <c r="B4535" s="21" t="s">
        <v>925</v>
      </c>
      <c r="C4535" s="21"/>
      <c r="D4535" s="16">
        <v>43.001686340640809</v>
      </c>
      <c r="E4535" s="15">
        <v>27.540000000000003</v>
      </c>
    </row>
    <row r="4536" spans="1:5" x14ac:dyDescent="0.25">
      <c r="A4536" s="23">
        <v>904240</v>
      </c>
      <c r="B4536" s="21" t="s">
        <v>924</v>
      </c>
      <c r="C4536" s="21"/>
      <c r="D4536" s="16">
        <v>12.141652613827993</v>
      </c>
      <c r="E4536" s="15">
        <v>7.7760000000000007</v>
      </c>
    </row>
    <row r="4537" spans="1:5" x14ac:dyDescent="0.25">
      <c r="A4537" s="23">
        <v>904250</v>
      </c>
      <c r="B4537" s="21" t="s">
        <v>923</v>
      </c>
      <c r="C4537" s="21"/>
      <c r="D4537" s="16">
        <v>17.200674536256322</v>
      </c>
      <c r="E4537" s="15">
        <v>11.016</v>
      </c>
    </row>
    <row r="4538" spans="1:5" x14ac:dyDescent="0.25">
      <c r="A4538" s="23">
        <v>904260</v>
      </c>
      <c r="B4538" s="21" t="s">
        <v>922</v>
      </c>
      <c r="C4538" s="21"/>
      <c r="D4538" s="16">
        <v>17.200674536256322</v>
      </c>
      <c r="E4538" s="15">
        <v>11.016</v>
      </c>
    </row>
    <row r="4539" spans="1:5" x14ac:dyDescent="0.25">
      <c r="A4539" s="23">
        <v>904270</v>
      </c>
      <c r="B4539" s="21" t="s">
        <v>921</v>
      </c>
      <c r="C4539" s="21"/>
      <c r="D4539" s="16">
        <v>10.118043844856661</v>
      </c>
      <c r="E4539" s="15">
        <v>6.48</v>
      </c>
    </row>
    <row r="4540" spans="1:5" x14ac:dyDescent="0.25">
      <c r="A4540" s="23">
        <v>904280</v>
      </c>
      <c r="B4540" s="21" t="s">
        <v>920</v>
      </c>
      <c r="C4540" s="21"/>
      <c r="D4540" s="16">
        <v>43.001686340640809</v>
      </c>
      <c r="E4540" s="15">
        <v>27.540000000000003</v>
      </c>
    </row>
    <row r="4541" spans="1:5" x14ac:dyDescent="0.25">
      <c r="A4541" s="23">
        <v>904290</v>
      </c>
      <c r="B4541" s="21" t="s">
        <v>919</v>
      </c>
      <c r="C4541" s="21"/>
      <c r="D4541" s="16">
        <v>9.1062394603709969</v>
      </c>
      <c r="E4541" s="15">
        <v>5.8320000000000016</v>
      </c>
    </row>
    <row r="4542" spans="1:5" x14ac:dyDescent="0.25">
      <c r="A4542" s="23">
        <v>904300</v>
      </c>
      <c r="B4542" s="21" t="s">
        <v>918</v>
      </c>
      <c r="C4542" s="21"/>
      <c r="D4542" s="16">
        <v>20.067453625632378</v>
      </c>
      <c r="E4542" s="15">
        <v>12.852000000000002</v>
      </c>
    </row>
    <row r="4543" spans="1:5" x14ac:dyDescent="0.25">
      <c r="A4543" s="23">
        <v>904310</v>
      </c>
      <c r="B4543" s="21" t="s">
        <v>917</v>
      </c>
      <c r="C4543" s="21"/>
      <c r="D4543" s="16">
        <v>9.1062394603709969</v>
      </c>
      <c r="E4543" s="15">
        <v>5.8320000000000016</v>
      </c>
    </row>
    <row r="4544" spans="1:5" x14ac:dyDescent="0.25">
      <c r="A4544" s="23">
        <v>904320</v>
      </c>
      <c r="B4544" s="21" t="s">
        <v>916</v>
      </c>
      <c r="C4544" s="21"/>
      <c r="D4544" s="16">
        <v>43.001686340640809</v>
      </c>
      <c r="E4544" s="15">
        <v>27.540000000000003</v>
      </c>
    </row>
    <row r="4545" spans="1:5" x14ac:dyDescent="0.25">
      <c r="A4545" s="23">
        <v>904330</v>
      </c>
      <c r="B4545" s="21" t="s">
        <v>915</v>
      </c>
      <c r="C4545" s="21"/>
      <c r="D4545" s="16">
        <v>43.001686340640809</v>
      </c>
      <c r="E4545" s="15">
        <v>27.540000000000003</v>
      </c>
    </row>
    <row r="4546" spans="1:5" x14ac:dyDescent="0.25">
      <c r="A4546" s="23">
        <v>904340</v>
      </c>
      <c r="B4546" s="21" t="s">
        <v>914</v>
      </c>
      <c r="C4546" s="21"/>
      <c r="D4546" s="16">
        <v>43.001686340640809</v>
      </c>
      <c r="E4546" s="15">
        <v>27.540000000000003</v>
      </c>
    </row>
    <row r="4547" spans="1:5" x14ac:dyDescent="0.25">
      <c r="A4547" s="23">
        <v>904350</v>
      </c>
      <c r="B4547" s="21" t="s">
        <v>913</v>
      </c>
      <c r="C4547" s="21"/>
      <c r="D4547" s="16">
        <v>20.067453625632378</v>
      </c>
      <c r="E4547" s="15">
        <v>12.852000000000002</v>
      </c>
    </row>
    <row r="4548" spans="1:5" x14ac:dyDescent="0.25">
      <c r="A4548" s="23">
        <v>904360</v>
      </c>
      <c r="B4548" s="21" t="s">
        <v>912</v>
      </c>
      <c r="C4548" s="21"/>
      <c r="D4548" s="16">
        <v>257.33558178752111</v>
      </c>
      <c r="E4548" s="15">
        <v>164.80800000000005</v>
      </c>
    </row>
    <row r="4549" spans="1:5" x14ac:dyDescent="0.25">
      <c r="A4549" s="23">
        <v>904370</v>
      </c>
      <c r="B4549" s="21" t="s">
        <v>911</v>
      </c>
      <c r="C4549" s="21"/>
      <c r="D4549" s="16">
        <v>7.2512647554806069</v>
      </c>
      <c r="E4549" s="15">
        <v>4.6440000000000001</v>
      </c>
    </row>
    <row r="4550" spans="1:5" x14ac:dyDescent="0.25">
      <c r="A4550" s="23">
        <v>904380</v>
      </c>
      <c r="B4550" s="21" t="s">
        <v>910</v>
      </c>
      <c r="C4550" s="21"/>
      <c r="D4550" s="16">
        <v>37.268128161888704</v>
      </c>
      <c r="E4550" s="15">
        <v>23.868000000000002</v>
      </c>
    </row>
    <row r="4551" spans="1:5" x14ac:dyDescent="0.25">
      <c r="A4551" s="23">
        <v>904390</v>
      </c>
      <c r="B4551" s="21" t="s">
        <v>909</v>
      </c>
      <c r="C4551" s="21"/>
      <c r="D4551" s="16">
        <v>17.200674536256322</v>
      </c>
      <c r="E4551" s="15">
        <v>11.016</v>
      </c>
    </row>
    <row r="4552" spans="1:5" x14ac:dyDescent="0.25">
      <c r="A4552" s="23">
        <v>904400</v>
      </c>
      <c r="B4552" s="21" t="s">
        <v>908</v>
      </c>
      <c r="C4552" s="21"/>
      <c r="D4552" s="16">
        <v>37.268128161888704</v>
      </c>
      <c r="E4552" s="15">
        <v>23.868000000000002</v>
      </c>
    </row>
    <row r="4553" spans="1:5" x14ac:dyDescent="0.25">
      <c r="A4553" s="23">
        <v>904410</v>
      </c>
      <c r="B4553" s="21" t="s">
        <v>907</v>
      </c>
      <c r="C4553" s="21"/>
      <c r="D4553" s="16">
        <v>10.118043844856661</v>
      </c>
      <c r="E4553" s="15">
        <v>6.48</v>
      </c>
    </row>
    <row r="4554" spans="1:5" x14ac:dyDescent="0.25">
      <c r="A4554" s="23">
        <v>904420</v>
      </c>
      <c r="B4554" s="21" t="s">
        <v>906</v>
      </c>
      <c r="C4554" s="21"/>
      <c r="D4554" s="16">
        <v>4.0472175379426645</v>
      </c>
      <c r="E4554" s="15">
        <v>2.5920000000000001</v>
      </c>
    </row>
    <row r="4555" spans="1:5" x14ac:dyDescent="0.25">
      <c r="A4555" s="23">
        <v>904430</v>
      </c>
      <c r="B4555" s="21" t="s">
        <v>905</v>
      </c>
      <c r="C4555" s="21"/>
      <c r="D4555" s="16">
        <v>43.001686340640809</v>
      </c>
      <c r="E4555" s="15">
        <v>27.540000000000003</v>
      </c>
    </row>
    <row r="4556" spans="1:5" ht="84" x14ac:dyDescent="0.25">
      <c r="A4556" s="23">
        <v>904440</v>
      </c>
      <c r="B4556" s="21" t="s">
        <v>904</v>
      </c>
      <c r="C4556" s="17" t="s">
        <v>903</v>
      </c>
      <c r="D4556" s="16">
        <v>714.67116357504221</v>
      </c>
      <c r="E4556" s="15">
        <v>457.70400000000006</v>
      </c>
    </row>
    <row r="4557" spans="1:5" ht="36" x14ac:dyDescent="0.25">
      <c r="A4557" s="23">
        <v>904445</v>
      </c>
      <c r="B4557" s="21" t="s">
        <v>902</v>
      </c>
      <c r="C4557" s="17" t="s">
        <v>901</v>
      </c>
      <c r="D4557" s="16">
        <v>100</v>
      </c>
      <c r="E4557" s="15">
        <v>64.043999999999997</v>
      </c>
    </row>
    <row r="4558" spans="1:5" x14ac:dyDescent="0.25">
      <c r="A4558" s="23">
        <v>904450</v>
      </c>
      <c r="B4558" s="21" t="s">
        <v>900</v>
      </c>
      <c r="C4558" s="21"/>
      <c r="D4558" s="16">
        <v>50.084317032040474</v>
      </c>
      <c r="E4558" s="15">
        <v>32.076000000000001</v>
      </c>
    </row>
    <row r="4559" spans="1:5" x14ac:dyDescent="0.25">
      <c r="A4559" s="23">
        <v>904460</v>
      </c>
      <c r="B4559" s="21" t="s">
        <v>899</v>
      </c>
      <c r="C4559" s="21"/>
      <c r="D4559" s="16">
        <v>4.0472175379426645</v>
      </c>
      <c r="E4559" s="15">
        <v>2.5920000000000001</v>
      </c>
    </row>
    <row r="4560" spans="1:5" x14ac:dyDescent="0.25">
      <c r="A4560" s="23">
        <v>904470</v>
      </c>
      <c r="B4560" s="21" t="s">
        <v>898</v>
      </c>
      <c r="C4560" s="21"/>
      <c r="D4560" s="16">
        <v>37.268128161888704</v>
      </c>
      <c r="E4560" s="15">
        <v>23.868000000000002</v>
      </c>
    </row>
    <row r="4561" spans="1:5" x14ac:dyDescent="0.25">
      <c r="A4561" s="23">
        <v>904480</v>
      </c>
      <c r="B4561" s="21" t="s">
        <v>897</v>
      </c>
      <c r="C4561" s="21"/>
      <c r="D4561" s="16">
        <v>5.7335581787521077</v>
      </c>
      <c r="E4561" s="15">
        <v>3.6720000000000002</v>
      </c>
    </row>
    <row r="4562" spans="1:5" x14ac:dyDescent="0.25">
      <c r="A4562" s="23">
        <v>904490</v>
      </c>
      <c r="B4562" s="21" t="s">
        <v>896</v>
      </c>
      <c r="C4562" s="21"/>
      <c r="D4562" s="16">
        <v>17.200674536256322</v>
      </c>
      <c r="E4562" s="15">
        <v>11.016</v>
      </c>
    </row>
    <row r="4563" spans="1:5" x14ac:dyDescent="0.25">
      <c r="A4563" s="23">
        <v>904500</v>
      </c>
      <c r="B4563" s="21" t="s">
        <v>895</v>
      </c>
      <c r="C4563" s="21"/>
      <c r="D4563" s="16">
        <v>4.3844856661045535</v>
      </c>
      <c r="E4563" s="15">
        <v>2.8080000000000003</v>
      </c>
    </row>
    <row r="4564" spans="1:5" x14ac:dyDescent="0.25">
      <c r="A4564" s="23">
        <v>904510</v>
      </c>
      <c r="B4564" s="21" t="s">
        <v>894</v>
      </c>
      <c r="C4564" s="21"/>
      <c r="D4564" s="16">
        <v>20.067453625632378</v>
      </c>
      <c r="E4564" s="15">
        <v>12.852000000000002</v>
      </c>
    </row>
    <row r="4565" spans="1:5" x14ac:dyDescent="0.25">
      <c r="A4565" s="23">
        <v>904520</v>
      </c>
      <c r="B4565" s="21" t="s">
        <v>893</v>
      </c>
      <c r="C4565" s="21"/>
      <c r="D4565" s="16">
        <v>20.067453625632378</v>
      </c>
      <c r="E4565" s="15">
        <v>12.852000000000002</v>
      </c>
    </row>
    <row r="4566" spans="1:5" x14ac:dyDescent="0.25">
      <c r="A4566" s="23">
        <v>904530</v>
      </c>
      <c r="B4566" s="21" t="s">
        <v>892</v>
      </c>
      <c r="C4566" s="21"/>
      <c r="D4566" s="16">
        <v>34.401349072512645</v>
      </c>
      <c r="E4566" s="15">
        <v>22.032</v>
      </c>
    </row>
    <row r="4567" spans="1:5" x14ac:dyDescent="0.25">
      <c r="A4567" s="23">
        <v>904540</v>
      </c>
      <c r="B4567" s="21" t="s">
        <v>891</v>
      </c>
      <c r="C4567" s="21"/>
      <c r="D4567" s="16">
        <v>34.401349072512645</v>
      </c>
      <c r="E4567" s="15">
        <v>22.032</v>
      </c>
    </row>
    <row r="4568" spans="1:5" x14ac:dyDescent="0.25">
      <c r="A4568" s="23">
        <v>904550</v>
      </c>
      <c r="B4568" s="21" t="s">
        <v>890</v>
      </c>
      <c r="C4568" s="21"/>
      <c r="D4568" s="16">
        <v>28.667790893760539</v>
      </c>
      <c r="E4568" s="15">
        <v>18.36</v>
      </c>
    </row>
    <row r="4569" spans="1:5" x14ac:dyDescent="0.25">
      <c r="A4569" s="23">
        <v>904560</v>
      </c>
      <c r="B4569" s="21" t="s">
        <v>889</v>
      </c>
      <c r="C4569" s="21"/>
      <c r="D4569" s="16">
        <v>4.3844856661045535</v>
      </c>
      <c r="E4569" s="15">
        <v>2.8080000000000003</v>
      </c>
    </row>
    <row r="4570" spans="1:5" x14ac:dyDescent="0.25">
      <c r="A4570" s="23">
        <v>904570</v>
      </c>
      <c r="B4570" s="21" t="s">
        <v>888</v>
      </c>
      <c r="C4570" s="21"/>
      <c r="D4570" s="16">
        <v>5.7335581787521077</v>
      </c>
      <c r="E4570" s="15">
        <v>3.6720000000000002</v>
      </c>
    </row>
    <row r="4571" spans="1:5" x14ac:dyDescent="0.25">
      <c r="A4571" s="23">
        <v>904580</v>
      </c>
      <c r="B4571" s="21" t="s">
        <v>887</v>
      </c>
      <c r="C4571" s="21"/>
      <c r="D4571" s="16">
        <v>21.585160202360878</v>
      </c>
      <c r="E4571" s="15">
        <v>13.824000000000002</v>
      </c>
    </row>
    <row r="4572" spans="1:5" x14ac:dyDescent="0.25">
      <c r="A4572" s="23">
        <v>904590</v>
      </c>
      <c r="B4572" s="21" t="s">
        <v>886</v>
      </c>
      <c r="C4572" s="21"/>
      <c r="D4572" s="16">
        <v>5.7335581787521077</v>
      </c>
      <c r="E4572" s="15">
        <v>3.6720000000000002</v>
      </c>
    </row>
    <row r="4573" spans="1:5" x14ac:dyDescent="0.25">
      <c r="A4573" s="23">
        <v>904600</v>
      </c>
      <c r="B4573" s="21" t="s">
        <v>885</v>
      </c>
      <c r="C4573" s="21"/>
      <c r="D4573" s="16">
        <v>10.118043844856661</v>
      </c>
      <c r="E4573" s="15">
        <v>6.48</v>
      </c>
    </row>
    <row r="4574" spans="1:5" x14ac:dyDescent="0.25">
      <c r="A4574" s="23">
        <v>904610</v>
      </c>
      <c r="B4574" s="21" t="s">
        <v>884</v>
      </c>
      <c r="C4574" s="21"/>
      <c r="D4574" s="16">
        <v>10.118043844856661</v>
      </c>
      <c r="E4574" s="15">
        <v>6.48</v>
      </c>
    </row>
    <row r="4575" spans="1:5" x14ac:dyDescent="0.25">
      <c r="A4575" s="23">
        <v>904620</v>
      </c>
      <c r="B4575" s="21" t="s">
        <v>883</v>
      </c>
      <c r="C4575" s="21"/>
      <c r="D4575" s="16">
        <v>11.467116357504215</v>
      </c>
      <c r="E4575" s="15">
        <v>7.3440000000000003</v>
      </c>
    </row>
    <row r="4576" spans="1:5" x14ac:dyDescent="0.25">
      <c r="A4576" s="23">
        <v>904630</v>
      </c>
      <c r="B4576" s="21" t="s">
        <v>882</v>
      </c>
      <c r="C4576" s="21"/>
      <c r="D4576" s="16">
        <v>17.200674536256322</v>
      </c>
      <c r="E4576" s="15">
        <v>11.016</v>
      </c>
    </row>
    <row r="4577" spans="1:5" x14ac:dyDescent="0.25">
      <c r="A4577" s="23">
        <v>904640</v>
      </c>
      <c r="B4577" s="21" t="s">
        <v>881</v>
      </c>
      <c r="C4577" s="21"/>
      <c r="D4577" s="16">
        <v>143.00168634064082</v>
      </c>
      <c r="E4577" s="15">
        <v>91.584000000000003</v>
      </c>
    </row>
    <row r="4578" spans="1:5" x14ac:dyDescent="0.25">
      <c r="A4578" s="23">
        <v>904650</v>
      </c>
      <c r="B4578" s="21" t="s">
        <v>880</v>
      </c>
      <c r="C4578" s="21"/>
      <c r="D4578" s="16">
        <v>4.3844856661045535</v>
      </c>
      <c r="E4578" s="15">
        <v>2.8080000000000003</v>
      </c>
    </row>
    <row r="4579" spans="1:5" x14ac:dyDescent="0.25">
      <c r="A4579" s="23">
        <v>904660</v>
      </c>
      <c r="B4579" s="21" t="s">
        <v>879</v>
      </c>
      <c r="C4579" s="21"/>
      <c r="D4579" s="16">
        <v>17.200674536256322</v>
      </c>
      <c r="E4579" s="15">
        <v>11.016</v>
      </c>
    </row>
    <row r="4580" spans="1:5" x14ac:dyDescent="0.25">
      <c r="A4580" s="23">
        <v>904670</v>
      </c>
      <c r="B4580" s="21" t="s">
        <v>878</v>
      </c>
      <c r="C4580" s="21"/>
      <c r="D4580" s="16">
        <v>34.401349072512645</v>
      </c>
      <c r="E4580" s="15">
        <v>22.032</v>
      </c>
    </row>
    <row r="4581" spans="1:5" x14ac:dyDescent="0.25">
      <c r="A4581" s="23">
        <v>904680</v>
      </c>
      <c r="B4581" s="21" t="s">
        <v>877</v>
      </c>
      <c r="C4581" s="21"/>
      <c r="D4581" s="16">
        <v>5.7335581787521077</v>
      </c>
      <c r="E4581" s="15">
        <v>3.6720000000000002</v>
      </c>
    </row>
    <row r="4582" spans="1:5" x14ac:dyDescent="0.25">
      <c r="A4582" s="23">
        <v>904690</v>
      </c>
      <c r="B4582" s="21" t="s">
        <v>876</v>
      </c>
      <c r="C4582" s="21"/>
      <c r="D4582" s="16">
        <v>64.418212478920751</v>
      </c>
      <c r="E4582" s="15">
        <v>41.256000000000007</v>
      </c>
    </row>
    <row r="4583" spans="1:5" x14ac:dyDescent="0.25">
      <c r="A4583" s="23">
        <v>904700</v>
      </c>
      <c r="B4583" s="21" t="s">
        <v>875</v>
      </c>
      <c r="C4583" s="21"/>
      <c r="D4583" s="16">
        <v>43.001686340640809</v>
      </c>
      <c r="E4583" s="15">
        <v>27.540000000000003</v>
      </c>
    </row>
    <row r="4584" spans="1:5" x14ac:dyDescent="0.25">
      <c r="A4584" s="23">
        <v>904710</v>
      </c>
      <c r="B4584" s="21" t="s">
        <v>874</v>
      </c>
      <c r="C4584" s="21"/>
      <c r="D4584" s="16">
        <v>64.418212478920751</v>
      </c>
      <c r="E4584" s="15">
        <v>41.256000000000007</v>
      </c>
    </row>
    <row r="4585" spans="1:5" x14ac:dyDescent="0.25">
      <c r="A4585" s="23">
        <v>904720</v>
      </c>
      <c r="B4585" s="21" t="s">
        <v>873</v>
      </c>
      <c r="C4585" s="21"/>
      <c r="D4585" s="16">
        <v>10.792580101180439</v>
      </c>
      <c r="E4585" s="15">
        <v>6.9120000000000008</v>
      </c>
    </row>
    <row r="4586" spans="1:5" x14ac:dyDescent="0.25">
      <c r="A4586" s="23">
        <v>904730</v>
      </c>
      <c r="B4586" s="21" t="s">
        <v>872</v>
      </c>
      <c r="C4586" s="21"/>
      <c r="D4586" s="16">
        <v>8.6003372681281611</v>
      </c>
      <c r="E4586" s="15">
        <v>5.508</v>
      </c>
    </row>
    <row r="4587" spans="1:5" ht="96" x14ac:dyDescent="0.25">
      <c r="A4587" s="23">
        <v>904740</v>
      </c>
      <c r="B4587" s="21" t="s">
        <v>871</v>
      </c>
      <c r="C4587" s="17" t="s">
        <v>870</v>
      </c>
      <c r="D4587" s="16">
        <v>59.021922428330527</v>
      </c>
      <c r="E4587" s="15">
        <v>37.800000000000004</v>
      </c>
    </row>
    <row r="4588" spans="1:5" ht="96" x14ac:dyDescent="0.25">
      <c r="A4588" s="23">
        <v>904750</v>
      </c>
      <c r="B4588" s="21" t="s">
        <v>869</v>
      </c>
      <c r="C4588" s="17" t="s">
        <v>868</v>
      </c>
      <c r="D4588" s="16">
        <v>59.021922428330527</v>
      </c>
      <c r="E4588" s="15">
        <v>37.800000000000004</v>
      </c>
    </row>
    <row r="4589" spans="1:5" ht="96" x14ac:dyDescent="0.25">
      <c r="A4589" s="23">
        <v>904760</v>
      </c>
      <c r="B4589" s="21" t="s">
        <v>867</v>
      </c>
      <c r="C4589" s="17" t="s">
        <v>866</v>
      </c>
      <c r="D4589" s="16">
        <v>227.6559865092749</v>
      </c>
      <c r="E4589" s="15">
        <v>145.80000000000001</v>
      </c>
    </row>
    <row r="4590" spans="1:5" x14ac:dyDescent="0.25">
      <c r="A4590" s="23">
        <v>904770</v>
      </c>
      <c r="B4590" s="21" t="s">
        <v>865</v>
      </c>
      <c r="C4590" s="21" t="s">
        <v>575</v>
      </c>
      <c r="D4590" s="16">
        <v>22.934232715008431</v>
      </c>
      <c r="E4590" s="15">
        <v>14.688000000000001</v>
      </c>
    </row>
    <row r="4591" spans="1:5" ht="96" x14ac:dyDescent="0.25">
      <c r="A4591" s="23">
        <v>904780</v>
      </c>
      <c r="B4591" s="21" t="s">
        <v>864</v>
      </c>
      <c r="C4591" s="17" t="s">
        <v>863</v>
      </c>
      <c r="D4591" s="16">
        <v>227.6559865092749</v>
      </c>
      <c r="E4591" s="15">
        <v>145.80000000000001</v>
      </c>
    </row>
    <row r="4592" spans="1:5" ht="96" x14ac:dyDescent="0.25">
      <c r="A4592" s="23">
        <v>904790</v>
      </c>
      <c r="B4592" s="21" t="s">
        <v>862</v>
      </c>
      <c r="C4592" s="17" t="s">
        <v>861</v>
      </c>
      <c r="D4592" s="16">
        <v>228.66779089376055</v>
      </c>
      <c r="E4592" s="15">
        <v>146.44800000000001</v>
      </c>
    </row>
    <row r="4593" spans="1:5" ht="96" x14ac:dyDescent="0.25">
      <c r="A4593" s="23">
        <v>904800</v>
      </c>
      <c r="B4593" s="21" t="s">
        <v>860</v>
      </c>
      <c r="C4593" s="17" t="s">
        <v>859</v>
      </c>
      <c r="D4593" s="16">
        <v>168.63406408094437</v>
      </c>
      <c r="E4593" s="15">
        <v>108</v>
      </c>
    </row>
    <row r="4594" spans="1:5" ht="96" x14ac:dyDescent="0.25">
      <c r="A4594" s="23">
        <v>904810</v>
      </c>
      <c r="B4594" s="21" t="s">
        <v>858</v>
      </c>
      <c r="C4594" s="17" t="s">
        <v>857</v>
      </c>
      <c r="D4594" s="16">
        <v>168.63406408094437</v>
      </c>
      <c r="E4594" s="15">
        <v>108</v>
      </c>
    </row>
    <row r="4595" spans="1:5" x14ac:dyDescent="0.25">
      <c r="A4595" s="23">
        <v>904820</v>
      </c>
      <c r="B4595" s="21" t="s">
        <v>856</v>
      </c>
      <c r="C4595" s="21"/>
      <c r="D4595" s="16">
        <v>51.602023608768974</v>
      </c>
      <c r="E4595" s="15">
        <v>33.048000000000002</v>
      </c>
    </row>
    <row r="4596" spans="1:5" x14ac:dyDescent="0.25">
      <c r="A4596" s="23">
        <v>904830</v>
      </c>
      <c r="B4596" s="21" t="s">
        <v>855</v>
      </c>
      <c r="C4596" s="21"/>
      <c r="D4596" s="16">
        <v>25.801011804384487</v>
      </c>
      <c r="E4596" s="15">
        <v>16.524000000000001</v>
      </c>
    </row>
    <row r="4597" spans="1:5" x14ac:dyDescent="0.25">
      <c r="A4597" s="23">
        <v>904840</v>
      </c>
      <c r="B4597" s="21" t="s">
        <v>854</v>
      </c>
      <c r="C4597" s="21"/>
      <c r="D4597" s="16">
        <v>107.25126475548062</v>
      </c>
      <c r="E4597" s="15">
        <v>68.688000000000002</v>
      </c>
    </row>
    <row r="4598" spans="1:5" x14ac:dyDescent="0.25">
      <c r="A4598" s="23">
        <v>904850</v>
      </c>
      <c r="B4598" s="21" t="s">
        <v>853</v>
      </c>
      <c r="C4598" s="21"/>
      <c r="D4598" s="16">
        <v>2.8667790893760539</v>
      </c>
      <c r="E4598" s="15">
        <v>1.8360000000000001</v>
      </c>
    </row>
    <row r="4599" spans="1:5" x14ac:dyDescent="0.25">
      <c r="A4599" s="23">
        <v>904860</v>
      </c>
      <c r="B4599" s="21" t="s">
        <v>852</v>
      </c>
      <c r="C4599" s="21"/>
      <c r="D4599" s="16">
        <v>8.6003372681281611</v>
      </c>
      <c r="E4599" s="15">
        <v>5.508</v>
      </c>
    </row>
    <row r="4600" spans="1:5" x14ac:dyDescent="0.25">
      <c r="A4600" s="23">
        <v>904870</v>
      </c>
      <c r="B4600" s="21" t="s">
        <v>851</v>
      </c>
      <c r="C4600" s="21"/>
      <c r="D4600" s="16">
        <v>34.401349072512645</v>
      </c>
      <c r="E4600" s="15">
        <v>22.032</v>
      </c>
    </row>
    <row r="4601" spans="1:5" x14ac:dyDescent="0.25">
      <c r="A4601" s="23">
        <v>904880</v>
      </c>
      <c r="B4601" s="21" t="s">
        <v>850</v>
      </c>
      <c r="C4601" s="21"/>
      <c r="D4601" s="16">
        <v>60.033726812816191</v>
      </c>
      <c r="E4601" s="15">
        <v>38.448000000000008</v>
      </c>
    </row>
    <row r="4602" spans="1:5" ht="24" x14ac:dyDescent="0.25">
      <c r="A4602" s="23">
        <v>904890</v>
      </c>
      <c r="B4602" s="21" t="s">
        <v>849</v>
      </c>
      <c r="C4602" s="21"/>
      <c r="D4602" s="16">
        <v>60.033726812816191</v>
      </c>
      <c r="E4602" s="15">
        <v>38.448000000000008</v>
      </c>
    </row>
    <row r="4603" spans="1:5" x14ac:dyDescent="0.25">
      <c r="A4603" s="23">
        <v>904900</v>
      </c>
      <c r="B4603" s="21" t="s">
        <v>848</v>
      </c>
      <c r="C4603" s="21"/>
      <c r="D4603" s="16">
        <v>8.6003372681281611</v>
      </c>
      <c r="E4603" s="15">
        <v>5.508</v>
      </c>
    </row>
    <row r="4604" spans="1:5" x14ac:dyDescent="0.25">
      <c r="A4604" s="23">
        <v>904910</v>
      </c>
      <c r="B4604" s="21" t="s">
        <v>847</v>
      </c>
      <c r="C4604" s="21"/>
      <c r="D4604" s="16">
        <v>8.6003372681281611</v>
      </c>
      <c r="E4604" s="15">
        <v>5.508</v>
      </c>
    </row>
    <row r="4605" spans="1:5" ht="24" x14ac:dyDescent="0.25">
      <c r="A4605" s="23">
        <v>904920</v>
      </c>
      <c r="B4605" s="21" t="s">
        <v>846</v>
      </c>
      <c r="C4605" s="21" t="s">
        <v>845</v>
      </c>
      <c r="D4605" s="16">
        <v>143.00168634064082</v>
      </c>
      <c r="E4605" s="15">
        <v>91.584000000000003</v>
      </c>
    </row>
    <row r="4606" spans="1:5" x14ac:dyDescent="0.25">
      <c r="A4606" s="23">
        <v>904930</v>
      </c>
      <c r="B4606" s="21" t="s">
        <v>844</v>
      </c>
      <c r="C4606" s="21"/>
      <c r="D4606" s="16">
        <v>11.467116357504215</v>
      </c>
      <c r="E4606" s="15">
        <v>7.3440000000000003</v>
      </c>
    </row>
    <row r="4607" spans="1:5" x14ac:dyDescent="0.25">
      <c r="A4607" s="23">
        <v>904940</v>
      </c>
      <c r="B4607" s="21" t="s">
        <v>843</v>
      </c>
      <c r="C4607" s="21"/>
      <c r="D4607" s="16">
        <v>25.801011804384487</v>
      </c>
      <c r="E4607" s="15">
        <v>16.524000000000001</v>
      </c>
    </row>
    <row r="4608" spans="1:5" x14ac:dyDescent="0.25">
      <c r="A4608" s="23">
        <v>904950</v>
      </c>
      <c r="B4608" s="21" t="s">
        <v>842</v>
      </c>
      <c r="C4608" s="21"/>
      <c r="D4608" s="16">
        <v>20.067453625632378</v>
      </c>
      <c r="E4608" s="15">
        <v>12.852000000000002</v>
      </c>
    </row>
    <row r="4609" spans="1:5" x14ac:dyDescent="0.25">
      <c r="A4609" s="23">
        <v>904960</v>
      </c>
      <c r="B4609" s="21" t="s">
        <v>841</v>
      </c>
      <c r="C4609" s="21"/>
      <c r="D4609" s="16">
        <v>7.2512647554806069</v>
      </c>
      <c r="E4609" s="15">
        <v>4.6440000000000001</v>
      </c>
    </row>
    <row r="4610" spans="1:5" x14ac:dyDescent="0.25">
      <c r="A4610" s="23">
        <v>904970</v>
      </c>
      <c r="B4610" s="21" t="s">
        <v>840</v>
      </c>
      <c r="C4610" s="21"/>
      <c r="D4610" s="16">
        <v>14.33389544688027</v>
      </c>
      <c r="E4610" s="15">
        <v>9.18</v>
      </c>
    </row>
    <row r="4611" spans="1:5" x14ac:dyDescent="0.25">
      <c r="A4611" s="23">
        <v>904980</v>
      </c>
      <c r="B4611" s="21" t="s">
        <v>839</v>
      </c>
      <c r="C4611" s="21"/>
      <c r="D4611" s="16">
        <v>64.418212478920751</v>
      </c>
      <c r="E4611" s="15">
        <v>41.256000000000007</v>
      </c>
    </row>
    <row r="4612" spans="1:5" x14ac:dyDescent="0.25">
      <c r="A4612" s="23">
        <v>904990</v>
      </c>
      <c r="B4612" s="21" t="s">
        <v>838</v>
      </c>
      <c r="C4612" s="21"/>
      <c r="D4612" s="16">
        <v>17.200674536256322</v>
      </c>
      <c r="E4612" s="15">
        <v>11.016</v>
      </c>
    </row>
    <row r="4613" spans="1:5" x14ac:dyDescent="0.25">
      <c r="A4613" s="23">
        <v>905000</v>
      </c>
      <c r="B4613" s="21" t="s">
        <v>837</v>
      </c>
      <c r="C4613" s="21"/>
      <c r="D4613" s="16">
        <v>34.401349072512645</v>
      </c>
      <c r="E4613" s="15">
        <v>22.032</v>
      </c>
    </row>
    <row r="4614" spans="1:5" x14ac:dyDescent="0.25">
      <c r="A4614" s="23">
        <v>905010</v>
      </c>
      <c r="B4614" s="21" t="s">
        <v>836</v>
      </c>
      <c r="C4614" s="21"/>
      <c r="D4614" s="16">
        <v>10.118043844856661</v>
      </c>
      <c r="E4614" s="15">
        <v>6.48</v>
      </c>
    </row>
    <row r="4615" spans="1:5" x14ac:dyDescent="0.25">
      <c r="A4615" s="23">
        <v>905020</v>
      </c>
      <c r="B4615" s="21" t="s">
        <v>835</v>
      </c>
      <c r="C4615" s="21"/>
      <c r="D4615" s="16">
        <v>2.8667790893760539</v>
      </c>
      <c r="E4615" s="15">
        <v>1.8360000000000001</v>
      </c>
    </row>
    <row r="4616" spans="1:5" x14ac:dyDescent="0.25">
      <c r="A4616" s="23">
        <v>905030</v>
      </c>
      <c r="B4616" s="21" t="s">
        <v>834</v>
      </c>
      <c r="C4616" s="21"/>
      <c r="D4616" s="16">
        <v>34.401349072512645</v>
      </c>
      <c r="E4616" s="15">
        <v>22.032</v>
      </c>
    </row>
    <row r="4617" spans="1:5" x14ac:dyDescent="0.25">
      <c r="A4617" s="23">
        <v>905040</v>
      </c>
      <c r="B4617" s="21" t="s">
        <v>833</v>
      </c>
      <c r="C4617" s="21"/>
      <c r="D4617" s="16">
        <v>34.401349072512645</v>
      </c>
      <c r="E4617" s="15">
        <v>22.032</v>
      </c>
    </row>
    <row r="4618" spans="1:5" x14ac:dyDescent="0.25">
      <c r="A4618" s="23">
        <v>905050</v>
      </c>
      <c r="B4618" s="21" t="s">
        <v>832</v>
      </c>
      <c r="C4618" s="21"/>
      <c r="D4618" s="16">
        <v>24.451939291736931</v>
      </c>
      <c r="E4618" s="15">
        <v>15.66</v>
      </c>
    </row>
    <row r="4619" spans="1:5" x14ac:dyDescent="0.25">
      <c r="A4619" s="23">
        <v>905060</v>
      </c>
      <c r="B4619" s="21" t="s">
        <v>831</v>
      </c>
      <c r="C4619" s="21"/>
      <c r="D4619" s="16">
        <v>4.3844856661045535</v>
      </c>
      <c r="E4619" s="15">
        <v>2.8080000000000003</v>
      </c>
    </row>
    <row r="4620" spans="1:5" x14ac:dyDescent="0.25">
      <c r="A4620" s="23">
        <v>905070</v>
      </c>
      <c r="B4620" s="21" t="s">
        <v>830</v>
      </c>
      <c r="C4620" s="21"/>
      <c r="D4620" s="16">
        <v>5.7335581787521077</v>
      </c>
      <c r="E4620" s="15">
        <v>3.6720000000000002</v>
      </c>
    </row>
    <row r="4621" spans="1:5" x14ac:dyDescent="0.25">
      <c r="A4621" s="23">
        <v>905090</v>
      </c>
      <c r="B4621" s="21" t="s">
        <v>829</v>
      </c>
      <c r="C4621" s="21"/>
      <c r="D4621" s="16">
        <v>33.729999999999997</v>
      </c>
      <c r="E4621" s="15">
        <v>21.602041199999999</v>
      </c>
    </row>
    <row r="4622" spans="1:5" x14ac:dyDescent="0.25">
      <c r="A4622" s="23">
        <v>905100</v>
      </c>
      <c r="B4622" s="21" t="s">
        <v>828</v>
      </c>
      <c r="C4622" s="21"/>
      <c r="D4622" s="16">
        <v>13.996627318718383</v>
      </c>
      <c r="E4622" s="15">
        <v>8.9640000000000022</v>
      </c>
    </row>
    <row r="4623" spans="1:5" x14ac:dyDescent="0.25">
      <c r="A4623" s="23">
        <v>905110</v>
      </c>
      <c r="B4623" s="21" t="s">
        <v>827</v>
      </c>
      <c r="C4623" s="21"/>
      <c r="D4623" s="16">
        <v>7.2512647554806069</v>
      </c>
      <c r="E4623" s="15">
        <v>4.6440000000000001</v>
      </c>
    </row>
    <row r="4624" spans="1:5" x14ac:dyDescent="0.25">
      <c r="A4624" s="23">
        <v>905120</v>
      </c>
      <c r="B4624" s="21" t="s">
        <v>826</v>
      </c>
      <c r="C4624" s="21"/>
      <c r="D4624" s="16">
        <v>14.33389544688027</v>
      </c>
      <c r="E4624" s="15">
        <v>9.18</v>
      </c>
    </row>
    <row r="4625" spans="1:5" ht="24" x14ac:dyDescent="0.25">
      <c r="A4625" s="23">
        <v>905130</v>
      </c>
      <c r="B4625" s="21" t="s">
        <v>825</v>
      </c>
      <c r="C4625" s="21" t="s">
        <v>824</v>
      </c>
      <c r="D4625" s="16">
        <v>14.33389544688027</v>
      </c>
      <c r="E4625" s="15">
        <v>9.18</v>
      </c>
    </row>
    <row r="4626" spans="1:5" x14ac:dyDescent="0.25">
      <c r="A4626" s="23">
        <v>905140</v>
      </c>
      <c r="B4626" s="21" t="s">
        <v>823</v>
      </c>
      <c r="C4626" s="21"/>
      <c r="D4626" s="16">
        <v>55.817875210792586</v>
      </c>
      <c r="E4626" s="15">
        <v>35.748000000000005</v>
      </c>
    </row>
    <row r="4627" spans="1:5" x14ac:dyDescent="0.25">
      <c r="A4627" s="23">
        <v>905150</v>
      </c>
      <c r="B4627" s="21" t="s">
        <v>822</v>
      </c>
      <c r="C4627" s="21"/>
      <c r="D4627" s="16">
        <v>28.667790893760539</v>
      </c>
      <c r="E4627" s="15">
        <v>18.36</v>
      </c>
    </row>
    <row r="4628" spans="1:5" ht="84" x14ac:dyDescent="0.25">
      <c r="A4628" s="23">
        <v>905160</v>
      </c>
      <c r="B4628" s="21" t="s">
        <v>821</v>
      </c>
      <c r="C4628" s="17" t="s">
        <v>820</v>
      </c>
      <c r="D4628" s="16">
        <v>202.36</v>
      </c>
      <c r="E4628" s="15">
        <v>129.59943840000003</v>
      </c>
    </row>
    <row r="4629" spans="1:5" ht="84" x14ac:dyDescent="0.25">
      <c r="A4629" s="23">
        <v>905170</v>
      </c>
      <c r="B4629" s="21" t="s">
        <v>819</v>
      </c>
      <c r="C4629" s="17" t="s">
        <v>818</v>
      </c>
      <c r="D4629" s="16">
        <v>101.18</v>
      </c>
      <c r="E4629" s="15">
        <v>64.799719200000013</v>
      </c>
    </row>
    <row r="4630" spans="1:5" ht="72" x14ac:dyDescent="0.25">
      <c r="A4630" s="23">
        <v>905180</v>
      </c>
      <c r="B4630" s="21" t="s">
        <v>817</v>
      </c>
      <c r="C4630" s="17" t="s">
        <v>815</v>
      </c>
      <c r="D4630" s="16">
        <v>202.36</v>
      </c>
      <c r="E4630" s="15">
        <v>129.59943840000003</v>
      </c>
    </row>
    <row r="4631" spans="1:5" ht="72" x14ac:dyDescent="0.25">
      <c r="A4631" s="23">
        <v>905190</v>
      </c>
      <c r="B4631" s="21" t="s">
        <v>816</v>
      </c>
      <c r="C4631" s="17" t="s">
        <v>815</v>
      </c>
      <c r="D4631" s="16">
        <v>101.18</v>
      </c>
      <c r="E4631" s="15">
        <v>64.799719200000013</v>
      </c>
    </row>
    <row r="4632" spans="1:5" ht="84" x14ac:dyDescent="0.25">
      <c r="A4632" s="23">
        <v>905195</v>
      </c>
      <c r="B4632" s="21" t="s">
        <v>814</v>
      </c>
      <c r="C4632" s="17" t="s">
        <v>813</v>
      </c>
      <c r="D4632" s="16">
        <v>150</v>
      </c>
      <c r="E4632" s="15">
        <v>96.065999999999988</v>
      </c>
    </row>
    <row r="4633" spans="1:5" x14ac:dyDescent="0.25">
      <c r="A4633" s="23">
        <v>905200</v>
      </c>
      <c r="B4633" s="21" t="s">
        <v>812</v>
      </c>
      <c r="C4633" s="21"/>
      <c r="D4633" s="16">
        <v>2.8667790893760539</v>
      </c>
      <c r="E4633" s="15">
        <v>1.8360000000000001</v>
      </c>
    </row>
    <row r="4634" spans="1:5" x14ac:dyDescent="0.25">
      <c r="A4634" s="23">
        <v>905210</v>
      </c>
      <c r="B4634" s="21" t="s">
        <v>811</v>
      </c>
      <c r="C4634" s="21"/>
      <c r="D4634" s="16">
        <v>2.8667790893760539</v>
      </c>
      <c r="E4634" s="15">
        <v>1.8360000000000001</v>
      </c>
    </row>
    <row r="4635" spans="1:5" x14ac:dyDescent="0.25">
      <c r="A4635" s="23">
        <v>905220</v>
      </c>
      <c r="B4635" s="21" t="s">
        <v>810</v>
      </c>
      <c r="C4635" s="21"/>
      <c r="D4635" s="16">
        <v>5.7335581787521077</v>
      </c>
      <c r="E4635" s="15">
        <v>3.6720000000000002</v>
      </c>
    </row>
    <row r="4636" spans="1:5" x14ac:dyDescent="0.25">
      <c r="A4636" s="23">
        <v>905230</v>
      </c>
      <c r="B4636" s="21" t="s">
        <v>809</v>
      </c>
      <c r="C4636" s="21"/>
      <c r="D4636" s="16">
        <v>71.500843170320408</v>
      </c>
      <c r="E4636" s="15">
        <v>45.792000000000002</v>
      </c>
    </row>
    <row r="4637" spans="1:5" x14ac:dyDescent="0.25">
      <c r="A4637" s="23">
        <v>905240</v>
      </c>
      <c r="B4637" s="21" t="s">
        <v>808</v>
      </c>
      <c r="C4637" s="21"/>
      <c r="D4637" s="16">
        <v>28.667790893760539</v>
      </c>
      <c r="E4637" s="15">
        <v>18.36</v>
      </c>
    </row>
    <row r="4638" spans="1:5" x14ac:dyDescent="0.25">
      <c r="A4638" s="23">
        <v>905250</v>
      </c>
      <c r="B4638" s="21" t="s">
        <v>807</v>
      </c>
      <c r="C4638" s="21"/>
      <c r="D4638" s="16">
        <v>24.451939291736931</v>
      </c>
      <c r="E4638" s="15">
        <v>15.66</v>
      </c>
    </row>
    <row r="4639" spans="1:5" x14ac:dyDescent="0.25">
      <c r="A4639" s="23">
        <v>905260</v>
      </c>
      <c r="B4639" s="21" t="s">
        <v>806</v>
      </c>
      <c r="C4639" s="21"/>
      <c r="D4639" s="16">
        <v>64.418212478920751</v>
      </c>
      <c r="E4639" s="15">
        <v>41.256000000000007</v>
      </c>
    </row>
    <row r="4640" spans="1:5" x14ac:dyDescent="0.25">
      <c r="A4640" s="23">
        <v>905270</v>
      </c>
      <c r="B4640" s="21" t="s">
        <v>805</v>
      </c>
      <c r="C4640" s="21"/>
      <c r="D4640" s="16">
        <v>43.001686340640809</v>
      </c>
      <c r="E4640" s="15">
        <v>27.540000000000003</v>
      </c>
    </row>
    <row r="4641" spans="1:5" x14ac:dyDescent="0.25">
      <c r="A4641" s="23">
        <v>905280</v>
      </c>
      <c r="B4641" s="21" t="s">
        <v>804</v>
      </c>
      <c r="C4641" s="21"/>
      <c r="D4641" s="16">
        <v>64.418212478920751</v>
      </c>
      <c r="E4641" s="15">
        <v>41.256000000000007</v>
      </c>
    </row>
    <row r="4642" spans="1:5" x14ac:dyDescent="0.25">
      <c r="A4642" s="23">
        <v>905290</v>
      </c>
      <c r="B4642" s="21" t="s">
        <v>803</v>
      </c>
      <c r="C4642" s="21"/>
      <c r="D4642" s="16">
        <v>43.001686340640809</v>
      </c>
      <c r="E4642" s="15">
        <v>27.540000000000003</v>
      </c>
    </row>
    <row r="4643" spans="1:5" x14ac:dyDescent="0.25">
      <c r="A4643" s="23">
        <v>905300</v>
      </c>
      <c r="B4643" s="21" t="s">
        <v>802</v>
      </c>
      <c r="C4643" s="21"/>
      <c r="D4643" s="16">
        <v>10.118043844856661</v>
      </c>
      <c r="E4643" s="15">
        <v>6.48</v>
      </c>
    </row>
    <row r="4644" spans="1:5" x14ac:dyDescent="0.25">
      <c r="A4644" s="23">
        <v>905310</v>
      </c>
      <c r="B4644" s="21" t="s">
        <v>801</v>
      </c>
      <c r="C4644" s="21"/>
      <c r="D4644" s="16">
        <v>34.401349072512645</v>
      </c>
      <c r="E4644" s="15">
        <v>22.032</v>
      </c>
    </row>
    <row r="4645" spans="1:5" x14ac:dyDescent="0.25">
      <c r="A4645" s="23">
        <v>905320</v>
      </c>
      <c r="B4645" s="21" t="s">
        <v>800</v>
      </c>
      <c r="C4645" s="21"/>
      <c r="D4645" s="16">
        <v>10.118043844856661</v>
      </c>
      <c r="E4645" s="15">
        <v>6.48</v>
      </c>
    </row>
    <row r="4646" spans="1:5" x14ac:dyDescent="0.25">
      <c r="A4646" s="23">
        <v>905330</v>
      </c>
      <c r="B4646" s="21" t="s">
        <v>799</v>
      </c>
      <c r="C4646" s="21"/>
      <c r="D4646" s="16">
        <v>2.8667790893760539</v>
      </c>
      <c r="E4646" s="15">
        <v>1.8360000000000001</v>
      </c>
    </row>
    <row r="4647" spans="1:5" x14ac:dyDescent="0.25">
      <c r="A4647" s="23">
        <v>905340</v>
      </c>
      <c r="B4647" s="21" t="s">
        <v>798</v>
      </c>
      <c r="C4647" s="21"/>
      <c r="D4647" s="16">
        <v>28.667790893760539</v>
      </c>
      <c r="E4647" s="15">
        <v>18.36</v>
      </c>
    </row>
    <row r="4648" spans="1:5" x14ac:dyDescent="0.25">
      <c r="A4648" s="23">
        <v>905350</v>
      </c>
      <c r="B4648" s="21" t="s">
        <v>797</v>
      </c>
      <c r="C4648" s="21"/>
      <c r="D4648" s="16">
        <v>5.7335581787521077</v>
      </c>
      <c r="E4648" s="15">
        <v>3.6720000000000002</v>
      </c>
    </row>
    <row r="4649" spans="1:5" x14ac:dyDescent="0.25">
      <c r="A4649" s="23">
        <v>905360</v>
      </c>
      <c r="B4649" s="21" t="s">
        <v>796</v>
      </c>
      <c r="C4649" s="21"/>
      <c r="D4649" s="16">
        <v>14.33389544688027</v>
      </c>
      <c r="E4649" s="15">
        <v>9.18</v>
      </c>
    </row>
    <row r="4650" spans="1:5" x14ac:dyDescent="0.25">
      <c r="A4650" s="23">
        <v>905370</v>
      </c>
      <c r="B4650" s="21" t="s">
        <v>795</v>
      </c>
      <c r="C4650" s="21"/>
      <c r="D4650" s="16">
        <v>10.118043844856661</v>
      </c>
      <c r="E4650" s="15">
        <v>6.48</v>
      </c>
    </row>
    <row r="4651" spans="1:5" x14ac:dyDescent="0.25">
      <c r="A4651" s="23">
        <v>905380</v>
      </c>
      <c r="B4651" s="21" t="s">
        <v>794</v>
      </c>
      <c r="C4651" s="21"/>
      <c r="D4651" s="16">
        <v>111.63575042158517</v>
      </c>
      <c r="E4651" s="15">
        <v>71.496000000000009</v>
      </c>
    </row>
    <row r="4652" spans="1:5" ht="36" x14ac:dyDescent="0.25">
      <c r="A4652" s="23">
        <v>905390</v>
      </c>
      <c r="B4652" s="21" t="s">
        <v>793</v>
      </c>
      <c r="C4652" s="17" t="s">
        <v>792</v>
      </c>
      <c r="D4652" s="16">
        <v>118.04</v>
      </c>
      <c r="E4652" s="15">
        <v>75.59753760000001</v>
      </c>
    </row>
    <row r="4653" spans="1:5" ht="36" x14ac:dyDescent="0.25">
      <c r="A4653" s="23">
        <v>905395</v>
      </c>
      <c r="B4653" s="21" t="s">
        <v>791</v>
      </c>
      <c r="C4653" s="17" t="s">
        <v>790</v>
      </c>
      <c r="D4653" s="16">
        <v>463.74</v>
      </c>
      <c r="E4653" s="15">
        <v>296.9976456</v>
      </c>
    </row>
    <row r="4654" spans="1:5" x14ac:dyDescent="0.25">
      <c r="A4654" s="23">
        <v>905400</v>
      </c>
      <c r="B4654" s="21" t="s">
        <v>789</v>
      </c>
      <c r="C4654" s="21"/>
      <c r="D4654" s="16">
        <v>25.801011804384487</v>
      </c>
      <c r="E4654" s="15">
        <v>16.524000000000001</v>
      </c>
    </row>
    <row r="4655" spans="1:5" x14ac:dyDescent="0.25">
      <c r="A4655" s="23">
        <v>905410</v>
      </c>
      <c r="B4655" s="21" t="s">
        <v>788</v>
      </c>
      <c r="C4655" s="21"/>
      <c r="D4655" s="16">
        <v>71.500843170320408</v>
      </c>
      <c r="E4655" s="15">
        <v>45.792000000000002</v>
      </c>
    </row>
    <row r="4656" spans="1:5" x14ac:dyDescent="0.25">
      <c r="A4656" s="23">
        <v>905420</v>
      </c>
      <c r="B4656" s="21" t="s">
        <v>787</v>
      </c>
      <c r="C4656" s="21"/>
      <c r="D4656" s="16">
        <v>71.500843170320408</v>
      </c>
      <c r="E4656" s="15">
        <v>45.792000000000002</v>
      </c>
    </row>
    <row r="4657" spans="1:5" x14ac:dyDescent="0.25">
      <c r="A4657" s="23">
        <v>905430</v>
      </c>
      <c r="B4657" s="21" t="s">
        <v>786</v>
      </c>
      <c r="C4657" s="21"/>
      <c r="D4657" s="16">
        <v>71.500843170320408</v>
      </c>
      <c r="E4657" s="15">
        <v>45.792000000000002</v>
      </c>
    </row>
    <row r="4658" spans="1:5" x14ac:dyDescent="0.25">
      <c r="A4658" s="23">
        <v>905440</v>
      </c>
      <c r="B4658" s="21" t="s">
        <v>785</v>
      </c>
      <c r="C4658" s="21"/>
      <c r="D4658" s="16">
        <v>10.118043844856661</v>
      </c>
      <c r="E4658" s="15">
        <v>6.48</v>
      </c>
    </row>
    <row r="4659" spans="1:5" x14ac:dyDescent="0.25">
      <c r="A4659" s="23">
        <v>905450</v>
      </c>
      <c r="B4659" s="21" t="s">
        <v>784</v>
      </c>
      <c r="C4659" s="21"/>
      <c r="D4659" s="16">
        <v>7.2512647554806069</v>
      </c>
      <c r="E4659" s="15">
        <v>4.6440000000000001</v>
      </c>
    </row>
    <row r="4660" spans="1:5" x14ac:dyDescent="0.25">
      <c r="A4660" s="23">
        <v>905460</v>
      </c>
      <c r="B4660" s="21" t="s">
        <v>783</v>
      </c>
      <c r="C4660" s="21"/>
      <c r="D4660" s="16">
        <v>43.001686340640809</v>
      </c>
      <c r="E4660" s="15">
        <v>27.540000000000003</v>
      </c>
    </row>
    <row r="4661" spans="1:5" x14ac:dyDescent="0.25">
      <c r="A4661" s="23">
        <v>905470</v>
      </c>
      <c r="B4661" s="21" t="s">
        <v>782</v>
      </c>
      <c r="C4661" s="21"/>
      <c r="D4661" s="16">
        <v>28.667790893760539</v>
      </c>
      <c r="E4661" s="15">
        <v>18.36</v>
      </c>
    </row>
    <row r="4662" spans="1:5" x14ac:dyDescent="0.25">
      <c r="A4662" s="23">
        <v>905480</v>
      </c>
      <c r="B4662" s="21" t="s">
        <v>781</v>
      </c>
      <c r="C4662" s="21"/>
      <c r="D4662" s="16">
        <v>8.6003372681281611</v>
      </c>
      <c r="E4662" s="15">
        <v>5.508</v>
      </c>
    </row>
    <row r="4663" spans="1:5" x14ac:dyDescent="0.25">
      <c r="A4663" s="23">
        <v>905490</v>
      </c>
      <c r="B4663" s="21" t="s">
        <v>780</v>
      </c>
      <c r="C4663" s="21"/>
      <c r="D4663" s="16">
        <v>28.667790893760539</v>
      </c>
      <c r="E4663" s="15">
        <v>18.36</v>
      </c>
    </row>
    <row r="4664" spans="1:5" x14ac:dyDescent="0.25">
      <c r="A4664" s="23">
        <v>905500</v>
      </c>
      <c r="B4664" s="21" t="s">
        <v>779</v>
      </c>
      <c r="C4664" s="21"/>
      <c r="D4664" s="16">
        <v>4.3844856661045535</v>
      </c>
      <c r="E4664" s="15">
        <v>2.8080000000000003</v>
      </c>
    </row>
    <row r="4665" spans="1:5" x14ac:dyDescent="0.25">
      <c r="A4665" s="23">
        <v>905510</v>
      </c>
      <c r="B4665" s="21" t="s">
        <v>778</v>
      </c>
      <c r="C4665" s="21"/>
      <c r="D4665" s="16">
        <v>11.467116357504215</v>
      </c>
      <c r="E4665" s="15">
        <v>7.3440000000000003</v>
      </c>
    </row>
    <row r="4666" spans="1:5" x14ac:dyDescent="0.25">
      <c r="A4666" s="23">
        <v>905520</v>
      </c>
      <c r="B4666" s="21" t="s">
        <v>777</v>
      </c>
      <c r="C4666" s="21"/>
      <c r="D4666" s="16">
        <v>35.750421585160204</v>
      </c>
      <c r="E4666" s="15">
        <v>22.896000000000001</v>
      </c>
    </row>
    <row r="4667" spans="1:5" x14ac:dyDescent="0.25">
      <c r="A4667" s="23">
        <v>905530</v>
      </c>
      <c r="B4667" s="21" t="s">
        <v>776</v>
      </c>
      <c r="C4667" s="21"/>
      <c r="D4667" s="16">
        <v>35.750421585160204</v>
      </c>
      <c r="E4667" s="15">
        <v>22.896000000000001</v>
      </c>
    </row>
    <row r="4668" spans="1:5" x14ac:dyDescent="0.25">
      <c r="A4668" s="23">
        <v>905540</v>
      </c>
      <c r="B4668" s="21" t="s">
        <v>775</v>
      </c>
      <c r="C4668" s="21"/>
      <c r="D4668" s="16">
        <v>8.6003372681281611</v>
      </c>
      <c r="E4668" s="15">
        <v>5.508</v>
      </c>
    </row>
    <row r="4669" spans="1:5" x14ac:dyDescent="0.25">
      <c r="A4669" s="23">
        <v>905550</v>
      </c>
      <c r="B4669" s="21" t="s">
        <v>774</v>
      </c>
      <c r="C4669" s="21"/>
      <c r="D4669" s="16">
        <v>35.750421585160204</v>
      </c>
      <c r="E4669" s="15">
        <v>22.896000000000001</v>
      </c>
    </row>
    <row r="4670" spans="1:5" x14ac:dyDescent="0.25">
      <c r="A4670" s="23">
        <v>905560</v>
      </c>
      <c r="B4670" s="21" t="s">
        <v>773</v>
      </c>
      <c r="C4670" s="21"/>
      <c r="D4670" s="16">
        <v>3.7099494097807764</v>
      </c>
      <c r="E4670" s="15">
        <v>2.3760000000000003</v>
      </c>
    </row>
    <row r="4671" spans="1:5" x14ac:dyDescent="0.25">
      <c r="A4671" s="23">
        <v>905570</v>
      </c>
      <c r="B4671" s="21" t="s">
        <v>772</v>
      </c>
      <c r="C4671" s="21"/>
      <c r="D4671" s="16">
        <v>35.750421585160204</v>
      </c>
      <c r="E4671" s="15">
        <v>22.896000000000001</v>
      </c>
    </row>
    <row r="4672" spans="1:5" x14ac:dyDescent="0.25">
      <c r="A4672" s="23">
        <v>905580</v>
      </c>
      <c r="B4672" s="21" t="s">
        <v>771</v>
      </c>
      <c r="C4672" s="21"/>
      <c r="D4672" s="16">
        <v>57.166947723440138</v>
      </c>
      <c r="E4672" s="15">
        <v>36.612000000000002</v>
      </c>
    </row>
    <row r="4673" spans="1:5" x14ac:dyDescent="0.25">
      <c r="A4673" s="23">
        <v>905590</v>
      </c>
      <c r="B4673" s="21" t="s">
        <v>770</v>
      </c>
      <c r="C4673" s="21"/>
      <c r="D4673" s="16">
        <v>43.001686340640809</v>
      </c>
      <c r="E4673" s="15">
        <v>27.540000000000003</v>
      </c>
    </row>
    <row r="4674" spans="1:5" x14ac:dyDescent="0.25">
      <c r="A4674" s="23">
        <v>905600</v>
      </c>
      <c r="B4674" s="21" t="s">
        <v>769</v>
      </c>
      <c r="C4674" s="21"/>
      <c r="D4674" s="16">
        <v>43.001686340640809</v>
      </c>
      <c r="E4674" s="15">
        <v>27.540000000000003</v>
      </c>
    </row>
    <row r="4675" spans="1:5" x14ac:dyDescent="0.25">
      <c r="A4675" s="23">
        <v>905610</v>
      </c>
      <c r="B4675" s="21" t="s">
        <v>768</v>
      </c>
      <c r="C4675" s="21" t="s">
        <v>767</v>
      </c>
      <c r="D4675" s="16">
        <v>12.984822934232715</v>
      </c>
      <c r="E4675" s="15">
        <v>8.3160000000000007</v>
      </c>
    </row>
    <row r="4676" spans="1:5" x14ac:dyDescent="0.25">
      <c r="A4676" s="23">
        <v>905640</v>
      </c>
      <c r="B4676" s="21" t="s">
        <v>766</v>
      </c>
      <c r="C4676" s="21"/>
      <c r="D4676" s="16">
        <v>25.801011804384487</v>
      </c>
      <c r="E4676" s="15">
        <v>16.524000000000001</v>
      </c>
    </row>
    <row r="4677" spans="1:5" x14ac:dyDescent="0.25">
      <c r="A4677" s="23">
        <v>905650</v>
      </c>
      <c r="B4677" s="21" t="s">
        <v>765</v>
      </c>
      <c r="C4677" s="21"/>
      <c r="D4677" s="16">
        <v>5.7335581787521077</v>
      </c>
      <c r="E4677" s="15">
        <v>3.6720000000000002</v>
      </c>
    </row>
    <row r="4678" spans="1:5" x14ac:dyDescent="0.25">
      <c r="A4678" s="23">
        <v>905660</v>
      </c>
      <c r="B4678" s="21" t="s">
        <v>764</v>
      </c>
      <c r="C4678" s="21"/>
      <c r="D4678" s="16">
        <v>25.801011804384487</v>
      </c>
      <c r="E4678" s="15">
        <v>16.524000000000001</v>
      </c>
    </row>
    <row r="4679" spans="1:5" x14ac:dyDescent="0.25">
      <c r="A4679" s="23">
        <v>905661</v>
      </c>
      <c r="B4679" s="21" t="s">
        <v>763</v>
      </c>
      <c r="C4679" s="21"/>
      <c r="D4679" s="16">
        <v>5</v>
      </c>
      <c r="E4679" s="15">
        <v>3.2021999999999999</v>
      </c>
    </row>
    <row r="4680" spans="1:5" x14ac:dyDescent="0.25">
      <c r="A4680" s="23">
        <v>905670</v>
      </c>
      <c r="B4680" s="21" t="s">
        <v>762</v>
      </c>
      <c r="C4680" s="21"/>
      <c r="D4680" s="16">
        <v>2.5295109612141653</v>
      </c>
      <c r="E4680" s="15">
        <v>1.62</v>
      </c>
    </row>
    <row r="4681" spans="1:5" x14ac:dyDescent="0.25">
      <c r="A4681" s="23">
        <v>905671</v>
      </c>
      <c r="B4681" s="21" t="s">
        <v>761</v>
      </c>
      <c r="C4681" s="21"/>
      <c r="D4681" s="16">
        <v>4.2158516020236085</v>
      </c>
      <c r="E4681" s="15">
        <v>2.6999999999999997</v>
      </c>
    </row>
    <row r="4682" spans="1:5" x14ac:dyDescent="0.25">
      <c r="A4682" s="23">
        <v>905672</v>
      </c>
      <c r="B4682" s="21" t="s">
        <v>760</v>
      </c>
      <c r="C4682" s="21"/>
      <c r="D4682" s="16">
        <v>5.0590219224283306</v>
      </c>
      <c r="E4682" s="15">
        <v>3.24</v>
      </c>
    </row>
    <row r="4683" spans="1:5" x14ac:dyDescent="0.25">
      <c r="A4683" s="23">
        <v>905673</v>
      </c>
      <c r="B4683" s="21" t="s">
        <v>759</v>
      </c>
      <c r="C4683" s="21"/>
      <c r="D4683" s="16">
        <v>4.2158516020236085</v>
      </c>
      <c r="E4683" s="15">
        <v>2.6999999999999997</v>
      </c>
    </row>
    <row r="4684" spans="1:5" x14ac:dyDescent="0.25">
      <c r="A4684" s="23">
        <v>905674</v>
      </c>
      <c r="B4684" s="21" t="s">
        <v>758</v>
      </c>
      <c r="C4684" s="21"/>
      <c r="D4684" s="16">
        <v>4.2158516020236085</v>
      </c>
      <c r="E4684" s="15">
        <v>2.6999999999999997</v>
      </c>
    </row>
    <row r="4685" spans="1:5" x14ac:dyDescent="0.25">
      <c r="A4685" s="23">
        <v>905675</v>
      </c>
      <c r="B4685" s="21" t="s">
        <v>757</v>
      </c>
      <c r="C4685" s="21"/>
      <c r="D4685" s="16">
        <v>4.2158516020236085</v>
      </c>
      <c r="E4685" s="15">
        <v>2.6999999999999997</v>
      </c>
    </row>
    <row r="4686" spans="1:5" x14ac:dyDescent="0.25">
      <c r="A4686" s="23">
        <v>905676</v>
      </c>
      <c r="B4686" s="21" t="s">
        <v>756</v>
      </c>
      <c r="C4686" s="21"/>
      <c r="D4686" s="16">
        <v>5.0590219224283306</v>
      </c>
      <c r="E4686" s="15">
        <v>3.24</v>
      </c>
    </row>
    <row r="4687" spans="1:5" x14ac:dyDescent="0.25">
      <c r="A4687" s="23">
        <v>905677</v>
      </c>
      <c r="B4687" s="21" t="s">
        <v>755</v>
      </c>
      <c r="C4687" s="21"/>
      <c r="D4687" s="16">
        <v>4.2158516020236085</v>
      </c>
      <c r="E4687" s="15">
        <v>2.6999999999999997</v>
      </c>
    </row>
    <row r="4688" spans="1:5" x14ac:dyDescent="0.25">
      <c r="A4688" s="23">
        <v>905678</v>
      </c>
      <c r="B4688" s="21" t="s">
        <v>754</v>
      </c>
      <c r="C4688" s="182"/>
      <c r="D4688" s="16">
        <v>4.22</v>
      </c>
      <c r="E4688" s="15">
        <v>2.7026567999999997</v>
      </c>
    </row>
    <row r="4689" spans="1:5" x14ac:dyDescent="0.25">
      <c r="A4689" s="23">
        <v>905679</v>
      </c>
      <c r="B4689" s="21" t="s">
        <v>753</v>
      </c>
      <c r="C4689" s="21"/>
      <c r="D4689" s="16">
        <v>4.2158516020236085</v>
      </c>
      <c r="E4689" s="15">
        <v>2.6999999999999997</v>
      </c>
    </row>
    <row r="4690" spans="1:5" ht="24" x14ac:dyDescent="0.25">
      <c r="A4690" s="23">
        <v>905680</v>
      </c>
      <c r="B4690" s="21" t="s">
        <v>752</v>
      </c>
      <c r="C4690" s="21" t="s">
        <v>751</v>
      </c>
      <c r="D4690" s="16">
        <v>11.467116357504215</v>
      </c>
      <c r="E4690" s="15">
        <v>7.3440000000000003</v>
      </c>
    </row>
    <row r="4691" spans="1:5" ht="24" x14ac:dyDescent="0.25">
      <c r="A4691" s="23">
        <v>905690</v>
      </c>
      <c r="B4691" s="21" t="s">
        <v>750</v>
      </c>
      <c r="C4691" s="21" t="s">
        <v>749</v>
      </c>
      <c r="D4691" s="16">
        <v>16.863406408094434</v>
      </c>
      <c r="E4691" s="15">
        <v>10.799999999999999</v>
      </c>
    </row>
    <row r="4692" spans="1:5" x14ac:dyDescent="0.25">
      <c r="A4692" s="23">
        <v>905691</v>
      </c>
      <c r="B4692" s="21" t="s">
        <v>748</v>
      </c>
      <c r="C4692" s="21"/>
      <c r="D4692" s="16">
        <v>33.726812816188868</v>
      </c>
      <c r="E4692" s="15">
        <v>21.599999999999998</v>
      </c>
    </row>
    <row r="4693" spans="1:5" ht="24" x14ac:dyDescent="0.25">
      <c r="A4693" s="23">
        <v>905700</v>
      </c>
      <c r="B4693" s="21" t="s">
        <v>747</v>
      </c>
      <c r="C4693" s="21" t="s">
        <v>746</v>
      </c>
      <c r="D4693" s="16">
        <v>16.863406408094434</v>
      </c>
      <c r="E4693" s="15">
        <v>10.799999999999999</v>
      </c>
    </row>
    <row r="4694" spans="1:5" ht="24" x14ac:dyDescent="0.25">
      <c r="A4694" s="23">
        <v>905710</v>
      </c>
      <c r="B4694" s="21" t="s">
        <v>745</v>
      </c>
      <c r="C4694" s="21" t="s">
        <v>744</v>
      </c>
      <c r="D4694" s="16">
        <v>30.354131534569984</v>
      </c>
      <c r="E4694" s="15">
        <v>19.440000000000001</v>
      </c>
    </row>
    <row r="4695" spans="1:5" ht="24" x14ac:dyDescent="0.25">
      <c r="A4695" s="23">
        <v>905720</v>
      </c>
      <c r="B4695" s="21" t="s">
        <v>743</v>
      </c>
      <c r="C4695" s="21" t="s">
        <v>742</v>
      </c>
      <c r="D4695" s="16">
        <v>30.016863406408095</v>
      </c>
      <c r="E4695" s="15">
        <v>19.224000000000004</v>
      </c>
    </row>
    <row r="4696" spans="1:5" x14ac:dyDescent="0.25">
      <c r="A4696" s="23">
        <v>905730</v>
      </c>
      <c r="B4696" s="21" t="s">
        <v>741</v>
      </c>
      <c r="C4696" s="21"/>
      <c r="D4696" s="16">
        <v>10.118043844856661</v>
      </c>
      <c r="E4696" s="15">
        <v>6.48</v>
      </c>
    </row>
    <row r="4697" spans="1:5" x14ac:dyDescent="0.25">
      <c r="A4697" s="23">
        <v>905740</v>
      </c>
      <c r="B4697" s="21" t="s">
        <v>740</v>
      </c>
      <c r="C4697" s="21"/>
      <c r="D4697" s="16">
        <v>21.585160202360878</v>
      </c>
      <c r="E4697" s="15">
        <v>13.824000000000002</v>
      </c>
    </row>
    <row r="4698" spans="1:5" x14ac:dyDescent="0.25">
      <c r="A4698" s="23">
        <v>905750</v>
      </c>
      <c r="B4698" s="21" t="s">
        <v>739</v>
      </c>
      <c r="C4698" s="21"/>
      <c r="D4698" s="16">
        <v>8.6003372681281611</v>
      </c>
      <c r="E4698" s="15">
        <v>5.508</v>
      </c>
    </row>
    <row r="4699" spans="1:5" ht="24" x14ac:dyDescent="0.25">
      <c r="A4699" s="23">
        <v>905760</v>
      </c>
      <c r="B4699" s="21" t="s">
        <v>738</v>
      </c>
      <c r="C4699" s="21"/>
      <c r="D4699" s="16">
        <v>5.9021922428330527</v>
      </c>
      <c r="E4699" s="15">
        <v>3.7800000000000002</v>
      </c>
    </row>
    <row r="4700" spans="1:5" x14ac:dyDescent="0.25">
      <c r="A4700" s="23">
        <v>905770</v>
      </c>
      <c r="B4700" s="21" t="s">
        <v>737</v>
      </c>
      <c r="C4700" s="21"/>
      <c r="D4700" s="16">
        <v>5.9021922428330527</v>
      </c>
      <c r="E4700" s="15">
        <v>3.7800000000000002</v>
      </c>
    </row>
    <row r="4701" spans="1:5" x14ac:dyDescent="0.25">
      <c r="A4701" s="23">
        <v>905780</v>
      </c>
      <c r="B4701" s="21" t="s">
        <v>736</v>
      </c>
      <c r="C4701" s="21"/>
      <c r="D4701" s="16">
        <v>43.001686340640809</v>
      </c>
      <c r="E4701" s="15">
        <v>27.540000000000003</v>
      </c>
    </row>
    <row r="4702" spans="1:5" x14ac:dyDescent="0.25">
      <c r="A4702" s="23">
        <v>905800</v>
      </c>
      <c r="B4702" s="21" t="s">
        <v>735</v>
      </c>
      <c r="C4702" s="21"/>
      <c r="D4702" s="16">
        <v>43.001686340640809</v>
      </c>
      <c r="E4702" s="15">
        <v>27.540000000000003</v>
      </c>
    </row>
    <row r="4703" spans="1:5" x14ac:dyDescent="0.25">
      <c r="A4703" s="23">
        <v>905810</v>
      </c>
      <c r="B4703" s="21" t="s">
        <v>734</v>
      </c>
      <c r="C4703" s="21"/>
      <c r="D4703" s="16">
        <v>35.750421585160204</v>
      </c>
      <c r="E4703" s="15">
        <v>22.896000000000001</v>
      </c>
    </row>
    <row r="4704" spans="1:5" x14ac:dyDescent="0.25">
      <c r="A4704" s="23">
        <v>905820</v>
      </c>
      <c r="B4704" s="21" t="s">
        <v>733</v>
      </c>
      <c r="C4704" s="21"/>
      <c r="D4704" s="16">
        <v>25.801011804384487</v>
      </c>
      <c r="E4704" s="15">
        <v>16.524000000000001</v>
      </c>
    </row>
    <row r="4705" spans="1:5" x14ac:dyDescent="0.25">
      <c r="A4705" s="23">
        <v>905830</v>
      </c>
      <c r="B4705" s="21" t="s">
        <v>732</v>
      </c>
      <c r="C4705" s="21"/>
      <c r="D4705" s="16">
        <v>25.801011804384487</v>
      </c>
      <c r="E4705" s="15">
        <v>16.524000000000001</v>
      </c>
    </row>
    <row r="4706" spans="1:5" x14ac:dyDescent="0.25">
      <c r="A4706" s="23">
        <v>905840</v>
      </c>
      <c r="B4706" s="21" t="s">
        <v>731</v>
      </c>
      <c r="C4706" s="21"/>
      <c r="D4706" s="16">
        <v>5.7335581787521077</v>
      </c>
      <c r="E4706" s="15">
        <v>3.6720000000000002</v>
      </c>
    </row>
    <row r="4707" spans="1:5" x14ac:dyDescent="0.25">
      <c r="A4707" s="23">
        <v>905850</v>
      </c>
      <c r="B4707" s="21" t="s">
        <v>730</v>
      </c>
      <c r="C4707" s="21"/>
      <c r="D4707" s="16">
        <v>43.001686340640809</v>
      </c>
      <c r="E4707" s="15">
        <v>27.540000000000003</v>
      </c>
    </row>
    <row r="4708" spans="1:5" x14ac:dyDescent="0.25">
      <c r="A4708" s="23">
        <v>905860</v>
      </c>
      <c r="B4708" s="21" t="s">
        <v>729</v>
      </c>
      <c r="C4708" s="33" t="s">
        <v>728</v>
      </c>
      <c r="D4708" s="16">
        <v>9.2748735244519391</v>
      </c>
      <c r="E4708" s="15">
        <v>5.94</v>
      </c>
    </row>
    <row r="4709" spans="1:5" x14ac:dyDescent="0.25">
      <c r="A4709" s="23">
        <v>905870</v>
      </c>
      <c r="B4709" s="21" t="s">
        <v>727</v>
      </c>
      <c r="C4709" s="33" t="s">
        <v>726</v>
      </c>
      <c r="D4709" s="16">
        <v>5.7335581787521077</v>
      </c>
      <c r="E4709" s="15">
        <v>3.6720000000000002</v>
      </c>
    </row>
    <row r="4710" spans="1:5" x14ac:dyDescent="0.25">
      <c r="A4710" s="23">
        <v>905871</v>
      </c>
      <c r="B4710" s="21" t="s">
        <v>725</v>
      </c>
      <c r="C4710" s="33"/>
      <c r="D4710" s="16">
        <v>4.2158516020236085</v>
      </c>
      <c r="E4710" s="15">
        <v>2.6999999999999997</v>
      </c>
    </row>
    <row r="4711" spans="1:5" x14ac:dyDescent="0.25">
      <c r="A4711" s="23">
        <v>905880</v>
      </c>
      <c r="B4711" s="21" t="s">
        <v>724</v>
      </c>
      <c r="C4711" s="21"/>
      <c r="D4711" s="16">
        <v>21.585160202360878</v>
      </c>
      <c r="E4711" s="15">
        <v>13.824000000000002</v>
      </c>
    </row>
    <row r="4712" spans="1:5" x14ac:dyDescent="0.25">
      <c r="A4712" s="23">
        <v>905881</v>
      </c>
      <c r="B4712" s="21" t="s">
        <v>723</v>
      </c>
      <c r="C4712" s="21"/>
      <c r="D4712" s="16">
        <v>4.2158516020236085</v>
      </c>
      <c r="E4712" s="15">
        <v>2.6999999999999997</v>
      </c>
    </row>
    <row r="4713" spans="1:5" x14ac:dyDescent="0.25">
      <c r="A4713" s="23">
        <v>905890</v>
      </c>
      <c r="B4713" s="21" t="s">
        <v>722</v>
      </c>
      <c r="C4713" s="21"/>
      <c r="D4713" s="16">
        <v>5.7335581787521077</v>
      </c>
      <c r="E4713" s="15">
        <v>3.6720000000000002</v>
      </c>
    </row>
    <row r="4714" spans="1:5" x14ac:dyDescent="0.25">
      <c r="A4714" s="23">
        <v>905900</v>
      </c>
      <c r="B4714" s="21" t="s">
        <v>721</v>
      </c>
      <c r="C4714" s="21"/>
      <c r="D4714" s="16">
        <v>4.3844856661045535</v>
      </c>
      <c r="E4714" s="15">
        <v>2.8080000000000003</v>
      </c>
    </row>
    <row r="4715" spans="1:5" x14ac:dyDescent="0.25">
      <c r="A4715" s="23">
        <v>905920</v>
      </c>
      <c r="B4715" s="21" t="s">
        <v>720</v>
      </c>
      <c r="C4715" s="21" t="s">
        <v>719</v>
      </c>
      <c r="D4715" s="16">
        <v>2.5295109612141653</v>
      </c>
      <c r="E4715" s="15">
        <v>1.62</v>
      </c>
    </row>
    <row r="4716" spans="1:5" x14ac:dyDescent="0.25">
      <c r="A4716" s="23">
        <v>905930</v>
      </c>
      <c r="B4716" s="21" t="s">
        <v>718</v>
      </c>
      <c r="C4716" s="21"/>
      <c r="D4716" s="16">
        <v>3.3726812816188874</v>
      </c>
      <c r="E4716" s="15">
        <v>2.16</v>
      </c>
    </row>
    <row r="4717" spans="1:5" x14ac:dyDescent="0.25">
      <c r="A4717" s="23">
        <v>905931</v>
      </c>
      <c r="B4717" s="21" t="s">
        <v>717</v>
      </c>
      <c r="C4717" s="21"/>
      <c r="D4717" s="16">
        <v>5.9021922428330527</v>
      </c>
      <c r="E4717" s="15">
        <v>3.7800000000000002</v>
      </c>
    </row>
    <row r="4718" spans="1:5" x14ac:dyDescent="0.25">
      <c r="A4718" s="23">
        <v>905940</v>
      </c>
      <c r="B4718" s="21" t="s">
        <v>716</v>
      </c>
      <c r="C4718" s="21"/>
      <c r="D4718" s="16">
        <v>43.001686340640809</v>
      </c>
      <c r="E4718" s="15">
        <v>27.540000000000003</v>
      </c>
    </row>
    <row r="4719" spans="1:5" x14ac:dyDescent="0.25">
      <c r="A4719" s="23">
        <v>905950</v>
      </c>
      <c r="B4719" s="21" t="s">
        <v>715</v>
      </c>
      <c r="C4719" s="21" t="s">
        <v>714</v>
      </c>
      <c r="D4719" s="16">
        <v>7.2512647554806069</v>
      </c>
      <c r="E4719" s="15">
        <v>4.6440000000000001</v>
      </c>
    </row>
    <row r="4720" spans="1:5" ht="24" x14ac:dyDescent="0.25">
      <c r="A4720" s="23">
        <v>905960</v>
      </c>
      <c r="B4720" s="21" t="s">
        <v>713</v>
      </c>
      <c r="C4720" s="21" t="s">
        <v>712</v>
      </c>
      <c r="D4720" s="16">
        <v>26.981450252951099</v>
      </c>
      <c r="E4720" s="15">
        <v>17.28</v>
      </c>
    </row>
    <row r="4721" spans="1:5" x14ac:dyDescent="0.25">
      <c r="A4721" s="23">
        <v>905970</v>
      </c>
      <c r="B4721" s="21" t="s">
        <v>711</v>
      </c>
      <c r="C4721" s="21"/>
      <c r="D4721" s="16">
        <v>43.001686340640809</v>
      </c>
      <c r="E4721" s="15">
        <v>27.540000000000003</v>
      </c>
    </row>
    <row r="4722" spans="1:5" x14ac:dyDescent="0.25">
      <c r="A4722" s="23">
        <v>905980</v>
      </c>
      <c r="B4722" s="21" t="s">
        <v>710</v>
      </c>
      <c r="C4722" s="21"/>
      <c r="D4722" s="16">
        <v>7.2512647554806069</v>
      </c>
      <c r="E4722" s="15">
        <v>4.6440000000000001</v>
      </c>
    </row>
    <row r="4723" spans="1:5" x14ac:dyDescent="0.25">
      <c r="A4723" s="23">
        <v>905990</v>
      </c>
      <c r="B4723" s="21" t="s">
        <v>709</v>
      </c>
      <c r="C4723" s="21"/>
      <c r="D4723" s="16">
        <v>25.801011804384487</v>
      </c>
      <c r="E4723" s="15">
        <v>16.524000000000001</v>
      </c>
    </row>
    <row r="4724" spans="1:5" x14ac:dyDescent="0.25">
      <c r="A4724" s="23">
        <v>906000</v>
      </c>
      <c r="B4724" s="21" t="s">
        <v>708</v>
      </c>
      <c r="C4724" s="21"/>
      <c r="D4724" s="16">
        <v>43.001686340640809</v>
      </c>
      <c r="E4724" s="15">
        <v>27.540000000000003</v>
      </c>
    </row>
    <row r="4725" spans="1:5" x14ac:dyDescent="0.25">
      <c r="A4725" s="23">
        <v>906001</v>
      </c>
      <c r="B4725" s="21" t="s">
        <v>707</v>
      </c>
      <c r="C4725" s="21"/>
      <c r="D4725" s="16">
        <v>8.43</v>
      </c>
      <c r="E4725" s="15">
        <v>5.3989091999999994</v>
      </c>
    </row>
    <row r="4726" spans="1:5" x14ac:dyDescent="0.25">
      <c r="A4726" s="23">
        <v>906010</v>
      </c>
      <c r="B4726" s="21" t="s">
        <v>706</v>
      </c>
      <c r="C4726" s="33" t="s">
        <v>705</v>
      </c>
      <c r="D4726" s="16">
        <v>17.200674536256322</v>
      </c>
      <c r="E4726" s="15">
        <v>11.016</v>
      </c>
    </row>
    <row r="4727" spans="1:5" x14ac:dyDescent="0.25">
      <c r="A4727" s="23">
        <v>906020</v>
      </c>
      <c r="B4727" s="21" t="s">
        <v>704</v>
      </c>
      <c r="C4727" s="21" t="s">
        <v>703</v>
      </c>
      <c r="D4727" s="16">
        <v>16.863406408094434</v>
      </c>
      <c r="E4727" s="15">
        <v>10.799999999999999</v>
      </c>
    </row>
    <row r="4728" spans="1:5" x14ac:dyDescent="0.25">
      <c r="A4728" s="23">
        <v>906040</v>
      </c>
      <c r="B4728" s="21" t="s">
        <v>702</v>
      </c>
      <c r="C4728" s="21"/>
      <c r="D4728" s="16">
        <v>11.467116357504215</v>
      </c>
      <c r="E4728" s="15">
        <v>7.3440000000000003</v>
      </c>
    </row>
    <row r="4729" spans="1:5" x14ac:dyDescent="0.25">
      <c r="A4729" s="23">
        <v>906041</v>
      </c>
      <c r="B4729" s="21" t="s">
        <v>701</v>
      </c>
      <c r="C4729" s="21"/>
      <c r="D4729" s="16">
        <v>4.2158516020236085</v>
      </c>
      <c r="E4729" s="15">
        <v>2.6999999999999997</v>
      </c>
    </row>
    <row r="4730" spans="1:5" x14ac:dyDescent="0.25">
      <c r="A4730" s="23">
        <v>906050</v>
      </c>
      <c r="B4730" s="21" t="s">
        <v>700</v>
      </c>
      <c r="C4730" s="21"/>
      <c r="D4730" s="16">
        <v>4.3844856661045535</v>
      </c>
      <c r="E4730" s="15">
        <v>2.8080000000000003</v>
      </c>
    </row>
    <row r="4731" spans="1:5" x14ac:dyDescent="0.25">
      <c r="A4731" s="23">
        <v>906060</v>
      </c>
      <c r="B4731" s="21" t="s">
        <v>699</v>
      </c>
      <c r="C4731" s="21"/>
      <c r="D4731" s="16">
        <v>10.118043844856661</v>
      </c>
      <c r="E4731" s="15">
        <v>6.48</v>
      </c>
    </row>
    <row r="4732" spans="1:5" x14ac:dyDescent="0.25">
      <c r="A4732" s="23">
        <v>906070</v>
      </c>
      <c r="B4732" s="21" t="s">
        <v>698</v>
      </c>
      <c r="C4732" s="21"/>
      <c r="D4732" s="16">
        <v>43.001686340640809</v>
      </c>
      <c r="E4732" s="15">
        <v>27.540000000000003</v>
      </c>
    </row>
    <row r="4733" spans="1:5" x14ac:dyDescent="0.25">
      <c r="A4733" s="23">
        <v>906080</v>
      </c>
      <c r="B4733" s="21" t="s">
        <v>697</v>
      </c>
      <c r="C4733" s="21"/>
      <c r="D4733" s="16">
        <v>10.118043844856661</v>
      </c>
      <c r="E4733" s="15">
        <v>6.48</v>
      </c>
    </row>
    <row r="4734" spans="1:5" x14ac:dyDescent="0.25">
      <c r="A4734" s="23">
        <v>906090</v>
      </c>
      <c r="B4734" s="21" t="s">
        <v>696</v>
      </c>
      <c r="C4734" s="21"/>
      <c r="D4734" s="16">
        <v>43.001686340640809</v>
      </c>
      <c r="E4734" s="15">
        <v>27.540000000000003</v>
      </c>
    </row>
    <row r="4735" spans="1:5" x14ac:dyDescent="0.25">
      <c r="A4735" s="23">
        <v>906091</v>
      </c>
      <c r="B4735" s="21" t="s">
        <v>695</v>
      </c>
      <c r="C4735" s="21"/>
      <c r="D4735" s="16">
        <v>4.2158516020236085</v>
      </c>
      <c r="E4735" s="15">
        <v>2.6999999999999997</v>
      </c>
    </row>
    <row r="4736" spans="1:5" x14ac:dyDescent="0.25">
      <c r="A4736" s="23">
        <v>906120</v>
      </c>
      <c r="B4736" s="21" t="s">
        <v>694</v>
      </c>
      <c r="C4736" s="21"/>
      <c r="D4736" s="16">
        <v>28.667790893760539</v>
      </c>
      <c r="E4736" s="15">
        <v>18.36</v>
      </c>
    </row>
    <row r="4737" spans="1:5" x14ac:dyDescent="0.25">
      <c r="A4737" s="23">
        <v>906130</v>
      </c>
      <c r="B4737" s="21" t="s">
        <v>693</v>
      </c>
      <c r="C4737" s="21"/>
      <c r="D4737" s="16">
        <v>28.667790893760539</v>
      </c>
      <c r="E4737" s="15">
        <v>18.36</v>
      </c>
    </row>
    <row r="4738" spans="1:5" ht="24" x14ac:dyDescent="0.25">
      <c r="A4738" s="23">
        <v>906140</v>
      </c>
      <c r="B4738" s="21" t="s">
        <v>692</v>
      </c>
      <c r="C4738" s="21"/>
      <c r="D4738" s="16">
        <v>51.602023608768974</v>
      </c>
      <c r="E4738" s="15">
        <v>33.048000000000002</v>
      </c>
    </row>
    <row r="4739" spans="1:5" x14ac:dyDescent="0.25">
      <c r="A4739" s="23">
        <v>906141</v>
      </c>
      <c r="B4739" s="21" t="s">
        <v>691</v>
      </c>
      <c r="C4739" s="21"/>
      <c r="D4739" s="16">
        <v>11.8</v>
      </c>
      <c r="E4739" s="15">
        <v>7.5571920000000006</v>
      </c>
    </row>
    <row r="4740" spans="1:5" ht="24" x14ac:dyDescent="0.25">
      <c r="A4740" s="23">
        <v>906150</v>
      </c>
      <c r="B4740" s="21" t="s">
        <v>690</v>
      </c>
      <c r="C4740" s="21"/>
      <c r="D4740" s="16">
        <v>57.166947723440138</v>
      </c>
      <c r="E4740" s="15">
        <v>36.612000000000002</v>
      </c>
    </row>
    <row r="4741" spans="1:5" x14ac:dyDescent="0.25">
      <c r="A4741" s="23">
        <v>906160</v>
      </c>
      <c r="B4741" s="21" t="s">
        <v>689</v>
      </c>
      <c r="C4741" s="21"/>
      <c r="D4741" s="16">
        <v>33.726812816188868</v>
      </c>
      <c r="E4741" s="15">
        <v>21.599999999999998</v>
      </c>
    </row>
    <row r="4742" spans="1:5" x14ac:dyDescent="0.25">
      <c r="A4742" s="23">
        <v>906170</v>
      </c>
      <c r="B4742" s="21" t="s">
        <v>688</v>
      </c>
      <c r="C4742" s="21"/>
      <c r="D4742" s="16">
        <v>33.726812816188868</v>
      </c>
      <c r="E4742" s="15">
        <v>21.599999999999998</v>
      </c>
    </row>
    <row r="4743" spans="1:5" x14ac:dyDescent="0.25">
      <c r="A4743" s="23">
        <v>906180</v>
      </c>
      <c r="B4743" s="21" t="s">
        <v>687</v>
      </c>
      <c r="C4743" s="21"/>
      <c r="D4743" s="16">
        <v>16.863406408094434</v>
      </c>
      <c r="E4743" s="15">
        <v>10.799999999999999</v>
      </c>
    </row>
    <row r="4744" spans="1:5" x14ac:dyDescent="0.25">
      <c r="A4744" s="23">
        <v>906190</v>
      </c>
      <c r="B4744" s="21" t="s">
        <v>686</v>
      </c>
      <c r="C4744" s="21"/>
      <c r="D4744" s="16">
        <v>43.001686340640809</v>
      </c>
      <c r="E4744" s="15">
        <v>27.540000000000003</v>
      </c>
    </row>
    <row r="4745" spans="1:5" x14ac:dyDescent="0.25">
      <c r="A4745" s="23">
        <v>906200</v>
      </c>
      <c r="B4745" s="21" t="s">
        <v>685</v>
      </c>
      <c r="C4745" s="21"/>
      <c r="D4745" s="16">
        <v>18.718381112984822</v>
      </c>
      <c r="E4745" s="15">
        <v>11.988</v>
      </c>
    </row>
    <row r="4746" spans="1:5" x14ac:dyDescent="0.25">
      <c r="A4746" s="23">
        <v>906210</v>
      </c>
      <c r="B4746" s="21" t="s">
        <v>684</v>
      </c>
      <c r="C4746" s="21"/>
      <c r="D4746" s="16">
        <v>17.200674536256322</v>
      </c>
      <c r="E4746" s="15">
        <v>11.016</v>
      </c>
    </row>
    <row r="4747" spans="1:5" x14ac:dyDescent="0.25">
      <c r="A4747" s="23">
        <v>906220</v>
      </c>
      <c r="B4747" s="21" t="s">
        <v>683</v>
      </c>
      <c r="C4747" s="21"/>
      <c r="D4747" s="16">
        <v>32.883642495784152</v>
      </c>
      <c r="E4747" s="15">
        <v>21.060000000000002</v>
      </c>
    </row>
    <row r="4748" spans="1:5" x14ac:dyDescent="0.25">
      <c r="A4748" s="23">
        <v>906221</v>
      </c>
      <c r="B4748" s="21" t="s">
        <v>682</v>
      </c>
      <c r="C4748" s="21"/>
      <c r="D4748" s="16">
        <v>4.2158516020236085</v>
      </c>
      <c r="E4748" s="15">
        <v>2.6999999999999997</v>
      </c>
    </row>
    <row r="4749" spans="1:5" x14ac:dyDescent="0.25">
      <c r="A4749" s="23">
        <v>906222</v>
      </c>
      <c r="B4749" s="21" t="s">
        <v>681</v>
      </c>
      <c r="C4749" s="21"/>
      <c r="D4749" s="16">
        <v>4.2158516020236085</v>
      </c>
      <c r="E4749" s="15">
        <v>2.6999999999999997</v>
      </c>
    </row>
    <row r="4750" spans="1:5" x14ac:dyDescent="0.25">
      <c r="A4750" s="23">
        <v>906223</v>
      </c>
      <c r="B4750" s="21" t="s">
        <v>680</v>
      </c>
      <c r="C4750" s="21"/>
      <c r="D4750" s="16">
        <v>4.2158516020236085</v>
      </c>
      <c r="E4750" s="15">
        <v>2.6999999999999997</v>
      </c>
    </row>
    <row r="4751" spans="1:5" x14ac:dyDescent="0.25">
      <c r="A4751" s="23">
        <v>906224</v>
      </c>
      <c r="B4751" s="21" t="s">
        <v>679</v>
      </c>
      <c r="C4751" s="21"/>
      <c r="D4751" s="16">
        <v>4.2158516020236085</v>
      </c>
      <c r="E4751" s="15">
        <v>2.6999999999999997</v>
      </c>
    </row>
    <row r="4752" spans="1:5" x14ac:dyDescent="0.25">
      <c r="A4752" s="23">
        <v>906240</v>
      </c>
      <c r="B4752" s="21" t="s">
        <v>678</v>
      </c>
      <c r="C4752" s="21"/>
      <c r="D4752" s="16">
        <v>11.467116357504215</v>
      </c>
      <c r="E4752" s="15">
        <v>7.3440000000000003</v>
      </c>
    </row>
    <row r="4753" spans="1:5" x14ac:dyDescent="0.25">
      <c r="A4753" s="23">
        <v>906250</v>
      </c>
      <c r="B4753" s="21" t="s">
        <v>677</v>
      </c>
      <c r="C4753" s="21"/>
      <c r="D4753" s="16">
        <v>34.401349072512645</v>
      </c>
      <c r="E4753" s="15">
        <v>22.032</v>
      </c>
    </row>
    <row r="4754" spans="1:5" x14ac:dyDescent="0.25">
      <c r="A4754" s="23">
        <v>906260</v>
      </c>
      <c r="B4754" s="21" t="s">
        <v>676</v>
      </c>
      <c r="C4754" s="21"/>
      <c r="D4754" s="16">
        <v>8.6003372681281611</v>
      </c>
      <c r="E4754" s="15">
        <v>5.508</v>
      </c>
    </row>
    <row r="4755" spans="1:5" x14ac:dyDescent="0.25">
      <c r="A4755" s="23">
        <v>906270</v>
      </c>
      <c r="B4755" s="21" t="s">
        <v>675</v>
      </c>
      <c r="C4755" s="21"/>
      <c r="D4755" s="16">
        <v>25.801011804384487</v>
      </c>
      <c r="E4755" s="15">
        <v>16.524000000000001</v>
      </c>
    </row>
    <row r="4756" spans="1:5" x14ac:dyDescent="0.25">
      <c r="A4756" s="23">
        <v>906271</v>
      </c>
      <c r="B4756" s="21" t="s">
        <v>674</v>
      </c>
      <c r="C4756" s="21"/>
      <c r="D4756" s="16">
        <v>10.118043844856661</v>
      </c>
      <c r="E4756" s="15">
        <v>6.48</v>
      </c>
    </row>
    <row r="4757" spans="1:5" x14ac:dyDescent="0.25">
      <c r="A4757" s="23">
        <v>906280</v>
      </c>
      <c r="B4757" s="21" t="s">
        <v>673</v>
      </c>
      <c r="C4757" s="21"/>
      <c r="D4757" s="16">
        <v>43.001686340640809</v>
      </c>
      <c r="E4757" s="15">
        <v>27.540000000000003</v>
      </c>
    </row>
    <row r="4758" spans="1:5" x14ac:dyDescent="0.25">
      <c r="A4758" s="23">
        <v>906290</v>
      </c>
      <c r="B4758" s="21" t="s">
        <v>672</v>
      </c>
      <c r="C4758" s="21"/>
      <c r="D4758" s="16">
        <v>5.7335581787521077</v>
      </c>
      <c r="E4758" s="15">
        <v>3.6720000000000002</v>
      </c>
    </row>
    <row r="4759" spans="1:5" x14ac:dyDescent="0.25">
      <c r="A4759" s="23">
        <v>906300</v>
      </c>
      <c r="B4759" s="21" t="s">
        <v>671</v>
      </c>
      <c r="C4759" s="21"/>
      <c r="D4759" s="16">
        <v>20.067453625632378</v>
      </c>
      <c r="E4759" s="15">
        <v>12.852000000000002</v>
      </c>
    </row>
    <row r="4760" spans="1:5" x14ac:dyDescent="0.25">
      <c r="A4760" s="23">
        <v>906320</v>
      </c>
      <c r="B4760" s="21" t="s">
        <v>670</v>
      </c>
      <c r="C4760" s="21"/>
      <c r="D4760" s="16">
        <v>25.801011804384487</v>
      </c>
      <c r="E4760" s="15">
        <v>16.524000000000001</v>
      </c>
    </row>
    <row r="4761" spans="1:5" x14ac:dyDescent="0.25">
      <c r="A4761" s="23">
        <v>906330</v>
      </c>
      <c r="B4761" s="21" t="s">
        <v>669</v>
      </c>
      <c r="C4761" s="21"/>
      <c r="D4761" s="16">
        <v>25.801011804384487</v>
      </c>
      <c r="E4761" s="15">
        <v>16.524000000000001</v>
      </c>
    </row>
    <row r="4762" spans="1:5" x14ac:dyDescent="0.25">
      <c r="A4762" s="23">
        <v>906340</v>
      </c>
      <c r="B4762" s="21" t="s">
        <v>668</v>
      </c>
      <c r="C4762" s="21"/>
      <c r="D4762" s="16">
        <v>32.883642495784152</v>
      </c>
      <c r="E4762" s="15">
        <v>21.060000000000002</v>
      </c>
    </row>
    <row r="4763" spans="1:5" x14ac:dyDescent="0.25">
      <c r="A4763" s="23">
        <v>906350</v>
      </c>
      <c r="B4763" s="21" t="s">
        <v>667</v>
      </c>
      <c r="C4763" s="21"/>
      <c r="D4763" s="16">
        <v>7.0826306913996637</v>
      </c>
      <c r="E4763" s="15">
        <v>4.5360000000000005</v>
      </c>
    </row>
    <row r="4764" spans="1:5" ht="24" x14ac:dyDescent="0.25">
      <c r="A4764" s="23">
        <v>906360</v>
      </c>
      <c r="B4764" s="21" t="s">
        <v>666</v>
      </c>
      <c r="C4764" s="21"/>
      <c r="D4764" s="16">
        <v>13.490725126475549</v>
      </c>
      <c r="E4764" s="15">
        <v>8.64</v>
      </c>
    </row>
    <row r="4765" spans="1:5" ht="24" x14ac:dyDescent="0.25">
      <c r="A4765" s="23">
        <v>906370</v>
      </c>
      <c r="B4765" s="21" t="s">
        <v>665</v>
      </c>
      <c r="C4765" s="21"/>
      <c r="D4765" s="16">
        <v>13.490725126475549</v>
      </c>
      <c r="E4765" s="15">
        <v>8.64</v>
      </c>
    </row>
    <row r="4766" spans="1:5" x14ac:dyDescent="0.25">
      <c r="A4766" s="23">
        <v>906380</v>
      </c>
      <c r="B4766" s="21" t="s">
        <v>664</v>
      </c>
      <c r="C4766" s="21"/>
      <c r="D4766" s="16">
        <v>7.0826306913996637</v>
      </c>
      <c r="E4766" s="15">
        <v>4.5360000000000005</v>
      </c>
    </row>
    <row r="4767" spans="1:5" x14ac:dyDescent="0.25">
      <c r="A4767" s="23">
        <v>906390</v>
      </c>
      <c r="B4767" s="21" t="s">
        <v>663</v>
      </c>
      <c r="C4767" s="21"/>
      <c r="D4767" s="16">
        <v>17.200674536256322</v>
      </c>
      <c r="E4767" s="15">
        <v>11.016</v>
      </c>
    </row>
    <row r="4768" spans="1:5" x14ac:dyDescent="0.25">
      <c r="A4768" s="23">
        <v>906400</v>
      </c>
      <c r="B4768" s="21" t="s">
        <v>662</v>
      </c>
      <c r="C4768" s="21"/>
      <c r="D4768" s="16">
        <v>25.801011804384487</v>
      </c>
      <c r="E4768" s="15">
        <v>16.524000000000001</v>
      </c>
    </row>
    <row r="4769" spans="1:5" x14ac:dyDescent="0.25">
      <c r="A4769" s="23">
        <v>906410</v>
      </c>
      <c r="B4769" s="21" t="s">
        <v>661</v>
      </c>
      <c r="C4769" s="21"/>
      <c r="D4769" s="16">
        <v>14.33389544688027</v>
      </c>
      <c r="E4769" s="15">
        <v>9.18</v>
      </c>
    </row>
    <row r="4770" spans="1:5" x14ac:dyDescent="0.25">
      <c r="A4770" s="23">
        <v>906420</v>
      </c>
      <c r="B4770" s="21" t="s">
        <v>660</v>
      </c>
      <c r="C4770" s="21"/>
      <c r="D4770" s="16">
        <v>21.585160202360878</v>
      </c>
      <c r="E4770" s="15">
        <v>13.824000000000002</v>
      </c>
    </row>
    <row r="4771" spans="1:5" x14ac:dyDescent="0.25">
      <c r="A4771" s="23">
        <v>906430</v>
      </c>
      <c r="B4771" s="21" t="s">
        <v>659</v>
      </c>
      <c r="C4771" s="21"/>
      <c r="D4771" s="16">
        <v>21.585160202360878</v>
      </c>
      <c r="E4771" s="15">
        <v>13.824000000000002</v>
      </c>
    </row>
    <row r="4772" spans="1:5" x14ac:dyDescent="0.25">
      <c r="A4772" s="23">
        <v>906440</v>
      </c>
      <c r="B4772" s="21" t="s">
        <v>658</v>
      </c>
      <c r="C4772" s="21"/>
      <c r="D4772" s="16">
        <v>25.801011804384487</v>
      </c>
      <c r="E4772" s="15">
        <v>16.524000000000001</v>
      </c>
    </row>
    <row r="4773" spans="1:5" x14ac:dyDescent="0.25">
      <c r="A4773" s="23">
        <v>906450</v>
      </c>
      <c r="B4773" s="21" t="s">
        <v>657</v>
      </c>
      <c r="C4773" s="21"/>
      <c r="D4773" s="16">
        <v>25.801011804384487</v>
      </c>
      <c r="E4773" s="15">
        <v>16.524000000000001</v>
      </c>
    </row>
    <row r="4774" spans="1:5" x14ac:dyDescent="0.25">
      <c r="A4774" s="23">
        <v>906460</v>
      </c>
      <c r="B4774" s="21" t="s">
        <v>656</v>
      </c>
      <c r="C4774" s="21"/>
      <c r="D4774" s="16">
        <v>25.801011804384487</v>
      </c>
      <c r="E4774" s="15">
        <v>16.524000000000001</v>
      </c>
    </row>
    <row r="4775" spans="1:5" x14ac:dyDescent="0.25">
      <c r="A4775" s="23">
        <v>906470</v>
      </c>
      <c r="B4775" s="21" t="s">
        <v>655</v>
      </c>
      <c r="C4775" s="21"/>
      <c r="D4775" s="16">
        <v>17.200674536256322</v>
      </c>
      <c r="E4775" s="15">
        <v>11.016</v>
      </c>
    </row>
    <row r="4776" spans="1:5" x14ac:dyDescent="0.25">
      <c r="A4776" s="23">
        <v>906480</v>
      </c>
      <c r="B4776" s="21" t="s">
        <v>654</v>
      </c>
      <c r="C4776" s="21"/>
      <c r="D4776" s="16">
        <v>17.200674536256322</v>
      </c>
      <c r="E4776" s="15">
        <v>11.016</v>
      </c>
    </row>
    <row r="4777" spans="1:5" x14ac:dyDescent="0.25">
      <c r="A4777" s="23">
        <v>906490</v>
      </c>
      <c r="B4777" s="21" t="s">
        <v>653</v>
      </c>
      <c r="C4777" s="21"/>
      <c r="D4777" s="16">
        <v>17.200674536256322</v>
      </c>
      <c r="E4777" s="15">
        <v>11.016</v>
      </c>
    </row>
    <row r="4778" spans="1:5" x14ac:dyDescent="0.25">
      <c r="A4778" s="23">
        <v>906500</v>
      </c>
      <c r="B4778" s="21" t="s">
        <v>652</v>
      </c>
      <c r="C4778" s="21"/>
      <c r="D4778" s="16">
        <v>17.200674536256322</v>
      </c>
      <c r="E4778" s="15">
        <v>11.016</v>
      </c>
    </row>
    <row r="4779" spans="1:5" ht="24" x14ac:dyDescent="0.25">
      <c r="A4779" s="23">
        <v>906510</v>
      </c>
      <c r="B4779" s="21" t="s">
        <v>651</v>
      </c>
      <c r="C4779" s="21"/>
      <c r="D4779" s="16">
        <v>13.490725126475549</v>
      </c>
      <c r="E4779" s="15">
        <v>8.64</v>
      </c>
    </row>
    <row r="4780" spans="1:5" x14ac:dyDescent="0.25">
      <c r="A4780" s="23">
        <v>906520</v>
      </c>
      <c r="B4780" s="21" t="s">
        <v>650</v>
      </c>
      <c r="C4780" s="21"/>
      <c r="D4780" s="16">
        <v>6.0708263069139967</v>
      </c>
      <c r="E4780" s="15">
        <v>3.8880000000000003</v>
      </c>
    </row>
    <row r="4781" spans="1:5" ht="24" x14ac:dyDescent="0.25">
      <c r="A4781" s="23">
        <v>906530</v>
      </c>
      <c r="B4781" s="21" t="s">
        <v>649</v>
      </c>
      <c r="C4781" s="21"/>
      <c r="D4781" s="16">
        <v>13.490725126475549</v>
      </c>
      <c r="E4781" s="15">
        <v>8.64</v>
      </c>
    </row>
    <row r="4782" spans="1:5" x14ac:dyDescent="0.25">
      <c r="A4782" s="23">
        <v>906540</v>
      </c>
      <c r="B4782" s="21" t="s">
        <v>648</v>
      </c>
      <c r="C4782" s="21"/>
      <c r="D4782" s="16">
        <v>6.0708263069139967</v>
      </c>
      <c r="E4782" s="15">
        <v>3.8880000000000003</v>
      </c>
    </row>
    <row r="4783" spans="1:5" x14ac:dyDescent="0.25">
      <c r="A4783" s="23">
        <v>906550</v>
      </c>
      <c r="B4783" s="21" t="s">
        <v>647</v>
      </c>
      <c r="C4783" s="21"/>
      <c r="D4783" s="16">
        <v>6.0708263069139967</v>
      </c>
      <c r="E4783" s="15">
        <v>3.8880000000000003</v>
      </c>
    </row>
    <row r="4784" spans="1:5" ht="24" x14ac:dyDescent="0.25">
      <c r="A4784" s="23">
        <v>906560</v>
      </c>
      <c r="B4784" s="21" t="s">
        <v>646</v>
      </c>
      <c r="C4784" s="21"/>
      <c r="D4784" s="16">
        <v>13.490725126475549</v>
      </c>
      <c r="E4784" s="15">
        <v>8.64</v>
      </c>
    </row>
    <row r="4785" spans="1:5" x14ac:dyDescent="0.25">
      <c r="A4785" s="23">
        <v>906570</v>
      </c>
      <c r="B4785" s="21" t="s">
        <v>645</v>
      </c>
      <c r="C4785" s="21"/>
      <c r="D4785" s="16">
        <v>6.0708263069139967</v>
      </c>
      <c r="E4785" s="15">
        <v>3.8880000000000003</v>
      </c>
    </row>
    <row r="4786" spans="1:5" ht="24" x14ac:dyDescent="0.25">
      <c r="A4786" s="23">
        <v>906580</v>
      </c>
      <c r="B4786" s="21" t="s">
        <v>644</v>
      </c>
      <c r="C4786" s="21"/>
      <c r="D4786" s="16">
        <v>13.490725126475549</v>
      </c>
      <c r="E4786" s="15">
        <v>8.64</v>
      </c>
    </row>
    <row r="4787" spans="1:5" x14ac:dyDescent="0.25">
      <c r="A4787" s="23">
        <v>906590</v>
      </c>
      <c r="B4787" s="21" t="s">
        <v>643</v>
      </c>
      <c r="C4787" s="21"/>
      <c r="D4787" s="16">
        <v>6.0708263069139967</v>
      </c>
      <c r="E4787" s="15">
        <v>3.8880000000000003</v>
      </c>
    </row>
    <row r="4788" spans="1:5" x14ac:dyDescent="0.25">
      <c r="A4788" s="23">
        <v>906600</v>
      </c>
      <c r="B4788" s="21" t="s">
        <v>642</v>
      </c>
      <c r="C4788" s="21"/>
      <c r="D4788" s="16">
        <v>13.490725126475549</v>
      </c>
      <c r="E4788" s="15">
        <v>8.64</v>
      </c>
    </row>
    <row r="4789" spans="1:5" x14ac:dyDescent="0.25">
      <c r="A4789" s="23">
        <v>906610</v>
      </c>
      <c r="B4789" s="21" t="s">
        <v>641</v>
      </c>
      <c r="C4789" s="21"/>
      <c r="D4789" s="16">
        <v>6.0708263069139967</v>
      </c>
      <c r="E4789" s="15">
        <v>3.8880000000000003</v>
      </c>
    </row>
    <row r="4790" spans="1:5" x14ac:dyDescent="0.25">
      <c r="A4790" s="23">
        <v>906620</v>
      </c>
      <c r="B4790" s="21" t="s">
        <v>640</v>
      </c>
      <c r="C4790" s="21"/>
      <c r="D4790" s="16">
        <v>13.490725126475549</v>
      </c>
      <c r="E4790" s="15">
        <v>8.64</v>
      </c>
    </row>
    <row r="4791" spans="1:5" x14ac:dyDescent="0.25">
      <c r="A4791" s="23">
        <v>906630</v>
      </c>
      <c r="B4791" s="21" t="s">
        <v>639</v>
      </c>
      <c r="C4791" s="21"/>
      <c r="D4791" s="16">
        <v>6.0708263069139967</v>
      </c>
      <c r="E4791" s="15">
        <v>3.8880000000000003</v>
      </c>
    </row>
    <row r="4792" spans="1:5" x14ac:dyDescent="0.25">
      <c r="A4792" s="23">
        <v>906640</v>
      </c>
      <c r="B4792" s="21" t="s">
        <v>638</v>
      </c>
      <c r="C4792" s="21"/>
      <c r="D4792" s="16">
        <v>13.490725126475549</v>
      </c>
      <c r="E4792" s="15">
        <v>8.64</v>
      </c>
    </row>
    <row r="4793" spans="1:5" x14ac:dyDescent="0.25">
      <c r="A4793" s="23">
        <v>906650</v>
      </c>
      <c r="B4793" s="21" t="s">
        <v>637</v>
      </c>
      <c r="C4793" s="21"/>
      <c r="D4793" s="16">
        <v>8.4317032040472171</v>
      </c>
      <c r="E4793" s="15">
        <v>5.3999999999999995</v>
      </c>
    </row>
    <row r="4794" spans="1:5" x14ac:dyDescent="0.25">
      <c r="A4794" s="23">
        <v>906660</v>
      </c>
      <c r="B4794" s="21" t="s">
        <v>636</v>
      </c>
      <c r="C4794" s="21"/>
      <c r="D4794" s="16">
        <v>6.0708263069139967</v>
      </c>
      <c r="E4794" s="15">
        <v>3.8880000000000003</v>
      </c>
    </row>
    <row r="4795" spans="1:5" x14ac:dyDescent="0.25">
      <c r="A4795" s="23">
        <v>906670</v>
      </c>
      <c r="B4795" s="21" t="s">
        <v>635</v>
      </c>
      <c r="C4795" s="21"/>
      <c r="D4795" s="16">
        <v>12.647554806070827</v>
      </c>
      <c r="E4795" s="15">
        <v>8.1000000000000014</v>
      </c>
    </row>
    <row r="4796" spans="1:5" x14ac:dyDescent="0.25">
      <c r="A4796" s="23">
        <v>906680</v>
      </c>
      <c r="B4796" s="21" t="s">
        <v>634</v>
      </c>
      <c r="C4796" s="21"/>
      <c r="D4796" s="16">
        <v>10.118043844856661</v>
      </c>
      <c r="E4796" s="15">
        <v>6.48</v>
      </c>
    </row>
    <row r="4797" spans="1:5" x14ac:dyDescent="0.25">
      <c r="A4797" s="23">
        <v>906690</v>
      </c>
      <c r="B4797" s="21" t="s">
        <v>633</v>
      </c>
      <c r="C4797" s="21"/>
      <c r="D4797" s="16">
        <v>10.118043844856661</v>
      </c>
      <c r="E4797" s="15">
        <v>6.48</v>
      </c>
    </row>
    <row r="4798" spans="1:5" x14ac:dyDescent="0.25">
      <c r="A4798" s="23">
        <v>906700</v>
      </c>
      <c r="B4798" s="21" t="s">
        <v>632</v>
      </c>
      <c r="C4798" s="21"/>
      <c r="D4798" s="16">
        <v>21.585160202360878</v>
      </c>
      <c r="E4798" s="15">
        <v>13.824000000000002</v>
      </c>
    </row>
    <row r="4799" spans="1:5" x14ac:dyDescent="0.25">
      <c r="A4799" s="23">
        <v>906710</v>
      </c>
      <c r="B4799" s="21" t="s">
        <v>631</v>
      </c>
      <c r="C4799" s="21"/>
      <c r="D4799" s="16">
        <v>21.585160202360878</v>
      </c>
      <c r="E4799" s="15">
        <v>13.824000000000002</v>
      </c>
    </row>
    <row r="4800" spans="1:5" x14ac:dyDescent="0.25">
      <c r="A4800" s="23">
        <v>906720</v>
      </c>
      <c r="B4800" s="21" t="s">
        <v>630</v>
      </c>
      <c r="C4800" s="21"/>
      <c r="D4800" s="16">
        <v>15.85160202360877</v>
      </c>
      <c r="E4800" s="15">
        <v>10.152000000000001</v>
      </c>
    </row>
    <row r="4801" spans="1:5" x14ac:dyDescent="0.25">
      <c r="A4801" s="23">
        <v>906730</v>
      </c>
      <c r="B4801" s="21" t="s">
        <v>629</v>
      </c>
      <c r="C4801" s="21"/>
      <c r="D4801" s="16">
        <v>19.392917369308602</v>
      </c>
      <c r="E4801" s="15">
        <v>12.420000000000002</v>
      </c>
    </row>
    <row r="4802" spans="1:5" x14ac:dyDescent="0.25">
      <c r="A4802" s="23">
        <v>906740</v>
      </c>
      <c r="B4802" s="21" t="s">
        <v>628</v>
      </c>
      <c r="C4802" s="21"/>
      <c r="D4802" s="16">
        <v>19.392917369308602</v>
      </c>
      <c r="E4802" s="15">
        <v>12.420000000000002</v>
      </c>
    </row>
    <row r="4803" spans="1:5" x14ac:dyDescent="0.25">
      <c r="A4803" s="23">
        <v>906750</v>
      </c>
      <c r="B4803" s="21" t="s">
        <v>627</v>
      </c>
      <c r="C4803" s="21"/>
      <c r="D4803" s="16">
        <v>19.392917369308602</v>
      </c>
      <c r="E4803" s="15">
        <v>12.420000000000002</v>
      </c>
    </row>
    <row r="4804" spans="1:5" x14ac:dyDescent="0.25">
      <c r="A4804" s="23">
        <v>906760</v>
      </c>
      <c r="B4804" s="21" t="s">
        <v>626</v>
      </c>
      <c r="C4804" s="21"/>
      <c r="D4804" s="16">
        <v>18.718381112984822</v>
      </c>
      <c r="E4804" s="15">
        <v>11.988</v>
      </c>
    </row>
    <row r="4805" spans="1:5" x14ac:dyDescent="0.25">
      <c r="A4805" s="23">
        <v>906770</v>
      </c>
      <c r="B4805" s="21" t="s">
        <v>625</v>
      </c>
      <c r="C4805" s="21"/>
      <c r="D4805" s="16">
        <v>34.401349072512645</v>
      </c>
      <c r="E4805" s="15">
        <v>22.032</v>
      </c>
    </row>
    <row r="4806" spans="1:5" x14ac:dyDescent="0.25">
      <c r="A4806" s="23">
        <v>906780</v>
      </c>
      <c r="B4806" s="21" t="s">
        <v>624</v>
      </c>
      <c r="C4806" s="21"/>
      <c r="D4806" s="16">
        <v>14.33389544688027</v>
      </c>
      <c r="E4806" s="15">
        <v>9.18</v>
      </c>
    </row>
    <row r="4807" spans="1:5" x14ac:dyDescent="0.25">
      <c r="A4807" s="23">
        <v>906790</v>
      </c>
      <c r="B4807" s="21" t="s">
        <v>623</v>
      </c>
      <c r="C4807" s="21"/>
      <c r="D4807" s="16">
        <v>21.585160202360878</v>
      </c>
      <c r="E4807" s="15">
        <v>13.824000000000002</v>
      </c>
    </row>
    <row r="4808" spans="1:5" x14ac:dyDescent="0.25">
      <c r="A4808" s="23">
        <v>906800</v>
      </c>
      <c r="B4808" s="21" t="s">
        <v>622</v>
      </c>
      <c r="C4808" s="21"/>
      <c r="D4808" s="16">
        <v>25.801011804384487</v>
      </c>
      <c r="E4808" s="15">
        <v>16.524000000000001</v>
      </c>
    </row>
    <row r="4809" spans="1:5" x14ac:dyDescent="0.25">
      <c r="A4809" s="23">
        <v>906810</v>
      </c>
      <c r="B4809" s="21" t="s">
        <v>621</v>
      </c>
      <c r="C4809" s="21"/>
      <c r="D4809" s="16">
        <v>6.0708263069139967</v>
      </c>
      <c r="E4809" s="15">
        <v>3.8880000000000003</v>
      </c>
    </row>
    <row r="4810" spans="1:5" x14ac:dyDescent="0.25">
      <c r="A4810" s="23">
        <v>906820</v>
      </c>
      <c r="B4810" s="21" t="s">
        <v>620</v>
      </c>
      <c r="C4810" s="21"/>
      <c r="D4810" s="16">
        <v>12.647554806070827</v>
      </c>
      <c r="E4810" s="15">
        <v>8.1000000000000014</v>
      </c>
    </row>
    <row r="4811" spans="1:5" x14ac:dyDescent="0.25">
      <c r="A4811" s="23">
        <v>906830</v>
      </c>
      <c r="B4811" s="21" t="s">
        <v>619</v>
      </c>
      <c r="C4811" s="21"/>
      <c r="D4811" s="16">
        <v>6.0708263069139967</v>
      </c>
      <c r="E4811" s="15">
        <v>3.8880000000000003</v>
      </c>
    </row>
    <row r="4812" spans="1:5" x14ac:dyDescent="0.25">
      <c r="A4812" s="23">
        <v>906840</v>
      </c>
      <c r="B4812" s="21" t="s">
        <v>618</v>
      </c>
      <c r="C4812" s="21"/>
      <c r="D4812" s="16">
        <v>12.647554806070827</v>
      </c>
      <c r="E4812" s="15">
        <v>8.1000000000000014</v>
      </c>
    </row>
    <row r="4813" spans="1:5" x14ac:dyDescent="0.25">
      <c r="A4813" s="23">
        <v>906850</v>
      </c>
      <c r="B4813" s="21" t="s">
        <v>617</v>
      </c>
      <c r="C4813" s="21"/>
      <c r="D4813" s="16">
        <v>21.585160202360878</v>
      </c>
      <c r="E4813" s="15">
        <v>13.824000000000002</v>
      </c>
    </row>
    <row r="4814" spans="1:5" x14ac:dyDescent="0.25">
      <c r="A4814" s="23">
        <v>906860</v>
      </c>
      <c r="B4814" s="21" t="s">
        <v>616</v>
      </c>
      <c r="C4814" s="21"/>
      <c r="D4814" s="16">
        <v>14.33389544688027</v>
      </c>
      <c r="E4814" s="15">
        <v>9.18</v>
      </c>
    </row>
    <row r="4815" spans="1:5" x14ac:dyDescent="0.25">
      <c r="A4815" s="23">
        <v>906870</v>
      </c>
      <c r="B4815" s="21" t="s">
        <v>615</v>
      </c>
      <c r="C4815" s="21"/>
      <c r="D4815" s="16">
        <v>25.801011804384487</v>
      </c>
      <c r="E4815" s="15">
        <v>16.524000000000001</v>
      </c>
    </row>
    <row r="4816" spans="1:5" x14ac:dyDescent="0.25">
      <c r="A4816" s="23">
        <v>906880</v>
      </c>
      <c r="B4816" s="21" t="s">
        <v>614</v>
      </c>
      <c r="C4816" s="21"/>
      <c r="D4816" s="16">
        <v>15.85160202360877</v>
      </c>
      <c r="E4816" s="15">
        <v>10.152000000000001</v>
      </c>
    </row>
    <row r="4817" spans="1:5" x14ac:dyDescent="0.25">
      <c r="A4817" s="23">
        <v>906890</v>
      </c>
      <c r="B4817" s="21" t="s">
        <v>613</v>
      </c>
      <c r="C4817" s="21"/>
      <c r="D4817" s="16">
        <v>12.647554806070827</v>
      </c>
      <c r="E4817" s="15">
        <v>8.1000000000000014</v>
      </c>
    </row>
    <row r="4818" spans="1:5" x14ac:dyDescent="0.25">
      <c r="A4818" s="23">
        <v>906900</v>
      </c>
      <c r="B4818" s="21" t="s">
        <v>612</v>
      </c>
      <c r="C4818" s="21"/>
      <c r="D4818" s="16">
        <v>6.0708263069139967</v>
      </c>
      <c r="E4818" s="15">
        <v>3.8880000000000003</v>
      </c>
    </row>
    <row r="4819" spans="1:5" x14ac:dyDescent="0.25">
      <c r="A4819" s="23">
        <v>906910</v>
      </c>
      <c r="B4819" s="21" t="s">
        <v>611</v>
      </c>
      <c r="C4819" s="21"/>
      <c r="D4819" s="16">
        <v>12.647554806070827</v>
      </c>
      <c r="E4819" s="15">
        <v>8.1000000000000014</v>
      </c>
    </row>
    <row r="4820" spans="1:5" x14ac:dyDescent="0.25">
      <c r="A4820" s="23">
        <v>906920</v>
      </c>
      <c r="B4820" s="21" t="s">
        <v>610</v>
      </c>
      <c r="C4820" s="21"/>
      <c r="D4820" s="16">
        <v>6.0708263069139967</v>
      </c>
      <c r="E4820" s="15">
        <v>3.8880000000000003</v>
      </c>
    </row>
    <row r="4821" spans="1:5" x14ac:dyDescent="0.25">
      <c r="A4821" s="23">
        <v>906930</v>
      </c>
      <c r="B4821" s="21" t="s">
        <v>609</v>
      </c>
      <c r="C4821" s="21"/>
      <c r="D4821" s="16">
        <v>12.647554806070827</v>
      </c>
      <c r="E4821" s="15">
        <v>8.1000000000000014</v>
      </c>
    </row>
    <row r="4822" spans="1:5" x14ac:dyDescent="0.25">
      <c r="A4822" s="23">
        <v>906940</v>
      </c>
      <c r="B4822" s="21" t="s">
        <v>608</v>
      </c>
      <c r="C4822" s="21"/>
      <c r="D4822" s="16">
        <v>17.200674536256322</v>
      </c>
      <c r="E4822" s="15">
        <v>11.016</v>
      </c>
    </row>
    <row r="4823" spans="1:5" x14ac:dyDescent="0.25">
      <c r="A4823" s="23">
        <v>906950</v>
      </c>
      <c r="B4823" s="21" t="s">
        <v>607</v>
      </c>
      <c r="C4823" s="21"/>
      <c r="D4823" s="16">
        <v>17.200674536256322</v>
      </c>
      <c r="E4823" s="15">
        <v>11.016</v>
      </c>
    </row>
    <row r="4824" spans="1:5" x14ac:dyDescent="0.25">
      <c r="A4824" s="23">
        <v>906960</v>
      </c>
      <c r="B4824" s="21" t="s">
        <v>606</v>
      </c>
      <c r="C4824" s="21"/>
      <c r="D4824" s="16">
        <v>28.667790893760539</v>
      </c>
      <c r="E4824" s="15">
        <v>18.36</v>
      </c>
    </row>
    <row r="4825" spans="1:5" x14ac:dyDescent="0.25">
      <c r="A4825" s="23">
        <v>906970</v>
      </c>
      <c r="B4825" s="21" t="s">
        <v>605</v>
      </c>
      <c r="C4825" s="21" t="s">
        <v>604</v>
      </c>
      <c r="D4825" s="16">
        <v>34.401349072512645</v>
      </c>
      <c r="E4825" s="15">
        <v>22.032</v>
      </c>
    </row>
    <row r="4826" spans="1:5" x14ac:dyDescent="0.25">
      <c r="A4826" s="23">
        <v>906980</v>
      </c>
      <c r="B4826" s="21" t="s">
        <v>603</v>
      </c>
      <c r="C4826" s="21"/>
      <c r="D4826" s="16">
        <v>25.295109612141655</v>
      </c>
      <c r="E4826" s="15">
        <v>16.200000000000003</v>
      </c>
    </row>
    <row r="4827" spans="1:5" x14ac:dyDescent="0.25">
      <c r="A4827" s="23">
        <v>906990</v>
      </c>
      <c r="B4827" s="21" t="s">
        <v>602</v>
      </c>
      <c r="C4827" s="21"/>
      <c r="D4827" s="16">
        <v>25.295109612141655</v>
      </c>
      <c r="E4827" s="15">
        <v>16.200000000000003</v>
      </c>
    </row>
    <row r="4828" spans="1:5" x14ac:dyDescent="0.25">
      <c r="A4828" s="23">
        <v>907000</v>
      </c>
      <c r="B4828" s="21" t="s">
        <v>601</v>
      </c>
      <c r="C4828" s="21"/>
      <c r="D4828" s="16">
        <v>25.295109612141655</v>
      </c>
      <c r="E4828" s="15">
        <v>16.200000000000003</v>
      </c>
    </row>
    <row r="4829" spans="1:5" x14ac:dyDescent="0.25">
      <c r="A4829" s="23">
        <v>907010</v>
      </c>
      <c r="B4829" s="21" t="s">
        <v>600</v>
      </c>
      <c r="C4829" s="21"/>
      <c r="D4829" s="16">
        <v>25.295109612141655</v>
      </c>
      <c r="E4829" s="15">
        <v>16.200000000000003</v>
      </c>
    </row>
    <row r="4830" spans="1:5" x14ac:dyDescent="0.25">
      <c r="A4830" s="23">
        <v>907020</v>
      </c>
      <c r="B4830" s="21" t="s">
        <v>599</v>
      </c>
      <c r="C4830" s="21"/>
      <c r="D4830" s="16">
        <v>25.295109612141655</v>
      </c>
      <c r="E4830" s="15">
        <v>16.200000000000003</v>
      </c>
    </row>
    <row r="4831" spans="1:5" x14ac:dyDescent="0.25">
      <c r="A4831" s="23">
        <v>907021</v>
      </c>
      <c r="B4831" s="21" t="s">
        <v>598</v>
      </c>
      <c r="C4831" s="21"/>
      <c r="D4831" s="16">
        <v>10.118043844856661</v>
      </c>
      <c r="E4831" s="15">
        <v>6.48</v>
      </c>
    </row>
    <row r="4832" spans="1:5" x14ac:dyDescent="0.25">
      <c r="A4832" s="23">
        <v>907030</v>
      </c>
      <c r="B4832" s="21" t="s">
        <v>597</v>
      </c>
      <c r="C4832" s="21"/>
      <c r="D4832" s="16">
        <v>25.295109612141655</v>
      </c>
      <c r="E4832" s="15">
        <v>16.200000000000003</v>
      </c>
    </row>
    <row r="4833" spans="1:5" x14ac:dyDescent="0.25">
      <c r="A4833" s="23">
        <v>907031</v>
      </c>
      <c r="B4833" s="21" t="s">
        <v>596</v>
      </c>
      <c r="C4833" s="21"/>
      <c r="D4833" s="16">
        <v>10.118043844856661</v>
      </c>
      <c r="E4833" s="15">
        <v>6.48</v>
      </c>
    </row>
    <row r="4834" spans="1:5" x14ac:dyDescent="0.25">
      <c r="A4834" s="23">
        <v>907040</v>
      </c>
      <c r="B4834" s="21" t="s">
        <v>595</v>
      </c>
      <c r="C4834" s="21"/>
      <c r="D4834" s="16">
        <v>50.59021922428331</v>
      </c>
      <c r="E4834" s="15">
        <v>32.400000000000006</v>
      </c>
    </row>
    <row r="4835" spans="1:5" x14ac:dyDescent="0.25">
      <c r="A4835" s="23">
        <v>907050</v>
      </c>
      <c r="B4835" s="21" t="s">
        <v>594</v>
      </c>
      <c r="C4835" s="21"/>
      <c r="D4835" s="16">
        <v>14.33389544688027</v>
      </c>
      <c r="E4835" s="15">
        <v>9.18</v>
      </c>
    </row>
    <row r="4836" spans="1:5" x14ac:dyDescent="0.25">
      <c r="A4836" s="23">
        <v>907060</v>
      </c>
      <c r="B4836" s="21" t="s">
        <v>593</v>
      </c>
      <c r="C4836" s="21"/>
      <c r="D4836" s="16">
        <v>14.33389544688027</v>
      </c>
      <c r="E4836" s="15">
        <v>9.18</v>
      </c>
    </row>
    <row r="4837" spans="1:5" x14ac:dyDescent="0.25">
      <c r="A4837" s="23">
        <v>907070</v>
      </c>
      <c r="B4837" s="21" t="s">
        <v>592</v>
      </c>
      <c r="C4837" s="21"/>
      <c r="D4837" s="16">
        <v>2.5295109612141653</v>
      </c>
      <c r="E4837" s="15">
        <v>1.62</v>
      </c>
    </row>
    <row r="4838" spans="1:5" x14ac:dyDescent="0.25">
      <c r="A4838" s="23">
        <v>907080</v>
      </c>
      <c r="B4838" s="21" t="s">
        <v>591</v>
      </c>
      <c r="C4838" s="21"/>
      <c r="D4838" s="16">
        <v>10.118043844856661</v>
      </c>
      <c r="E4838" s="15">
        <v>6.48</v>
      </c>
    </row>
    <row r="4839" spans="1:5" x14ac:dyDescent="0.25">
      <c r="A4839" s="23">
        <v>907090</v>
      </c>
      <c r="B4839" s="21" t="s">
        <v>590</v>
      </c>
      <c r="C4839" s="21"/>
      <c r="D4839" s="16">
        <v>4.3844856661045535</v>
      </c>
      <c r="E4839" s="15">
        <v>2.8080000000000003</v>
      </c>
    </row>
    <row r="4840" spans="1:5" x14ac:dyDescent="0.25">
      <c r="A4840" s="23">
        <v>907091</v>
      </c>
      <c r="B4840" s="21" t="s">
        <v>589</v>
      </c>
      <c r="C4840" s="21"/>
      <c r="D4840" s="16">
        <v>6.0708263069139967</v>
      </c>
      <c r="E4840" s="15">
        <v>3.8880000000000003</v>
      </c>
    </row>
    <row r="4841" spans="1:5" x14ac:dyDescent="0.25">
      <c r="A4841" s="23">
        <v>907092</v>
      </c>
      <c r="B4841" s="21" t="s">
        <v>588</v>
      </c>
      <c r="C4841" s="21"/>
      <c r="D4841" s="16">
        <v>6.0708263069139967</v>
      </c>
      <c r="E4841" s="15">
        <v>3.8880000000000003</v>
      </c>
    </row>
    <row r="4842" spans="1:5" x14ac:dyDescent="0.25">
      <c r="A4842" s="23">
        <v>907100</v>
      </c>
      <c r="B4842" s="21" t="s">
        <v>587</v>
      </c>
      <c r="C4842" s="21"/>
      <c r="D4842" s="16">
        <v>64.418212478920751</v>
      </c>
      <c r="E4842" s="15">
        <v>41.256000000000007</v>
      </c>
    </row>
    <row r="4843" spans="1:5" x14ac:dyDescent="0.25">
      <c r="A4843" s="23">
        <v>907101</v>
      </c>
      <c r="B4843" s="21" t="s">
        <v>586</v>
      </c>
      <c r="C4843" s="21"/>
      <c r="D4843" s="16">
        <v>21.585160202360878</v>
      </c>
      <c r="E4843" s="15">
        <v>13.824000000000002</v>
      </c>
    </row>
    <row r="4844" spans="1:5" x14ac:dyDescent="0.25">
      <c r="A4844" s="23">
        <v>907110</v>
      </c>
      <c r="B4844" s="21" t="s">
        <v>585</v>
      </c>
      <c r="C4844" s="21"/>
      <c r="D4844" s="16">
        <v>30.016863406408095</v>
      </c>
      <c r="E4844" s="15">
        <v>19.224000000000004</v>
      </c>
    </row>
    <row r="4845" spans="1:5" x14ac:dyDescent="0.25">
      <c r="A4845" s="23">
        <v>907120</v>
      </c>
      <c r="B4845" s="21" t="s">
        <v>584</v>
      </c>
      <c r="C4845" s="21"/>
      <c r="D4845" s="16">
        <v>21.585160202360878</v>
      </c>
      <c r="E4845" s="15">
        <v>13.824000000000002</v>
      </c>
    </row>
    <row r="4846" spans="1:5" x14ac:dyDescent="0.25">
      <c r="A4846" s="23">
        <v>907130</v>
      </c>
      <c r="B4846" s="21" t="s">
        <v>583</v>
      </c>
      <c r="C4846" s="21"/>
      <c r="D4846" s="16">
        <v>20.067453625632378</v>
      </c>
      <c r="E4846" s="15">
        <v>12.852000000000002</v>
      </c>
    </row>
    <row r="4847" spans="1:5" x14ac:dyDescent="0.25">
      <c r="A4847" s="23">
        <v>907140</v>
      </c>
      <c r="B4847" s="21" t="s">
        <v>582</v>
      </c>
      <c r="C4847" s="21"/>
      <c r="D4847" s="16">
        <v>20.067453625632378</v>
      </c>
      <c r="E4847" s="15">
        <v>12.852000000000002</v>
      </c>
    </row>
    <row r="4848" spans="1:5" x14ac:dyDescent="0.25">
      <c r="A4848" s="23">
        <v>907150</v>
      </c>
      <c r="B4848" s="21" t="s">
        <v>581</v>
      </c>
      <c r="C4848" s="21"/>
      <c r="D4848" s="16">
        <v>25.801011804384487</v>
      </c>
      <c r="E4848" s="15">
        <v>16.524000000000001</v>
      </c>
    </row>
    <row r="4849" spans="1:5" x14ac:dyDescent="0.25">
      <c r="A4849" s="23">
        <v>907160</v>
      </c>
      <c r="B4849" s="21" t="s">
        <v>580</v>
      </c>
      <c r="C4849" s="21"/>
      <c r="D4849" s="16">
        <v>20.067453625632378</v>
      </c>
      <c r="E4849" s="15">
        <v>12.852000000000002</v>
      </c>
    </row>
    <row r="4850" spans="1:5" x14ac:dyDescent="0.25">
      <c r="A4850" s="23">
        <v>907170</v>
      </c>
      <c r="B4850" s="21" t="s">
        <v>579</v>
      </c>
      <c r="C4850" s="21"/>
      <c r="D4850" s="16">
        <v>20.067453625632378</v>
      </c>
      <c r="E4850" s="15">
        <v>12.852000000000002</v>
      </c>
    </row>
    <row r="4851" spans="1:5" x14ac:dyDescent="0.25">
      <c r="A4851" s="23">
        <v>907180</v>
      </c>
      <c r="B4851" s="21" t="s">
        <v>578</v>
      </c>
      <c r="C4851" s="21"/>
      <c r="D4851" s="16">
        <v>28.667790893760539</v>
      </c>
      <c r="E4851" s="15">
        <v>18.36</v>
      </c>
    </row>
    <row r="4852" spans="1:5" x14ac:dyDescent="0.25">
      <c r="A4852" s="23">
        <v>907190</v>
      </c>
      <c r="B4852" s="21" t="s">
        <v>577</v>
      </c>
      <c r="C4852" s="21"/>
      <c r="D4852" s="16">
        <v>28.667790893760539</v>
      </c>
      <c r="E4852" s="15">
        <v>18.36</v>
      </c>
    </row>
    <row r="4853" spans="1:5" x14ac:dyDescent="0.25">
      <c r="A4853" s="23">
        <v>907200</v>
      </c>
      <c r="B4853" s="21" t="s">
        <v>576</v>
      </c>
      <c r="C4853" s="21" t="s">
        <v>575</v>
      </c>
      <c r="D4853" s="16">
        <v>207.25126475548063</v>
      </c>
      <c r="E4853" s="15">
        <v>132.73200000000003</v>
      </c>
    </row>
    <row r="4854" spans="1:5" x14ac:dyDescent="0.25">
      <c r="A4854" s="23">
        <v>907210</v>
      </c>
      <c r="B4854" s="21" t="s">
        <v>574</v>
      </c>
      <c r="C4854" s="21"/>
      <c r="D4854" s="16">
        <v>24.451939291736931</v>
      </c>
      <c r="E4854" s="15">
        <v>15.66</v>
      </c>
    </row>
    <row r="4855" spans="1:5" x14ac:dyDescent="0.25">
      <c r="A4855" s="23">
        <v>907220</v>
      </c>
      <c r="B4855" s="21" t="s">
        <v>573</v>
      </c>
      <c r="C4855" s="21"/>
      <c r="D4855" s="16">
        <v>27.318718381112983</v>
      </c>
      <c r="E4855" s="15">
        <v>17.495999999999999</v>
      </c>
    </row>
    <row r="4856" spans="1:5" x14ac:dyDescent="0.25">
      <c r="A4856" s="23">
        <v>907230</v>
      </c>
      <c r="B4856" s="21" t="s">
        <v>572</v>
      </c>
      <c r="C4856" s="21"/>
      <c r="D4856" s="16">
        <v>14.33389544688027</v>
      </c>
      <c r="E4856" s="15">
        <v>9.18</v>
      </c>
    </row>
    <row r="4857" spans="1:5" x14ac:dyDescent="0.25">
      <c r="A4857" s="23">
        <v>907240</v>
      </c>
      <c r="B4857" s="21" t="s">
        <v>571</v>
      </c>
      <c r="C4857" s="21"/>
      <c r="D4857" s="16">
        <v>14.33389544688027</v>
      </c>
      <c r="E4857" s="15">
        <v>9.18</v>
      </c>
    </row>
    <row r="4858" spans="1:5" x14ac:dyDescent="0.25">
      <c r="A4858" s="23">
        <v>907250</v>
      </c>
      <c r="B4858" s="21" t="s">
        <v>570</v>
      </c>
      <c r="C4858" s="21"/>
      <c r="D4858" s="16">
        <v>34.401349072512645</v>
      </c>
      <c r="E4858" s="15">
        <v>22.032</v>
      </c>
    </row>
    <row r="4859" spans="1:5" x14ac:dyDescent="0.25">
      <c r="A4859" s="23">
        <v>907260</v>
      </c>
      <c r="B4859" s="21" t="s">
        <v>569</v>
      </c>
      <c r="C4859" s="21"/>
      <c r="D4859" s="16">
        <v>14.33389544688027</v>
      </c>
      <c r="E4859" s="15">
        <v>9.18</v>
      </c>
    </row>
    <row r="4860" spans="1:5" x14ac:dyDescent="0.25">
      <c r="A4860" s="23">
        <v>907270</v>
      </c>
      <c r="B4860" s="21" t="s">
        <v>568</v>
      </c>
      <c r="C4860" s="21"/>
      <c r="D4860" s="16">
        <v>14.33389544688027</v>
      </c>
      <c r="E4860" s="15">
        <v>9.18</v>
      </c>
    </row>
    <row r="4861" spans="1:5" x14ac:dyDescent="0.25">
      <c r="A4861" s="23">
        <v>907280</v>
      </c>
      <c r="B4861" s="21" t="s">
        <v>567</v>
      </c>
      <c r="C4861" s="21"/>
      <c r="D4861" s="16">
        <v>15.85160202360877</v>
      </c>
      <c r="E4861" s="15">
        <v>10.152000000000001</v>
      </c>
    </row>
    <row r="4862" spans="1:5" x14ac:dyDescent="0.25">
      <c r="A4862" s="23">
        <v>907290</v>
      </c>
      <c r="B4862" s="21" t="s">
        <v>566</v>
      </c>
      <c r="C4862" s="21"/>
      <c r="D4862" s="16">
        <v>15.85160202360877</v>
      </c>
      <c r="E4862" s="15">
        <v>10.152000000000001</v>
      </c>
    </row>
    <row r="4863" spans="1:5" x14ac:dyDescent="0.25">
      <c r="A4863" s="23">
        <v>907300</v>
      </c>
      <c r="B4863" s="21" t="s">
        <v>565</v>
      </c>
      <c r="C4863" s="21"/>
      <c r="D4863" s="16">
        <v>15.85160202360877</v>
      </c>
      <c r="E4863" s="15">
        <v>10.152000000000001</v>
      </c>
    </row>
    <row r="4864" spans="1:5" x14ac:dyDescent="0.25">
      <c r="A4864" s="23">
        <v>907310</v>
      </c>
      <c r="B4864" s="21" t="s">
        <v>564</v>
      </c>
      <c r="C4864" s="21"/>
      <c r="D4864" s="16">
        <v>15.85160202360877</v>
      </c>
      <c r="E4864" s="15">
        <v>10.152000000000001</v>
      </c>
    </row>
    <row r="4865" spans="1:5" x14ac:dyDescent="0.25">
      <c r="A4865" s="23">
        <v>907320</v>
      </c>
      <c r="B4865" s="21" t="s">
        <v>563</v>
      </c>
      <c r="C4865" s="21"/>
      <c r="D4865" s="16">
        <v>15.85160202360877</v>
      </c>
      <c r="E4865" s="15">
        <v>10.152000000000001</v>
      </c>
    </row>
    <row r="4866" spans="1:5" x14ac:dyDescent="0.25">
      <c r="A4866" s="23">
        <v>907330</v>
      </c>
      <c r="B4866" s="21" t="s">
        <v>562</v>
      </c>
      <c r="C4866" s="21"/>
      <c r="D4866" s="16">
        <v>20.067453625632378</v>
      </c>
      <c r="E4866" s="15">
        <v>12.852000000000002</v>
      </c>
    </row>
    <row r="4867" spans="1:5" x14ac:dyDescent="0.25">
      <c r="A4867" s="23">
        <v>907340</v>
      </c>
      <c r="B4867" s="21" t="s">
        <v>561</v>
      </c>
      <c r="C4867" s="21"/>
      <c r="D4867" s="16">
        <v>20.067453625632378</v>
      </c>
      <c r="E4867" s="15">
        <v>12.852000000000002</v>
      </c>
    </row>
    <row r="4868" spans="1:5" x14ac:dyDescent="0.25">
      <c r="A4868" s="23">
        <v>907350</v>
      </c>
      <c r="B4868" s="21" t="s">
        <v>560</v>
      </c>
      <c r="C4868" s="21"/>
      <c r="D4868" s="16">
        <v>24.451939291736931</v>
      </c>
      <c r="E4868" s="15">
        <v>15.66</v>
      </c>
    </row>
    <row r="4869" spans="1:5" x14ac:dyDescent="0.25">
      <c r="A4869" s="23">
        <v>907360</v>
      </c>
      <c r="B4869" s="21" t="s">
        <v>559</v>
      </c>
      <c r="C4869" s="21"/>
      <c r="D4869" s="16">
        <v>24.451939291736931</v>
      </c>
      <c r="E4869" s="15">
        <v>15.66</v>
      </c>
    </row>
    <row r="4870" spans="1:5" x14ac:dyDescent="0.25">
      <c r="A4870" s="23">
        <v>907370</v>
      </c>
      <c r="B4870" s="21" t="s">
        <v>558</v>
      </c>
      <c r="C4870" s="21"/>
      <c r="D4870" s="16">
        <v>24.451939291736931</v>
      </c>
      <c r="E4870" s="15">
        <v>15.66</v>
      </c>
    </row>
    <row r="4871" spans="1:5" x14ac:dyDescent="0.25">
      <c r="A4871" s="23">
        <v>907380</v>
      </c>
      <c r="B4871" s="21" t="s">
        <v>557</v>
      </c>
      <c r="C4871" s="21"/>
      <c r="D4871" s="16">
        <v>8.6003372681281611</v>
      </c>
      <c r="E4871" s="15">
        <v>5.508</v>
      </c>
    </row>
    <row r="4872" spans="1:5" x14ac:dyDescent="0.25">
      <c r="A4872" s="23">
        <v>907390</v>
      </c>
      <c r="B4872" s="21" t="s">
        <v>556</v>
      </c>
      <c r="C4872" s="21" t="s">
        <v>555</v>
      </c>
      <c r="D4872" s="16">
        <v>64.418212478920751</v>
      </c>
      <c r="E4872" s="15">
        <v>41.256000000000007</v>
      </c>
    </row>
    <row r="4873" spans="1:5" x14ac:dyDescent="0.25">
      <c r="A4873" s="23">
        <v>907400</v>
      </c>
      <c r="B4873" s="21" t="s">
        <v>554</v>
      </c>
      <c r="C4873" s="21"/>
      <c r="D4873" s="16">
        <v>25.801011804384487</v>
      </c>
      <c r="E4873" s="15">
        <v>16.524000000000001</v>
      </c>
    </row>
    <row r="4874" spans="1:5" x14ac:dyDescent="0.25">
      <c r="A4874" s="23">
        <v>907410</v>
      </c>
      <c r="B4874" s="21" t="s">
        <v>553</v>
      </c>
      <c r="C4874" s="21"/>
      <c r="D4874" s="16">
        <v>6.0708263069139967</v>
      </c>
      <c r="E4874" s="15">
        <v>3.8880000000000003</v>
      </c>
    </row>
    <row r="4875" spans="1:5" x14ac:dyDescent="0.25">
      <c r="A4875" s="23">
        <v>907420</v>
      </c>
      <c r="B4875" s="21" t="s">
        <v>552</v>
      </c>
      <c r="C4875" s="21"/>
      <c r="D4875" s="16">
        <v>12.647554806070827</v>
      </c>
      <c r="E4875" s="15">
        <v>8.1000000000000014</v>
      </c>
    </row>
    <row r="4876" spans="1:5" x14ac:dyDescent="0.25">
      <c r="A4876" s="23">
        <v>907430</v>
      </c>
      <c r="B4876" s="21" t="s">
        <v>551</v>
      </c>
      <c r="C4876" s="21"/>
      <c r="D4876" s="16">
        <v>4.2158516020236085</v>
      </c>
      <c r="E4876" s="15">
        <v>2.6999999999999997</v>
      </c>
    </row>
    <row r="4877" spans="1:5" x14ac:dyDescent="0.25">
      <c r="A4877" s="23">
        <v>907440</v>
      </c>
      <c r="B4877" s="21" t="s">
        <v>550</v>
      </c>
      <c r="C4877" s="21"/>
      <c r="D4877" s="16">
        <v>4.8903878583473865</v>
      </c>
      <c r="E4877" s="15">
        <v>3.1320000000000001</v>
      </c>
    </row>
    <row r="4878" spans="1:5" x14ac:dyDescent="0.25">
      <c r="A4878" s="23">
        <v>907450</v>
      </c>
      <c r="B4878" s="21" t="s">
        <v>549</v>
      </c>
      <c r="C4878" s="21"/>
      <c r="D4878" s="16">
        <v>12.647554806070827</v>
      </c>
      <c r="E4878" s="15">
        <v>8.1000000000000014</v>
      </c>
    </row>
    <row r="4879" spans="1:5" x14ac:dyDescent="0.25">
      <c r="A4879" s="23">
        <v>907460</v>
      </c>
      <c r="B4879" s="21" t="s">
        <v>548</v>
      </c>
      <c r="C4879" s="21"/>
      <c r="D4879" s="16">
        <v>4.2158516020236085</v>
      </c>
      <c r="E4879" s="15">
        <v>2.6999999999999997</v>
      </c>
    </row>
    <row r="4880" spans="1:5" x14ac:dyDescent="0.25">
      <c r="A4880" s="23">
        <v>907470</v>
      </c>
      <c r="B4880" s="21" t="s">
        <v>547</v>
      </c>
      <c r="C4880" s="21"/>
      <c r="D4880" s="16">
        <v>8.4317032040472171</v>
      </c>
      <c r="E4880" s="15">
        <v>5.3999999999999995</v>
      </c>
    </row>
    <row r="4881" spans="1:5" x14ac:dyDescent="0.25">
      <c r="A4881" s="23">
        <v>907480</v>
      </c>
      <c r="B4881" s="21" t="s">
        <v>546</v>
      </c>
      <c r="C4881" s="21"/>
      <c r="D4881" s="16">
        <v>16.863406408094434</v>
      </c>
      <c r="E4881" s="15">
        <v>10.799999999999999</v>
      </c>
    </row>
    <row r="4882" spans="1:5" x14ac:dyDescent="0.25">
      <c r="A4882" s="23">
        <v>907490</v>
      </c>
      <c r="B4882" s="21" t="s">
        <v>545</v>
      </c>
      <c r="C4882" s="21"/>
      <c r="D4882" s="16">
        <v>25.801011804384487</v>
      </c>
      <c r="E4882" s="15">
        <v>16.524000000000001</v>
      </c>
    </row>
    <row r="4883" spans="1:5" x14ac:dyDescent="0.25">
      <c r="A4883" s="23">
        <v>907500</v>
      </c>
      <c r="B4883" s="21" t="s">
        <v>544</v>
      </c>
      <c r="C4883" s="21"/>
      <c r="D4883" s="16">
        <v>9.612141652613829</v>
      </c>
      <c r="E4883" s="15">
        <v>6.1560000000000006</v>
      </c>
    </row>
    <row r="4884" spans="1:5" x14ac:dyDescent="0.25">
      <c r="A4884" s="23">
        <v>907510</v>
      </c>
      <c r="B4884" s="21" t="s">
        <v>543</v>
      </c>
      <c r="C4884" s="21"/>
      <c r="D4884" s="16">
        <v>5.9021922428330527</v>
      </c>
      <c r="E4884" s="15">
        <v>3.7800000000000002</v>
      </c>
    </row>
    <row r="4885" spans="1:5" x14ac:dyDescent="0.25">
      <c r="A4885" s="23">
        <v>907520</v>
      </c>
      <c r="B4885" s="21" t="s">
        <v>542</v>
      </c>
      <c r="C4885" s="21"/>
      <c r="D4885" s="16">
        <v>20.067453625632378</v>
      </c>
      <c r="E4885" s="15">
        <v>12.852000000000002</v>
      </c>
    </row>
    <row r="4886" spans="1:5" x14ac:dyDescent="0.25">
      <c r="A4886" s="23">
        <v>907530</v>
      </c>
      <c r="B4886" s="21" t="s">
        <v>541</v>
      </c>
      <c r="C4886" s="21"/>
      <c r="D4886" s="16">
        <v>20.067453625632378</v>
      </c>
      <c r="E4886" s="15">
        <v>12.852000000000002</v>
      </c>
    </row>
    <row r="4887" spans="1:5" x14ac:dyDescent="0.25">
      <c r="A4887" s="23">
        <v>907540</v>
      </c>
      <c r="B4887" s="21" t="s">
        <v>540</v>
      </c>
      <c r="C4887" s="21"/>
      <c r="D4887" s="16">
        <v>20.067453625632378</v>
      </c>
      <c r="E4887" s="15">
        <v>12.852000000000002</v>
      </c>
    </row>
    <row r="4888" spans="1:5" x14ac:dyDescent="0.25">
      <c r="A4888" s="23">
        <v>907550</v>
      </c>
      <c r="B4888" s="21" t="s">
        <v>539</v>
      </c>
      <c r="C4888" s="21"/>
      <c r="D4888" s="16">
        <v>20.067453625632378</v>
      </c>
      <c r="E4888" s="15">
        <v>12.852000000000002</v>
      </c>
    </row>
    <row r="4889" spans="1:5" x14ac:dyDescent="0.25">
      <c r="A4889" s="23">
        <v>907560</v>
      </c>
      <c r="B4889" s="21" t="s">
        <v>538</v>
      </c>
      <c r="C4889" s="21"/>
      <c r="D4889" s="16">
        <v>20.067453625632378</v>
      </c>
      <c r="E4889" s="15">
        <v>12.852000000000002</v>
      </c>
    </row>
    <row r="4890" spans="1:5" x14ac:dyDescent="0.25">
      <c r="A4890" s="23">
        <v>907570</v>
      </c>
      <c r="B4890" s="21" t="s">
        <v>537</v>
      </c>
      <c r="C4890" s="21"/>
      <c r="D4890" s="16">
        <v>20.067453625632378</v>
      </c>
      <c r="E4890" s="15">
        <v>12.852000000000002</v>
      </c>
    </row>
    <row r="4891" spans="1:5" x14ac:dyDescent="0.25">
      <c r="A4891" s="23">
        <v>907580</v>
      </c>
      <c r="B4891" s="21" t="s">
        <v>536</v>
      </c>
      <c r="C4891" s="21"/>
      <c r="D4891" s="16">
        <v>5.7335581787521077</v>
      </c>
      <c r="E4891" s="15">
        <v>3.6720000000000002</v>
      </c>
    </row>
    <row r="4892" spans="1:5" x14ac:dyDescent="0.25">
      <c r="A4892" s="23">
        <v>907590</v>
      </c>
      <c r="B4892" s="21" t="s">
        <v>535</v>
      </c>
      <c r="C4892" s="21"/>
      <c r="D4892" s="16">
        <v>6.0708263069139967</v>
      </c>
      <c r="E4892" s="15">
        <v>3.8880000000000003</v>
      </c>
    </row>
    <row r="4893" spans="1:5" x14ac:dyDescent="0.25">
      <c r="A4893" s="23">
        <v>907600</v>
      </c>
      <c r="B4893" s="21" t="s">
        <v>534</v>
      </c>
      <c r="C4893" s="21"/>
      <c r="D4893" s="16">
        <v>65.092748735244527</v>
      </c>
      <c r="E4893" s="15">
        <v>41.688000000000002</v>
      </c>
    </row>
    <row r="4894" spans="1:5" x14ac:dyDescent="0.25">
      <c r="A4894" s="23">
        <v>907610</v>
      </c>
      <c r="B4894" s="21" t="s">
        <v>533</v>
      </c>
      <c r="C4894" s="21"/>
      <c r="D4894" s="16">
        <v>27.150084317032043</v>
      </c>
      <c r="E4894" s="15">
        <v>17.388000000000002</v>
      </c>
    </row>
    <row r="4895" spans="1:5" x14ac:dyDescent="0.25">
      <c r="A4895" s="23">
        <v>907620</v>
      </c>
      <c r="B4895" s="21" t="s">
        <v>532</v>
      </c>
      <c r="C4895" s="21"/>
      <c r="D4895" s="16">
        <v>8.4317032040472171</v>
      </c>
      <c r="E4895" s="15">
        <v>5.3999999999999995</v>
      </c>
    </row>
    <row r="4896" spans="1:5" x14ac:dyDescent="0.25">
      <c r="A4896" s="23">
        <v>907621</v>
      </c>
      <c r="B4896" s="21" t="s">
        <v>531</v>
      </c>
      <c r="C4896" s="21"/>
      <c r="D4896" s="16">
        <v>4.2158516020236085</v>
      </c>
      <c r="E4896" s="15">
        <v>2.6999999999999997</v>
      </c>
    </row>
    <row r="4897" spans="1:5" x14ac:dyDescent="0.25">
      <c r="A4897" s="23">
        <v>907630</v>
      </c>
      <c r="B4897" s="21" t="s">
        <v>530</v>
      </c>
      <c r="C4897" s="21"/>
      <c r="D4897" s="16">
        <v>8.4317032040472171</v>
      </c>
      <c r="E4897" s="15">
        <v>5.3999999999999995</v>
      </c>
    </row>
    <row r="4898" spans="1:5" x14ac:dyDescent="0.25">
      <c r="A4898" s="23">
        <v>907631</v>
      </c>
      <c r="B4898" s="21" t="s">
        <v>529</v>
      </c>
      <c r="C4898" s="21"/>
      <c r="D4898" s="16">
        <v>4.2158516020236085</v>
      </c>
      <c r="E4898" s="15">
        <v>2.6999999999999997</v>
      </c>
    </row>
    <row r="4899" spans="1:5" x14ac:dyDescent="0.25">
      <c r="A4899" s="23">
        <v>907640</v>
      </c>
      <c r="B4899" s="21" t="s">
        <v>528</v>
      </c>
      <c r="C4899" s="21"/>
      <c r="D4899" s="16">
        <v>8.4317032040472171</v>
      </c>
      <c r="E4899" s="15">
        <v>5.3999999999999995</v>
      </c>
    </row>
    <row r="4900" spans="1:5" x14ac:dyDescent="0.25">
      <c r="A4900" s="23">
        <v>907641</v>
      </c>
      <c r="B4900" s="21" t="s">
        <v>527</v>
      </c>
      <c r="C4900" s="21"/>
      <c r="D4900" s="16">
        <v>4.2158516020236085</v>
      </c>
      <c r="E4900" s="15">
        <v>2.6999999999999997</v>
      </c>
    </row>
    <row r="4901" spans="1:5" x14ac:dyDescent="0.25">
      <c r="A4901" s="23">
        <v>907660</v>
      </c>
      <c r="B4901" s="21" t="s">
        <v>526</v>
      </c>
      <c r="C4901" s="21"/>
      <c r="D4901" s="16">
        <v>25.801011804384487</v>
      </c>
      <c r="E4901" s="15">
        <v>16.524000000000001</v>
      </c>
    </row>
    <row r="4902" spans="1:5" x14ac:dyDescent="0.25">
      <c r="A4902" s="23">
        <v>907680</v>
      </c>
      <c r="B4902" s="21" t="s">
        <v>525</v>
      </c>
      <c r="C4902" s="21"/>
      <c r="D4902" s="16">
        <v>13.996627318718383</v>
      </c>
      <c r="E4902" s="15">
        <v>8.9640000000000022</v>
      </c>
    </row>
    <row r="4903" spans="1:5" x14ac:dyDescent="0.25">
      <c r="A4903" s="23">
        <v>907690</v>
      </c>
      <c r="B4903" s="21" t="s">
        <v>524</v>
      </c>
      <c r="C4903" s="21"/>
      <c r="D4903" s="16">
        <v>8.4317032040472171</v>
      </c>
      <c r="E4903" s="15">
        <v>5.3999999999999995</v>
      </c>
    </row>
    <row r="4904" spans="1:5" x14ac:dyDescent="0.25">
      <c r="A4904" s="23">
        <v>907700</v>
      </c>
      <c r="B4904" s="21" t="s">
        <v>523</v>
      </c>
      <c r="C4904" s="21"/>
      <c r="D4904" s="16">
        <v>8.4317032040472171</v>
      </c>
      <c r="E4904" s="15">
        <v>5.3999999999999995</v>
      </c>
    </row>
    <row r="4905" spans="1:5" x14ac:dyDescent="0.25">
      <c r="A4905" s="23">
        <v>907710</v>
      </c>
      <c r="B4905" s="21" t="s">
        <v>522</v>
      </c>
      <c r="C4905" s="21"/>
      <c r="D4905" s="16">
        <v>8.4317032040472171</v>
      </c>
      <c r="E4905" s="15">
        <v>5.3999999999999995</v>
      </c>
    </row>
    <row r="4906" spans="1:5" x14ac:dyDescent="0.25">
      <c r="A4906" s="23">
        <v>907720</v>
      </c>
      <c r="B4906" s="21" t="s">
        <v>521</v>
      </c>
      <c r="C4906" s="21"/>
      <c r="D4906" s="16">
        <v>10.118043844856661</v>
      </c>
      <c r="E4906" s="15">
        <v>6.48</v>
      </c>
    </row>
    <row r="4907" spans="1:5" x14ac:dyDescent="0.25">
      <c r="A4907" s="23">
        <v>907730</v>
      </c>
      <c r="B4907" s="21" t="s">
        <v>520</v>
      </c>
      <c r="C4907" s="21"/>
      <c r="D4907" s="16">
        <v>15.85160202360877</v>
      </c>
      <c r="E4907" s="15">
        <v>10.152000000000001</v>
      </c>
    </row>
    <row r="4908" spans="1:5" x14ac:dyDescent="0.25">
      <c r="A4908" s="23">
        <v>907740</v>
      </c>
      <c r="B4908" s="21" t="s">
        <v>519</v>
      </c>
      <c r="C4908" s="21"/>
      <c r="D4908" s="16">
        <v>35.750421585160204</v>
      </c>
      <c r="E4908" s="15">
        <v>22.896000000000001</v>
      </c>
    </row>
    <row r="4909" spans="1:5" x14ac:dyDescent="0.25">
      <c r="A4909" s="23">
        <v>907750</v>
      </c>
      <c r="B4909" s="21" t="s">
        <v>518</v>
      </c>
      <c r="C4909" s="21"/>
      <c r="D4909" s="16">
        <v>57.166947723440138</v>
      </c>
      <c r="E4909" s="15">
        <v>36.612000000000002</v>
      </c>
    </row>
    <row r="4910" spans="1:5" x14ac:dyDescent="0.25">
      <c r="A4910" s="23">
        <v>907760</v>
      </c>
      <c r="B4910" s="21" t="s">
        <v>517</v>
      </c>
      <c r="C4910" s="21"/>
      <c r="D4910" s="16">
        <v>20.067453625632378</v>
      </c>
      <c r="E4910" s="15">
        <v>12.852000000000002</v>
      </c>
    </row>
    <row r="4911" spans="1:5" x14ac:dyDescent="0.25">
      <c r="A4911" s="23">
        <v>907770</v>
      </c>
      <c r="B4911" s="21" t="s">
        <v>516</v>
      </c>
      <c r="C4911" s="21"/>
      <c r="D4911" s="16">
        <v>9.612141652613829</v>
      </c>
      <c r="E4911" s="15">
        <v>6.1560000000000006</v>
      </c>
    </row>
    <row r="4912" spans="1:5" x14ac:dyDescent="0.25">
      <c r="A4912" s="23">
        <v>907780</v>
      </c>
      <c r="B4912" s="21" t="s">
        <v>515</v>
      </c>
      <c r="C4912" s="21"/>
      <c r="D4912" s="16">
        <v>9.612141652613829</v>
      </c>
      <c r="E4912" s="15">
        <v>6.1560000000000006</v>
      </c>
    </row>
    <row r="4913" spans="1:5" x14ac:dyDescent="0.25">
      <c r="A4913" s="23">
        <v>907790</v>
      </c>
      <c r="B4913" s="21" t="s">
        <v>514</v>
      </c>
      <c r="C4913" s="21"/>
      <c r="D4913" s="16">
        <v>92.917369308600342</v>
      </c>
      <c r="E4913" s="15">
        <v>59.508000000000003</v>
      </c>
    </row>
    <row r="4914" spans="1:5" x14ac:dyDescent="0.25">
      <c r="A4914" s="23">
        <v>907800</v>
      </c>
      <c r="B4914" s="21" t="s">
        <v>513</v>
      </c>
      <c r="C4914" s="21"/>
      <c r="D4914" s="16">
        <v>4.3844856661045535</v>
      </c>
      <c r="E4914" s="15">
        <v>2.8080000000000003</v>
      </c>
    </row>
    <row r="4915" spans="1:5" x14ac:dyDescent="0.25">
      <c r="A4915" s="23">
        <v>907810</v>
      </c>
      <c r="B4915" s="21" t="s">
        <v>512</v>
      </c>
      <c r="C4915" s="21"/>
      <c r="D4915" s="16">
        <v>20.067453625632378</v>
      </c>
      <c r="E4915" s="15">
        <v>12.852000000000002</v>
      </c>
    </row>
    <row r="4916" spans="1:5" x14ac:dyDescent="0.25">
      <c r="A4916" s="23">
        <v>907820</v>
      </c>
      <c r="B4916" s="21" t="s">
        <v>511</v>
      </c>
      <c r="C4916" s="21"/>
      <c r="D4916" s="16">
        <v>15.85160202360877</v>
      </c>
      <c r="E4916" s="15">
        <v>10.152000000000001</v>
      </c>
    </row>
    <row r="4917" spans="1:5" x14ac:dyDescent="0.25">
      <c r="A4917" s="23">
        <v>907830</v>
      </c>
      <c r="B4917" s="21" t="s">
        <v>510</v>
      </c>
      <c r="C4917" s="21"/>
      <c r="D4917" s="16">
        <v>4.3844856661045535</v>
      </c>
      <c r="E4917" s="15">
        <v>2.8080000000000003</v>
      </c>
    </row>
    <row r="4918" spans="1:5" x14ac:dyDescent="0.25">
      <c r="A4918" s="23">
        <v>907840</v>
      </c>
      <c r="B4918" s="21" t="s">
        <v>509</v>
      </c>
      <c r="C4918" s="21"/>
      <c r="D4918" s="16">
        <v>20.067453625632378</v>
      </c>
      <c r="E4918" s="15">
        <v>12.852000000000002</v>
      </c>
    </row>
    <row r="4919" spans="1:5" x14ac:dyDescent="0.25">
      <c r="A4919" s="23">
        <v>907850</v>
      </c>
      <c r="B4919" s="21" t="s">
        <v>508</v>
      </c>
      <c r="C4919" s="21"/>
      <c r="D4919" s="16">
        <v>25.801011804384487</v>
      </c>
      <c r="E4919" s="15">
        <v>16.524000000000001</v>
      </c>
    </row>
    <row r="4920" spans="1:5" x14ac:dyDescent="0.25">
      <c r="A4920" s="23">
        <v>907860</v>
      </c>
      <c r="B4920" s="21" t="s">
        <v>507</v>
      </c>
      <c r="C4920" s="21"/>
      <c r="D4920" s="16">
        <v>8.4317032040472171</v>
      </c>
      <c r="E4920" s="15">
        <v>5.3999999999999995</v>
      </c>
    </row>
    <row r="4921" spans="1:5" x14ac:dyDescent="0.25">
      <c r="A4921" s="23">
        <v>907870</v>
      </c>
      <c r="B4921" s="21" t="s">
        <v>506</v>
      </c>
      <c r="C4921" s="21"/>
      <c r="D4921" s="16">
        <v>8.4317032040472171</v>
      </c>
      <c r="E4921" s="15">
        <v>5.3999999999999995</v>
      </c>
    </row>
    <row r="4922" spans="1:5" x14ac:dyDescent="0.25">
      <c r="A4922" s="23">
        <v>907871</v>
      </c>
      <c r="B4922" s="21" t="s">
        <v>505</v>
      </c>
      <c r="C4922" s="21"/>
      <c r="D4922" s="16">
        <v>15.85160202360877</v>
      </c>
      <c r="E4922" s="15">
        <v>10.152000000000001</v>
      </c>
    </row>
    <row r="4923" spans="1:5" x14ac:dyDescent="0.25">
      <c r="A4923" s="23">
        <v>907880</v>
      </c>
      <c r="B4923" s="21" t="s">
        <v>504</v>
      </c>
      <c r="C4923" s="21"/>
      <c r="D4923" s="16">
        <v>9.612141652613829</v>
      </c>
      <c r="E4923" s="15">
        <v>6.1560000000000006</v>
      </c>
    </row>
    <row r="4924" spans="1:5" x14ac:dyDescent="0.25">
      <c r="A4924" s="23">
        <v>907890</v>
      </c>
      <c r="B4924" s="21" t="s">
        <v>503</v>
      </c>
      <c r="C4924" s="21"/>
      <c r="D4924" s="16">
        <v>25.801011804384487</v>
      </c>
      <c r="E4924" s="15">
        <v>16.524000000000001</v>
      </c>
    </row>
    <row r="4925" spans="1:5" x14ac:dyDescent="0.25">
      <c r="A4925" s="23">
        <v>907900</v>
      </c>
      <c r="B4925" s="21" t="s">
        <v>502</v>
      </c>
      <c r="C4925" s="21"/>
      <c r="D4925" s="16">
        <v>20.067453625632378</v>
      </c>
      <c r="E4925" s="15">
        <v>12.852000000000002</v>
      </c>
    </row>
    <row r="4926" spans="1:5" x14ac:dyDescent="0.25">
      <c r="A4926" s="23">
        <v>907910</v>
      </c>
      <c r="B4926" s="21" t="s">
        <v>501</v>
      </c>
      <c r="C4926" s="21"/>
      <c r="D4926" s="16">
        <v>20.067453625632378</v>
      </c>
      <c r="E4926" s="15">
        <v>12.852000000000002</v>
      </c>
    </row>
    <row r="4927" spans="1:5" x14ac:dyDescent="0.25">
      <c r="A4927" s="23">
        <v>907920</v>
      </c>
      <c r="B4927" s="21" t="s">
        <v>500</v>
      </c>
      <c r="C4927" s="21"/>
      <c r="D4927" s="16">
        <v>8.6003372681281611</v>
      </c>
      <c r="E4927" s="15">
        <v>5.508</v>
      </c>
    </row>
    <row r="4928" spans="1:5" x14ac:dyDescent="0.25">
      <c r="A4928" s="23">
        <v>907930</v>
      </c>
      <c r="B4928" s="21" t="s">
        <v>499</v>
      </c>
      <c r="C4928" s="21"/>
      <c r="D4928" s="16">
        <v>43.001686340640809</v>
      </c>
      <c r="E4928" s="15">
        <v>27.540000000000003</v>
      </c>
    </row>
    <row r="4929" spans="1:5" x14ac:dyDescent="0.25">
      <c r="A4929" s="23">
        <v>907940</v>
      </c>
      <c r="B4929" s="21" t="s">
        <v>498</v>
      </c>
      <c r="C4929" s="21"/>
      <c r="D4929" s="16">
        <v>11.467116357504215</v>
      </c>
      <c r="E4929" s="15">
        <v>7.3440000000000003</v>
      </c>
    </row>
    <row r="4930" spans="1:5" x14ac:dyDescent="0.25">
      <c r="A4930" s="23">
        <v>907950</v>
      </c>
      <c r="B4930" s="21" t="s">
        <v>497</v>
      </c>
      <c r="C4930" s="21"/>
      <c r="D4930" s="16">
        <v>25.801011804384487</v>
      </c>
      <c r="E4930" s="15">
        <v>16.524000000000001</v>
      </c>
    </row>
    <row r="4931" spans="1:5" x14ac:dyDescent="0.25">
      <c r="A4931" s="23">
        <v>907970</v>
      </c>
      <c r="B4931" s="21" t="s">
        <v>496</v>
      </c>
      <c r="C4931" s="21"/>
      <c r="D4931" s="16">
        <v>2.5295109612141653</v>
      </c>
      <c r="E4931" s="15">
        <v>1.62</v>
      </c>
    </row>
    <row r="4932" spans="1:5" x14ac:dyDescent="0.25">
      <c r="A4932" s="23">
        <v>907980</v>
      </c>
      <c r="B4932" s="21" t="s">
        <v>495</v>
      </c>
      <c r="C4932" s="21"/>
      <c r="D4932" s="16">
        <v>28.667790893760539</v>
      </c>
      <c r="E4932" s="15">
        <v>18.36</v>
      </c>
    </row>
    <row r="4933" spans="1:5" x14ac:dyDescent="0.25">
      <c r="A4933" s="23">
        <v>907990</v>
      </c>
      <c r="B4933" s="21" t="s">
        <v>494</v>
      </c>
      <c r="C4933" s="21" t="s">
        <v>493</v>
      </c>
      <c r="D4933" s="16">
        <v>12.984822934232715</v>
      </c>
      <c r="E4933" s="15">
        <v>8.3160000000000007</v>
      </c>
    </row>
    <row r="4934" spans="1:5" x14ac:dyDescent="0.25">
      <c r="A4934" s="23">
        <v>908000</v>
      </c>
      <c r="B4934" s="21" t="s">
        <v>492</v>
      </c>
      <c r="C4934" s="21"/>
      <c r="D4934" s="16">
        <v>25.801011804384487</v>
      </c>
      <c r="E4934" s="15">
        <v>16.524000000000001</v>
      </c>
    </row>
    <row r="4935" spans="1:5" x14ac:dyDescent="0.25">
      <c r="A4935" s="23">
        <v>908010</v>
      </c>
      <c r="B4935" s="21" t="s">
        <v>491</v>
      </c>
      <c r="C4935" s="21"/>
      <c r="D4935" s="16">
        <v>34.401349072512645</v>
      </c>
      <c r="E4935" s="15">
        <v>22.032</v>
      </c>
    </row>
    <row r="4936" spans="1:5" x14ac:dyDescent="0.25">
      <c r="A4936" s="23">
        <v>908020</v>
      </c>
      <c r="B4936" s="21" t="s">
        <v>490</v>
      </c>
      <c r="C4936" s="182"/>
      <c r="D4936" s="16">
        <v>21.59</v>
      </c>
      <c r="E4936" s="15">
        <v>13.827099599999999</v>
      </c>
    </row>
    <row r="4937" spans="1:5" x14ac:dyDescent="0.25">
      <c r="A4937" s="23">
        <v>908030</v>
      </c>
      <c r="B4937" s="21" t="s">
        <v>489</v>
      </c>
      <c r="C4937" s="21"/>
      <c r="D4937" s="16">
        <v>15.85160202360877</v>
      </c>
      <c r="E4937" s="15">
        <v>10.152000000000001</v>
      </c>
    </row>
    <row r="4938" spans="1:5" x14ac:dyDescent="0.25">
      <c r="A4938" s="23">
        <v>908040</v>
      </c>
      <c r="B4938" s="21" t="s">
        <v>488</v>
      </c>
      <c r="C4938" s="21"/>
      <c r="D4938" s="16">
        <v>17.200674536256322</v>
      </c>
      <c r="E4938" s="15">
        <v>11.016</v>
      </c>
    </row>
    <row r="4939" spans="1:5" ht="24" x14ac:dyDescent="0.25">
      <c r="A4939" s="23">
        <v>908045</v>
      </c>
      <c r="B4939" s="21" t="s">
        <v>487</v>
      </c>
      <c r="C4939" s="17" t="s">
        <v>486</v>
      </c>
      <c r="D4939" s="16">
        <v>7.5885328836424959</v>
      </c>
      <c r="E4939" s="15">
        <v>4.8600000000000003</v>
      </c>
    </row>
    <row r="4940" spans="1:5" x14ac:dyDescent="0.25">
      <c r="A4940" s="23">
        <v>908050</v>
      </c>
      <c r="B4940" s="21" t="s">
        <v>485</v>
      </c>
      <c r="C4940" s="21"/>
      <c r="D4940" s="16">
        <v>10.118043844856661</v>
      </c>
      <c r="E4940" s="15">
        <v>6.48</v>
      </c>
    </row>
    <row r="4941" spans="1:5" x14ac:dyDescent="0.25">
      <c r="A4941" s="23">
        <v>908060</v>
      </c>
      <c r="B4941" s="21" t="s">
        <v>484</v>
      </c>
      <c r="C4941" s="21"/>
      <c r="D4941" s="16">
        <v>7.2512647554806069</v>
      </c>
      <c r="E4941" s="15">
        <v>4.6440000000000001</v>
      </c>
    </row>
    <row r="4942" spans="1:5" x14ac:dyDescent="0.25">
      <c r="A4942" s="23">
        <v>908070</v>
      </c>
      <c r="B4942" s="21" t="s">
        <v>483</v>
      </c>
      <c r="C4942" s="21"/>
      <c r="D4942" s="16">
        <v>28.667790893760539</v>
      </c>
      <c r="E4942" s="15">
        <v>18.36</v>
      </c>
    </row>
    <row r="4943" spans="1:5" x14ac:dyDescent="0.25">
      <c r="A4943" s="23">
        <v>908080</v>
      </c>
      <c r="B4943" s="21" t="s">
        <v>482</v>
      </c>
      <c r="C4943" s="21"/>
      <c r="D4943" s="16">
        <v>12.984822934232715</v>
      </c>
      <c r="E4943" s="15">
        <v>8.3160000000000007</v>
      </c>
    </row>
    <row r="4944" spans="1:5" x14ac:dyDescent="0.25">
      <c r="A4944" s="23">
        <v>908090</v>
      </c>
      <c r="B4944" s="21" t="s">
        <v>481</v>
      </c>
      <c r="C4944" s="21"/>
      <c r="D4944" s="16">
        <v>17.200674536256322</v>
      </c>
      <c r="E4944" s="15">
        <v>11.016</v>
      </c>
    </row>
    <row r="4945" spans="1:5" x14ac:dyDescent="0.25">
      <c r="A4945" s="23">
        <v>908100</v>
      </c>
      <c r="B4945" s="21" t="s">
        <v>480</v>
      </c>
      <c r="C4945" s="21"/>
      <c r="D4945" s="16">
        <v>17.200674536256322</v>
      </c>
      <c r="E4945" s="15">
        <v>11.016</v>
      </c>
    </row>
    <row r="4946" spans="1:5" x14ac:dyDescent="0.25">
      <c r="A4946" s="23">
        <v>908110</v>
      </c>
      <c r="B4946" s="21" t="s">
        <v>479</v>
      </c>
      <c r="C4946" s="21"/>
      <c r="D4946" s="16">
        <v>17.200674536256322</v>
      </c>
      <c r="E4946" s="15">
        <v>11.016</v>
      </c>
    </row>
    <row r="4947" spans="1:5" ht="60" x14ac:dyDescent="0.25">
      <c r="A4947" s="23"/>
      <c r="B4947" s="22" t="s">
        <v>478</v>
      </c>
      <c r="C4947" s="21" t="s">
        <v>477</v>
      </c>
      <c r="D4947" s="16"/>
      <c r="E4947" s="15">
        <v>0</v>
      </c>
    </row>
    <row r="4948" spans="1:5" x14ac:dyDescent="0.25">
      <c r="A4948" s="23">
        <v>908120</v>
      </c>
      <c r="B4948" s="21" t="s">
        <v>476</v>
      </c>
      <c r="C4948" s="21"/>
      <c r="D4948" s="16">
        <v>143.00168634064082</v>
      </c>
      <c r="E4948" s="15">
        <v>91.584000000000003</v>
      </c>
    </row>
    <row r="4949" spans="1:5" x14ac:dyDescent="0.25">
      <c r="A4949" s="23">
        <v>908130</v>
      </c>
      <c r="B4949" s="21" t="s">
        <v>475</v>
      </c>
      <c r="C4949" s="21"/>
      <c r="D4949" s="16">
        <v>114.33389544688028</v>
      </c>
      <c r="E4949" s="15">
        <v>73.224000000000004</v>
      </c>
    </row>
    <row r="4950" spans="1:5" x14ac:dyDescent="0.25">
      <c r="A4950" s="23">
        <v>908140</v>
      </c>
      <c r="B4950" s="21" t="s">
        <v>474</v>
      </c>
      <c r="C4950" s="21"/>
      <c r="D4950" s="16">
        <v>171.50084317032042</v>
      </c>
      <c r="E4950" s="15">
        <v>109.83600000000001</v>
      </c>
    </row>
    <row r="4951" spans="1:5" x14ac:dyDescent="0.25">
      <c r="A4951" s="23">
        <v>908150</v>
      </c>
      <c r="B4951" s="21" t="s">
        <v>473</v>
      </c>
      <c r="C4951" s="21" t="s">
        <v>155</v>
      </c>
      <c r="D4951" s="16">
        <v>171.50084317032042</v>
      </c>
      <c r="E4951" s="15">
        <v>109.83600000000001</v>
      </c>
    </row>
    <row r="4952" spans="1:5" x14ac:dyDescent="0.25">
      <c r="A4952" s="23">
        <v>908160</v>
      </c>
      <c r="B4952" s="21" t="s">
        <v>472</v>
      </c>
      <c r="C4952" s="21"/>
      <c r="D4952" s="16">
        <v>168</v>
      </c>
      <c r="E4952" s="15">
        <v>107.59392</v>
      </c>
    </row>
    <row r="4953" spans="1:5" x14ac:dyDescent="0.25">
      <c r="A4953" s="23">
        <v>908170</v>
      </c>
      <c r="B4953" s="21" t="s">
        <v>471</v>
      </c>
      <c r="C4953" s="21" t="s">
        <v>470</v>
      </c>
      <c r="D4953" s="16">
        <v>171.50084317032042</v>
      </c>
      <c r="E4953" s="15">
        <v>109.83600000000001</v>
      </c>
    </row>
    <row r="4954" spans="1:5" x14ac:dyDescent="0.25">
      <c r="A4954" s="23">
        <v>908171</v>
      </c>
      <c r="B4954" s="21" t="s">
        <v>469</v>
      </c>
      <c r="C4954" s="21"/>
      <c r="D4954" s="16">
        <v>172.00674536256324</v>
      </c>
      <c r="E4954" s="15">
        <v>110.16000000000001</v>
      </c>
    </row>
    <row r="4955" spans="1:5" x14ac:dyDescent="0.25">
      <c r="A4955" s="23">
        <v>908180</v>
      </c>
      <c r="B4955" s="21" t="s">
        <v>468</v>
      </c>
      <c r="C4955" s="21"/>
      <c r="D4955" s="16">
        <v>143.00168634064082</v>
      </c>
      <c r="E4955" s="15">
        <v>91.584000000000003</v>
      </c>
    </row>
    <row r="4956" spans="1:5" x14ac:dyDescent="0.25">
      <c r="A4956" s="23">
        <v>908190</v>
      </c>
      <c r="B4956" s="21" t="s">
        <v>467</v>
      </c>
      <c r="C4956" s="21"/>
      <c r="D4956" s="16">
        <v>143.00168634064082</v>
      </c>
      <c r="E4956" s="15">
        <v>91.584000000000003</v>
      </c>
    </row>
    <row r="4957" spans="1:5" x14ac:dyDescent="0.25">
      <c r="A4957" s="23">
        <v>908200</v>
      </c>
      <c r="B4957" s="21" t="s">
        <v>466</v>
      </c>
      <c r="C4957" s="21"/>
      <c r="D4957" s="16">
        <v>143.00168634064082</v>
      </c>
      <c r="E4957" s="15">
        <v>91.584000000000003</v>
      </c>
    </row>
    <row r="4958" spans="1:5" x14ac:dyDescent="0.25">
      <c r="A4958" s="23">
        <v>908210</v>
      </c>
      <c r="B4958" s="21" t="s">
        <v>465</v>
      </c>
      <c r="C4958" s="21"/>
      <c r="D4958" s="16">
        <v>143.00168634064082</v>
      </c>
      <c r="E4958" s="15">
        <v>91.584000000000003</v>
      </c>
    </row>
    <row r="4959" spans="1:5" x14ac:dyDescent="0.25">
      <c r="A4959" s="23">
        <v>908220</v>
      </c>
      <c r="B4959" s="21" t="s">
        <v>464</v>
      </c>
      <c r="C4959" s="21"/>
      <c r="D4959" s="16">
        <v>171.50084317032042</v>
      </c>
      <c r="E4959" s="15">
        <v>109.83600000000001</v>
      </c>
    </row>
    <row r="4960" spans="1:5" x14ac:dyDescent="0.25">
      <c r="A4960" s="23">
        <v>908230</v>
      </c>
      <c r="B4960" s="21" t="s">
        <v>463</v>
      </c>
      <c r="C4960" s="21"/>
      <c r="D4960" s="16">
        <v>100.16863406408095</v>
      </c>
      <c r="E4960" s="15">
        <v>64.152000000000001</v>
      </c>
    </row>
    <row r="4961" spans="1:5" x14ac:dyDescent="0.25">
      <c r="A4961" s="23">
        <v>908240</v>
      </c>
      <c r="B4961" s="21" t="s">
        <v>462</v>
      </c>
      <c r="C4961" s="21"/>
      <c r="D4961" s="16">
        <v>100.16863406408095</v>
      </c>
      <c r="E4961" s="15">
        <v>64.152000000000001</v>
      </c>
    </row>
    <row r="4962" spans="1:5" x14ac:dyDescent="0.25">
      <c r="A4962" s="23">
        <v>908250</v>
      </c>
      <c r="B4962" s="21" t="s">
        <v>461</v>
      </c>
      <c r="C4962" s="21"/>
      <c r="D4962" s="16">
        <v>43.001686340640809</v>
      </c>
      <c r="E4962" s="15">
        <v>27.540000000000003</v>
      </c>
    </row>
    <row r="4963" spans="1:5" x14ac:dyDescent="0.25">
      <c r="A4963" s="23">
        <v>908280</v>
      </c>
      <c r="B4963" s="21" t="s">
        <v>460</v>
      </c>
      <c r="C4963" s="21"/>
      <c r="D4963" s="16">
        <v>114.33389544688028</v>
      </c>
      <c r="E4963" s="15">
        <v>73.224000000000004</v>
      </c>
    </row>
    <row r="4964" spans="1:5" x14ac:dyDescent="0.25">
      <c r="A4964" s="23">
        <v>908290</v>
      </c>
      <c r="B4964" s="21" t="s">
        <v>459</v>
      </c>
      <c r="C4964" s="21"/>
      <c r="D4964" s="16">
        <v>143.00168634064082</v>
      </c>
      <c r="E4964" s="15">
        <v>91.584000000000003</v>
      </c>
    </row>
    <row r="4965" spans="1:5" x14ac:dyDescent="0.25">
      <c r="A4965" s="23">
        <v>908300</v>
      </c>
      <c r="B4965" s="21" t="s">
        <v>458</v>
      </c>
      <c r="C4965" s="21"/>
      <c r="D4965" s="16">
        <v>143.00168634064082</v>
      </c>
      <c r="E4965" s="15">
        <v>91.584000000000003</v>
      </c>
    </row>
    <row r="4966" spans="1:5" x14ac:dyDescent="0.25">
      <c r="A4966" s="23">
        <v>908310</v>
      </c>
      <c r="B4966" s="21" t="s">
        <v>457</v>
      </c>
      <c r="C4966" s="21"/>
      <c r="D4966" s="16">
        <v>100.16863406408095</v>
      </c>
      <c r="E4966" s="15">
        <v>64.152000000000001</v>
      </c>
    </row>
    <row r="4967" spans="1:5" x14ac:dyDescent="0.25">
      <c r="A4967" s="23">
        <v>908320</v>
      </c>
      <c r="B4967" s="21" t="s">
        <v>456</v>
      </c>
      <c r="C4967" s="21"/>
      <c r="D4967" s="16">
        <v>143.00168634064082</v>
      </c>
      <c r="E4967" s="15">
        <v>91.584000000000003</v>
      </c>
    </row>
    <row r="4968" spans="1:5" x14ac:dyDescent="0.25">
      <c r="A4968" s="23">
        <v>908330</v>
      </c>
      <c r="B4968" s="21" t="s">
        <v>455</v>
      </c>
      <c r="C4968" s="21"/>
      <c r="D4968" s="16">
        <v>143.00168634064082</v>
      </c>
      <c r="E4968" s="15">
        <v>91.584000000000003</v>
      </c>
    </row>
    <row r="4969" spans="1:5" x14ac:dyDescent="0.25">
      <c r="A4969" s="23">
        <v>908340</v>
      </c>
      <c r="B4969" s="21" t="s">
        <v>454</v>
      </c>
      <c r="C4969" s="21"/>
      <c r="D4969" s="16">
        <v>100.16863406408095</v>
      </c>
      <c r="E4969" s="15">
        <v>64.152000000000001</v>
      </c>
    </row>
    <row r="4970" spans="1:5" x14ac:dyDescent="0.25">
      <c r="A4970" s="23">
        <v>908350</v>
      </c>
      <c r="B4970" s="21" t="s">
        <v>453</v>
      </c>
      <c r="C4970" s="21"/>
      <c r="D4970" s="16">
        <v>100.16863406408095</v>
      </c>
      <c r="E4970" s="15">
        <v>64.152000000000001</v>
      </c>
    </row>
    <row r="4971" spans="1:5" x14ac:dyDescent="0.25">
      <c r="A4971" s="23">
        <v>908360</v>
      </c>
      <c r="B4971" s="21" t="s">
        <v>452</v>
      </c>
      <c r="C4971" s="21"/>
      <c r="D4971" s="16">
        <v>100.16863406408095</v>
      </c>
      <c r="E4971" s="15">
        <v>64.152000000000001</v>
      </c>
    </row>
    <row r="4972" spans="1:5" x14ac:dyDescent="0.25">
      <c r="A4972" s="23">
        <v>908370</v>
      </c>
      <c r="B4972" s="21" t="s">
        <v>451</v>
      </c>
      <c r="C4972" s="21"/>
      <c r="D4972" s="16">
        <v>100.16863406408095</v>
      </c>
      <c r="E4972" s="15">
        <v>64.152000000000001</v>
      </c>
    </row>
    <row r="4973" spans="1:5" x14ac:dyDescent="0.25">
      <c r="A4973" s="23">
        <v>908380</v>
      </c>
      <c r="B4973" s="21" t="s">
        <v>450</v>
      </c>
      <c r="C4973" s="21"/>
      <c r="D4973" s="16">
        <v>100.16863406408095</v>
      </c>
      <c r="E4973" s="15">
        <v>64.152000000000001</v>
      </c>
    </row>
    <row r="4974" spans="1:5" x14ac:dyDescent="0.25">
      <c r="A4974" s="23">
        <v>908390</v>
      </c>
      <c r="B4974" s="21" t="s">
        <v>449</v>
      </c>
      <c r="C4974" s="21"/>
      <c r="D4974" s="16">
        <v>100.16863406408095</v>
      </c>
      <c r="E4974" s="15">
        <v>64.152000000000001</v>
      </c>
    </row>
    <row r="4975" spans="1:5" x14ac:dyDescent="0.25">
      <c r="A4975" s="23">
        <v>908400</v>
      </c>
      <c r="B4975" s="21" t="s">
        <v>448</v>
      </c>
      <c r="C4975" s="21"/>
      <c r="D4975" s="16">
        <v>8.6003372681281611</v>
      </c>
      <c r="E4975" s="15">
        <v>5.508</v>
      </c>
    </row>
    <row r="4976" spans="1:5" x14ac:dyDescent="0.25">
      <c r="A4976" s="23">
        <v>908410</v>
      </c>
      <c r="B4976" s="21" t="s">
        <v>447</v>
      </c>
      <c r="C4976" s="21"/>
      <c r="D4976" s="16">
        <v>8.6003372681281611</v>
      </c>
      <c r="E4976" s="15">
        <v>5.508</v>
      </c>
    </row>
    <row r="4977" spans="1:5" x14ac:dyDescent="0.25">
      <c r="A4977" s="23">
        <v>908420</v>
      </c>
      <c r="B4977" s="21" t="s">
        <v>446</v>
      </c>
      <c r="C4977" s="21"/>
      <c r="D4977" s="16">
        <v>7.2512647554806069</v>
      </c>
      <c r="E4977" s="15">
        <v>4.6440000000000001</v>
      </c>
    </row>
    <row r="4978" spans="1:5" x14ac:dyDescent="0.25">
      <c r="A4978" s="23">
        <v>908430</v>
      </c>
      <c r="B4978" s="21" t="s">
        <v>445</v>
      </c>
      <c r="C4978" s="21"/>
      <c r="D4978" s="16">
        <v>4.3844856661045535</v>
      </c>
      <c r="E4978" s="15">
        <v>2.8080000000000003</v>
      </c>
    </row>
    <row r="4979" spans="1:5" x14ac:dyDescent="0.25">
      <c r="A4979" s="23"/>
      <c r="B4979" s="22" t="s">
        <v>444</v>
      </c>
      <c r="C4979" s="21" t="s">
        <v>443</v>
      </c>
      <c r="D4979" s="16"/>
      <c r="E4979" s="15">
        <v>0</v>
      </c>
    </row>
    <row r="4980" spans="1:5" x14ac:dyDescent="0.25">
      <c r="A4980" s="23">
        <v>908441</v>
      </c>
      <c r="B4980" s="21" t="s">
        <v>442</v>
      </c>
      <c r="C4980" s="21"/>
      <c r="D4980" s="16">
        <v>404.72175379426648</v>
      </c>
      <c r="E4980" s="15">
        <v>259.20000000000005</v>
      </c>
    </row>
    <row r="4981" spans="1:5" ht="24" x14ac:dyDescent="0.25">
      <c r="A4981" s="23">
        <v>908451</v>
      </c>
      <c r="B4981" s="21" t="s">
        <v>441</v>
      </c>
      <c r="C4981" s="21"/>
      <c r="D4981" s="16">
        <v>320.40472175379398</v>
      </c>
      <c r="E4981" s="15">
        <v>205.19999999999982</v>
      </c>
    </row>
    <row r="4982" spans="1:5" x14ac:dyDescent="0.25">
      <c r="A4982" s="23">
        <v>908461</v>
      </c>
      <c r="B4982" s="21" t="s">
        <v>440</v>
      </c>
      <c r="C4982" s="21"/>
      <c r="D4982" s="16">
        <v>303.54131534569984</v>
      </c>
      <c r="E4982" s="15">
        <v>194.4</v>
      </c>
    </row>
    <row r="4983" spans="1:5" ht="24" x14ac:dyDescent="0.25">
      <c r="A4983" s="23">
        <v>908471</v>
      </c>
      <c r="B4983" s="21" t="s">
        <v>439</v>
      </c>
      <c r="C4983" s="21"/>
      <c r="D4983" s="16">
        <v>303.54131534569984</v>
      </c>
      <c r="E4983" s="15">
        <v>194.4</v>
      </c>
    </row>
    <row r="4984" spans="1:5" ht="24" x14ac:dyDescent="0.25">
      <c r="A4984" s="23">
        <v>908481</v>
      </c>
      <c r="B4984" s="21" t="s">
        <v>438</v>
      </c>
      <c r="C4984" s="21"/>
      <c r="D4984" s="16">
        <v>438.44856661045532</v>
      </c>
      <c r="E4984" s="15">
        <v>280.8</v>
      </c>
    </row>
    <row r="4985" spans="1:5" ht="24" x14ac:dyDescent="0.25">
      <c r="A4985" s="23">
        <v>908491</v>
      </c>
      <c r="B4985" s="21" t="s">
        <v>437</v>
      </c>
      <c r="C4985" s="21" t="s">
        <v>436</v>
      </c>
      <c r="D4985" s="16">
        <v>269.81450252951095</v>
      </c>
      <c r="E4985" s="15">
        <v>172.79999999999998</v>
      </c>
    </row>
    <row r="4986" spans="1:5" x14ac:dyDescent="0.25">
      <c r="A4986" s="23">
        <v>908501</v>
      </c>
      <c r="B4986" s="21" t="s">
        <v>435</v>
      </c>
      <c r="C4986" s="21" t="s">
        <v>434</v>
      </c>
      <c r="D4986" s="16">
        <v>202.36087689713324</v>
      </c>
      <c r="E4986" s="15">
        <v>129.60000000000002</v>
      </c>
    </row>
    <row r="4987" spans="1:5" ht="84" x14ac:dyDescent="0.25">
      <c r="A4987" s="23"/>
      <c r="B4987" s="22" t="s">
        <v>433</v>
      </c>
      <c r="C4987" s="21" t="s">
        <v>432</v>
      </c>
      <c r="D4987" s="16"/>
      <c r="E4987" s="15">
        <v>0</v>
      </c>
    </row>
    <row r="4988" spans="1:5" x14ac:dyDescent="0.25">
      <c r="A4988" s="23">
        <v>908711</v>
      </c>
      <c r="B4988" s="21" t="s">
        <v>431</v>
      </c>
      <c r="C4988" s="21" t="s">
        <v>228</v>
      </c>
      <c r="D4988" s="16">
        <v>210.79258010118045</v>
      </c>
      <c r="E4988" s="15">
        <v>135</v>
      </c>
    </row>
    <row r="4989" spans="1:5" x14ac:dyDescent="0.25">
      <c r="A4989" s="23">
        <v>908712</v>
      </c>
      <c r="B4989" s="21" t="s">
        <v>430</v>
      </c>
      <c r="C4989" s="21" t="s">
        <v>228</v>
      </c>
      <c r="D4989" s="16">
        <v>118.04384485666105</v>
      </c>
      <c r="E4989" s="15">
        <v>75.600000000000009</v>
      </c>
    </row>
    <row r="4990" spans="1:5" x14ac:dyDescent="0.25">
      <c r="A4990" s="23">
        <v>908713</v>
      </c>
      <c r="B4990" s="21" t="s">
        <v>429</v>
      </c>
      <c r="C4990" s="21" t="s">
        <v>228</v>
      </c>
      <c r="D4990" s="16">
        <v>303.54131534569984</v>
      </c>
      <c r="E4990" s="15">
        <v>194.4</v>
      </c>
    </row>
    <row r="4991" spans="1:5" x14ac:dyDescent="0.25">
      <c r="A4991" s="23">
        <v>908714</v>
      </c>
      <c r="B4991" s="21" t="s">
        <v>428</v>
      </c>
      <c r="C4991" s="21" t="s">
        <v>228</v>
      </c>
      <c r="D4991" s="16">
        <v>539.62900505902189</v>
      </c>
      <c r="E4991" s="15">
        <v>345.59999999999997</v>
      </c>
    </row>
    <row r="4992" spans="1:5" x14ac:dyDescent="0.25">
      <c r="A4992" s="23">
        <v>908715</v>
      </c>
      <c r="B4992" s="21" t="s">
        <v>427</v>
      </c>
      <c r="C4992" s="21" t="s">
        <v>228</v>
      </c>
      <c r="D4992" s="16">
        <v>843.17032040472179</v>
      </c>
      <c r="E4992" s="15">
        <v>540</v>
      </c>
    </row>
    <row r="4993" spans="1:5" x14ac:dyDescent="0.25">
      <c r="A4993" s="23">
        <v>908716</v>
      </c>
      <c r="B4993" s="21" t="s">
        <v>426</v>
      </c>
      <c r="C4993" s="21" t="s">
        <v>228</v>
      </c>
      <c r="D4993" s="16">
        <v>1180.4384485666105</v>
      </c>
      <c r="E4993" s="15">
        <v>756</v>
      </c>
    </row>
    <row r="4994" spans="1:5" x14ac:dyDescent="0.25">
      <c r="A4994" s="23">
        <v>908717</v>
      </c>
      <c r="B4994" s="21" t="s">
        <v>425</v>
      </c>
      <c r="C4994" s="21" t="s">
        <v>228</v>
      </c>
      <c r="D4994" s="16">
        <v>1854.974704890388</v>
      </c>
      <c r="E4994" s="15">
        <v>1188</v>
      </c>
    </row>
    <row r="4995" spans="1:5" x14ac:dyDescent="0.25">
      <c r="A4995" s="23">
        <v>908718</v>
      </c>
      <c r="B4995" s="21" t="s">
        <v>424</v>
      </c>
      <c r="C4995" s="21" t="s">
        <v>228</v>
      </c>
      <c r="D4995" s="16">
        <v>286.67790893760542</v>
      </c>
      <c r="E4995" s="15">
        <v>183.60000000000002</v>
      </c>
    </row>
    <row r="4996" spans="1:5" x14ac:dyDescent="0.25">
      <c r="A4996" s="23">
        <v>908719</v>
      </c>
      <c r="B4996" s="21" t="s">
        <v>423</v>
      </c>
      <c r="C4996" s="21" t="s">
        <v>228</v>
      </c>
      <c r="D4996" s="16">
        <v>337.26812816188874</v>
      </c>
      <c r="E4996" s="15">
        <v>216</v>
      </c>
    </row>
    <row r="4997" spans="1:5" x14ac:dyDescent="0.25">
      <c r="A4997" s="23">
        <v>908720</v>
      </c>
      <c r="B4997" s="21" t="s">
        <v>422</v>
      </c>
      <c r="C4997" s="21" t="s">
        <v>228</v>
      </c>
      <c r="D4997" s="16">
        <v>505.90219224283305</v>
      </c>
      <c r="E4997" s="15">
        <v>324</v>
      </c>
    </row>
    <row r="4998" spans="1:5" x14ac:dyDescent="0.25">
      <c r="A4998" s="23">
        <v>908721</v>
      </c>
      <c r="B4998" s="21" t="s">
        <v>421</v>
      </c>
      <c r="C4998" s="21" t="s">
        <v>228</v>
      </c>
      <c r="D4998" s="16">
        <v>843.17032040472179</v>
      </c>
      <c r="E4998" s="15">
        <v>540</v>
      </c>
    </row>
    <row r="4999" spans="1:5" x14ac:dyDescent="0.25">
      <c r="A4999" s="23">
        <v>908722</v>
      </c>
      <c r="B4999" s="21" t="s">
        <v>420</v>
      </c>
      <c r="C4999" s="21" t="s">
        <v>228</v>
      </c>
      <c r="D4999" s="16">
        <v>1180.4384485666105</v>
      </c>
      <c r="E4999" s="15">
        <v>756</v>
      </c>
    </row>
    <row r="5000" spans="1:5" x14ac:dyDescent="0.25">
      <c r="A5000" s="23">
        <v>908723</v>
      </c>
      <c r="B5000" s="21" t="s">
        <v>419</v>
      </c>
      <c r="C5000" s="21" t="s">
        <v>228</v>
      </c>
      <c r="D5000" s="16">
        <v>1349.072512647555</v>
      </c>
      <c r="E5000" s="15">
        <v>864</v>
      </c>
    </row>
    <row r="5001" spans="1:5" x14ac:dyDescent="0.25">
      <c r="A5001" s="23">
        <v>908724</v>
      </c>
      <c r="B5001" s="21" t="s">
        <v>418</v>
      </c>
      <c r="C5001" s="21" t="s">
        <v>228</v>
      </c>
      <c r="D5001" s="16">
        <v>202.36087689713324</v>
      </c>
      <c r="E5001" s="15">
        <v>129.60000000000002</v>
      </c>
    </row>
    <row r="5002" spans="1:5" x14ac:dyDescent="0.25">
      <c r="A5002" s="23">
        <v>908725</v>
      </c>
      <c r="B5002" s="21" t="s">
        <v>417</v>
      </c>
      <c r="C5002" s="21" t="s">
        <v>228</v>
      </c>
      <c r="D5002" s="16">
        <v>67.453625632377737</v>
      </c>
      <c r="E5002" s="15">
        <v>43.199999999999996</v>
      </c>
    </row>
    <row r="5003" spans="1:5" x14ac:dyDescent="0.25">
      <c r="A5003" s="23">
        <v>908726</v>
      </c>
      <c r="B5003" s="21" t="s">
        <v>416</v>
      </c>
      <c r="C5003" s="21" t="s">
        <v>228</v>
      </c>
      <c r="D5003" s="16">
        <v>168.63406408094437</v>
      </c>
      <c r="E5003" s="15">
        <v>108</v>
      </c>
    </row>
    <row r="5004" spans="1:5" x14ac:dyDescent="0.25">
      <c r="A5004" s="23">
        <v>908727</v>
      </c>
      <c r="B5004" s="21" t="s">
        <v>415</v>
      </c>
      <c r="C5004" s="21" t="s">
        <v>228</v>
      </c>
      <c r="D5004" s="16">
        <v>151.77065767284992</v>
      </c>
      <c r="E5004" s="15">
        <v>97.2</v>
      </c>
    </row>
    <row r="5005" spans="1:5" x14ac:dyDescent="0.25">
      <c r="A5005" s="23">
        <v>908728</v>
      </c>
      <c r="B5005" s="21" t="s">
        <v>414</v>
      </c>
      <c r="C5005" s="21" t="s">
        <v>228</v>
      </c>
      <c r="D5005" s="16">
        <v>236.08768971332211</v>
      </c>
      <c r="E5005" s="15">
        <v>151.20000000000002</v>
      </c>
    </row>
    <row r="5006" spans="1:5" x14ac:dyDescent="0.25">
      <c r="A5006" s="23">
        <v>908729</v>
      </c>
      <c r="B5006" s="21" t="s">
        <v>413</v>
      </c>
      <c r="C5006" s="21" t="s">
        <v>228</v>
      </c>
      <c r="D5006" s="16">
        <v>303.54131534569984</v>
      </c>
      <c r="E5006" s="15">
        <v>194.4</v>
      </c>
    </row>
    <row r="5007" spans="1:5" x14ac:dyDescent="0.25">
      <c r="A5007" s="23">
        <v>908730</v>
      </c>
      <c r="B5007" s="21" t="s">
        <v>412</v>
      </c>
      <c r="C5007" s="21" t="s">
        <v>228</v>
      </c>
      <c r="D5007" s="16">
        <v>370.99494097807758</v>
      </c>
      <c r="E5007" s="15">
        <v>237.60000000000002</v>
      </c>
    </row>
    <row r="5008" spans="1:5" x14ac:dyDescent="0.25">
      <c r="A5008" s="23">
        <v>908731</v>
      </c>
      <c r="B5008" s="21" t="s">
        <v>411</v>
      </c>
      <c r="C5008" s="21" t="s">
        <v>228</v>
      </c>
      <c r="D5008" s="16">
        <v>219.22428330522766</v>
      </c>
      <c r="E5008" s="15">
        <v>140.4</v>
      </c>
    </row>
    <row r="5009" spans="1:5" x14ac:dyDescent="0.25">
      <c r="A5009" s="23">
        <v>908732</v>
      </c>
      <c r="B5009" s="21" t="s">
        <v>410</v>
      </c>
      <c r="C5009" s="21" t="s">
        <v>228</v>
      </c>
      <c r="D5009" s="16">
        <v>370.99494097807758</v>
      </c>
      <c r="E5009" s="15">
        <v>237.60000000000002</v>
      </c>
    </row>
    <row r="5010" spans="1:5" x14ac:dyDescent="0.25">
      <c r="A5010" s="23">
        <v>908733</v>
      </c>
      <c r="B5010" s="21" t="s">
        <v>409</v>
      </c>
      <c r="C5010" s="21" t="s">
        <v>228</v>
      </c>
      <c r="D5010" s="16">
        <v>75.885328836424961</v>
      </c>
      <c r="E5010" s="15">
        <v>48.6</v>
      </c>
    </row>
    <row r="5011" spans="1:5" x14ac:dyDescent="0.25">
      <c r="A5011" s="23">
        <v>908734</v>
      </c>
      <c r="B5011" s="21" t="s">
        <v>408</v>
      </c>
      <c r="C5011" s="21" t="s">
        <v>228</v>
      </c>
      <c r="D5011" s="16">
        <v>134.90725126475547</v>
      </c>
      <c r="E5011" s="15">
        <v>86.399999999999991</v>
      </c>
    </row>
    <row r="5012" spans="1:5" x14ac:dyDescent="0.25">
      <c r="A5012" s="23">
        <v>908735</v>
      </c>
      <c r="B5012" s="21" t="s">
        <v>407</v>
      </c>
      <c r="C5012" s="21" t="s">
        <v>228</v>
      </c>
      <c r="D5012" s="16">
        <v>134.90725126475547</v>
      </c>
      <c r="E5012" s="15">
        <v>86.399999999999991</v>
      </c>
    </row>
    <row r="5013" spans="1:5" x14ac:dyDescent="0.25">
      <c r="A5013" s="23">
        <v>908736</v>
      </c>
      <c r="B5013" s="21" t="s">
        <v>406</v>
      </c>
      <c r="C5013" s="21" t="s">
        <v>228</v>
      </c>
      <c r="D5013" s="16">
        <v>168.63406408094437</v>
      </c>
      <c r="E5013" s="15">
        <v>108</v>
      </c>
    </row>
    <row r="5014" spans="1:5" x14ac:dyDescent="0.25">
      <c r="A5014" s="23">
        <v>908737</v>
      </c>
      <c r="B5014" s="21" t="s">
        <v>405</v>
      </c>
      <c r="C5014" s="21" t="s">
        <v>228</v>
      </c>
      <c r="D5014" s="16">
        <v>202.36087689713324</v>
      </c>
      <c r="E5014" s="15">
        <v>129.60000000000002</v>
      </c>
    </row>
    <row r="5015" spans="1:5" x14ac:dyDescent="0.25">
      <c r="A5015" s="23">
        <v>908738</v>
      </c>
      <c r="B5015" s="21" t="s">
        <v>404</v>
      </c>
      <c r="C5015" s="21" t="s">
        <v>228</v>
      </c>
      <c r="D5015" s="16">
        <v>236.08768971332211</v>
      </c>
      <c r="E5015" s="15">
        <v>151.20000000000002</v>
      </c>
    </row>
    <row r="5016" spans="1:5" x14ac:dyDescent="0.25">
      <c r="A5016" s="23">
        <v>908739</v>
      </c>
      <c r="B5016" s="21" t="s">
        <v>403</v>
      </c>
      <c r="C5016" s="21" t="s">
        <v>228</v>
      </c>
      <c r="D5016" s="16">
        <v>303.54131534569984</v>
      </c>
      <c r="E5016" s="15">
        <v>194.4</v>
      </c>
    </row>
    <row r="5017" spans="1:5" x14ac:dyDescent="0.25">
      <c r="A5017" s="23">
        <v>908740</v>
      </c>
      <c r="B5017" s="21" t="s">
        <v>402</v>
      </c>
      <c r="C5017" s="21" t="s">
        <v>228</v>
      </c>
      <c r="D5017" s="16">
        <v>505.90219224283305</v>
      </c>
      <c r="E5017" s="15">
        <v>324</v>
      </c>
    </row>
    <row r="5018" spans="1:5" x14ac:dyDescent="0.25">
      <c r="A5018" s="23">
        <v>908741</v>
      </c>
      <c r="B5018" s="21" t="s">
        <v>401</v>
      </c>
      <c r="C5018" s="21" t="s">
        <v>228</v>
      </c>
      <c r="D5018" s="16">
        <v>590.21922428330527</v>
      </c>
      <c r="E5018" s="15">
        <v>378</v>
      </c>
    </row>
    <row r="5019" spans="1:5" ht="24" x14ac:dyDescent="0.25">
      <c r="A5019" s="182">
        <v>908742</v>
      </c>
      <c r="B5019" s="21" t="s">
        <v>400</v>
      </c>
      <c r="C5019" s="21" t="s">
        <v>399</v>
      </c>
      <c r="D5019" s="16">
        <v>700</v>
      </c>
      <c r="E5019" s="15">
        <v>448.30799999999999</v>
      </c>
    </row>
    <row r="5020" spans="1:5" ht="24" x14ac:dyDescent="0.25">
      <c r="A5020" s="182">
        <v>908743</v>
      </c>
      <c r="B5020" s="21" t="s">
        <v>398</v>
      </c>
      <c r="C5020" s="21" t="s">
        <v>397</v>
      </c>
      <c r="D5020" s="16">
        <v>425</v>
      </c>
      <c r="E5020" s="15">
        <v>272.18700000000001</v>
      </c>
    </row>
    <row r="5021" spans="1:5" ht="96" x14ac:dyDescent="0.25">
      <c r="A5021" s="23"/>
      <c r="B5021" s="22" t="s">
        <v>396</v>
      </c>
      <c r="C5021" s="21" t="s">
        <v>395</v>
      </c>
      <c r="D5021" s="16"/>
      <c r="E5021" s="15">
        <v>0</v>
      </c>
    </row>
    <row r="5022" spans="1:5" x14ac:dyDescent="0.25">
      <c r="A5022" s="23"/>
      <c r="B5022" s="22" t="s">
        <v>394</v>
      </c>
      <c r="C5022" s="21"/>
      <c r="D5022" s="16"/>
      <c r="E5022" s="15">
        <v>0</v>
      </c>
    </row>
    <row r="5023" spans="1:5" x14ac:dyDescent="0.25">
      <c r="A5023" s="23">
        <v>909210</v>
      </c>
      <c r="B5023" s="21" t="s">
        <v>393</v>
      </c>
      <c r="C5023" s="21"/>
      <c r="D5023" s="16">
        <v>17.200674536256322</v>
      </c>
      <c r="E5023" s="15">
        <v>11.016</v>
      </c>
    </row>
    <row r="5024" spans="1:5" x14ac:dyDescent="0.25">
      <c r="A5024" s="23">
        <v>909250</v>
      </c>
      <c r="B5024" s="21" t="s">
        <v>392</v>
      </c>
      <c r="C5024" s="21" t="s">
        <v>390</v>
      </c>
      <c r="D5024" s="16">
        <v>10.118043844856661</v>
      </c>
      <c r="E5024" s="15">
        <v>6.48</v>
      </c>
    </row>
    <row r="5025" spans="1:5" x14ac:dyDescent="0.25">
      <c r="A5025" s="23">
        <v>909260</v>
      </c>
      <c r="B5025" s="21" t="s">
        <v>391</v>
      </c>
      <c r="C5025" s="21" t="s">
        <v>390</v>
      </c>
      <c r="D5025" s="16">
        <v>10.118043844856661</v>
      </c>
      <c r="E5025" s="15">
        <v>6.48</v>
      </c>
    </row>
    <row r="5026" spans="1:5" x14ac:dyDescent="0.25">
      <c r="A5026" s="23">
        <v>909300</v>
      </c>
      <c r="B5026" s="21" t="s">
        <v>389</v>
      </c>
      <c r="C5026" s="21"/>
      <c r="D5026" s="16">
        <v>50.084317032040474</v>
      </c>
      <c r="E5026" s="15">
        <v>32.076000000000001</v>
      </c>
    </row>
    <row r="5027" spans="1:5" x14ac:dyDescent="0.25">
      <c r="A5027" s="23">
        <v>909330</v>
      </c>
      <c r="B5027" s="21" t="s">
        <v>388</v>
      </c>
      <c r="C5027" s="21"/>
      <c r="D5027" s="16">
        <v>34</v>
      </c>
      <c r="E5027" s="15">
        <v>21.77496</v>
      </c>
    </row>
    <row r="5028" spans="1:5" x14ac:dyDescent="0.25">
      <c r="A5028" s="97">
        <v>909340</v>
      </c>
      <c r="B5028" s="98" t="s">
        <v>387</v>
      </c>
      <c r="C5028" s="98" t="s">
        <v>386</v>
      </c>
      <c r="D5028" s="83">
        <v>17.2</v>
      </c>
      <c r="E5028" s="15">
        <v>11.015567999999998</v>
      </c>
    </row>
    <row r="5029" spans="1:5" x14ac:dyDescent="0.25">
      <c r="A5029" s="123">
        <v>909360</v>
      </c>
      <c r="B5029" s="125" t="s">
        <v>385</v>
      </c>
      <c r="C5029" s="125"/>
      <c r="D5029" s="126">
        <v>17.200674536256322</v>
      </c>
      <c r="E5029" s="15">
        <v>11.016</v>
      </c>
    </row>
    <row r="5030" spans="1:5" ht="24" x14ac:dyDescent="0.25">
      <c r="A5030" s="23"/>
      <c r="B5030" s="22" t="s">
        <v>384</v>
      </c>
      <c r="C5030" s="21" t="s">
        <v>383</v>
      </c>
      <c r="D5030" s="16"/>
      <c r="E5030" s="15">
        <v>0</v>
      </c>
    </row>
    <row r="5031" spans="1:5" x14ac:dyDescent="0.25">
      <c r="A5031" s="23"/>
      <c r="B5031" s="22" t="s">
        <v>382</v>
      </c>
      <c r="C5031" s="21"/>
      <c r="D5031" s="16"/>
      <c r="E5031" s="15">
        <v>0</v>
      </c>
    </row>
    <row r="5032" spans="1:5" x14ac:dyDescent="0.25">
      <c r="A5032" s="23">
        <v>909410</v>
      </c>
      <c r="B5032" s="21" t="s">
        <v>381</v>
      </c>
      <c r="C5032" s="21"/>
      <c r="D5032" s="16">
        <v>48.735244519392914</v>
      </c>
      <c r="E5032" s="15">
        <v>31.211999999999996</v>
      </c>
    </row>
    <row r="5033" spans="1:5" x14ac:dyDescent="0.25">
      <c r="A5033" s="23">
        <v>909430</v>
      </c>
      <c r="B5033" s="21" t="s">
        <v>380</v>
      </c>
      <c r="C5033" s="21"/>
      <c r="D5033" s="16">
        <v>48.735244519392914</v>
      </c>
      <c r="E5033" s="15">
        <v>31.211999999999996</v>
      </c>
    </row>
    <row r="5034" spans="1:5" x14ac:dyDescent="0.25">
      <c r="A5034" s="23">
        <v>909440</v>
      </c>
      <c r="B5034" s="21" t="s">
        <v>379</v>
      </c>
      <c r="C5034" s="21"/>
      <c r="D5034" s="16">
        <v>48.735244519392914</v>
      </c>
      <c r="E5034" s="15">
        <v>31.211999999999996</v>
      </c>
    </row>
    <row r="5035" spans="1:5" x14ac:dyDescent="0.25">
      <c r="A5035" s="23">
        <v>909450</v>
      </c>
      <c r="B5035" s="21" t="s">
        <v>378</v>
      </c>
      <c r="C5035" s="21"/>
      <c r="D5035" s="16">
        <v>48.735244519392914</v>
      </c>
      <c r="E5035" s="15">
        <v>31.211999999999996</v>
      </c>
    </row>
    <row r="5036" spans="1:5" x14ac:dyDescent="0.25">
      <c r="A5036" s="23">
        <v>909460</v>
      </c>
      <c r="B5036" s="21" t="s">
        <v>377</v>
      </c>
      <c r="C5036" s="21"/>
      <c r="D5036" s="16">
        <v>48.735244519392914</v>
      </c>
      <c r="E5036" s="15">
        <v>31.211999999999996</v>
      </c>
    </row>
    <row r="5037" spans="1:5" x14ac:dyDescent="0.25">
      <c r="A5037" s="23">
        <v>909470</v>
      </c>
      <c r="B5037" s="21" t="s">
        <v>376</v>
      </c>
      <c r="C5037" s="21"/>
      <c r="D5037" s="16">
        <v>48.735244519392914</v>
      </c>
      <c r="E5037" s="15">
        <v>31.211999999999996</v>
      </c>
    </row>
    <row r="5038" spans="1:5" x14ac:dyDescent="0.25">
      <c r="A5038" s="23">
        <v>909480</v>
      </c>
      <c r="B5038" s="21" t="s">
        <v>375</v>
      </c>
      <c r="C5038" s="21"/>
      <c r="D5038" s="16">
        <v>48.735244519392914</v>
      </c>
      <c r="E5038" s="15">
        <v>31.211999999999996</v>
      </c>
    </row>
    <row r="5039" spans="1:5" x14ac:dyDescent="0.25">
      <c r="A5039" s="23">
        <v>909490</v>
      </c>
      <c r="B5039" s="21" t="s">
        <v>374</v>
      </c>
      <c r="C5039" s="21"/>
      <c r="D5039" s="16">
        <v>48.735244519392914</v>
      </c>
      <c r="E5039" s="15">
        <v>31.211999999999996</v>
      </c>
    </row>
    <row r="5040" spans="1:5" x14ac:dyDescent="0.25">
      <c r="A5040" s="23">
        <v>909500</v>
      </c>
      <c r="B5040" s="21" t="s">
        <v>373</v>
      </c>
      <c r="C5040" s="21"/>
      <c r="D5040" s="16">
        <v>48.735244519392914</v>
      </c>
      <c r="E5040" s="15">
        <v>31.211999999999996</v>
      </c>
    </row>
    <row r="5041" spans="1:5" x14ac:dyDescent="0.25">
      <c r="A5041" s="23">
        <v>909510</v>
      </c>
      <c r="B5041" s="21" t="s">
        <v>372</v>
      </c>
      <c r="C5041" s="21"/>
      <c r="D5041" s="16">
        <v>48.735244519392914</v>
      </c>
      <c r="E5041" s="15">
        <v>31.211999999999996</v>
      </c>
    </row>
    <row r="5042" spans="1:5" x14ac:dyDescent="0.25">
      <c r="A5042" s="23">
        <v>909520</v>
      </c>
      <c r="B5042" s="21" t="s">
        <v>371</v>
      </c>
      <c r="C5042" s="21"/>
      <c r="D5042" s="16">
        <v>48.735244519392914</v>
      </c>
      <c r="E5042" s="15">
        <v>31.211999999999996</v>
      </c>
    </row>
    <row r="5043" spans="1:5" x14ac:dyDescent="0.25">
      <c r="A5043" s="23">
        <v>909530</v>
      </c>
      <c r="B5043" s="21" t="s">
        <v>370</v>
      </c>
      <c r="C5043" s="21"/>
      <c r="D5043" s="16">
        <v>48.735244519392914</v>
      </c>
      <c r="E5043" s="15">
        <v>31.211999999999996</v>
      </c>
    </row>
    <row r="5044" spans="1:5" x14ac:dyDescent="0.25">
      <c r="A5044" s="23">
        <v>909540</v>
      </c>
      <c r="B5044" s="21" t="s">
        <v>369</v>
      </c>
      <c r="C5044" s="21"/>
      <c r="D5044" s="16">
        <v>48.735244519392914</v>
      </c>
      <c r="E5044" s="15">
        <v>31.211999999999996</v>
      </c>
    </row>
    <row r="5045" spans="1:5" x14ac:dyDescent="0.25">
      <c r="A5045" s="23">
        <v>909550</v>
      </c>
      <c r="B5045" s="21" t="s">
        <v>368</v>
      </c>
      <c r="C5045" s="21"/>
      <c r="D5045" s="16">
        <v>48.735244519392914</v>
      </c>
      <c r="E5045" s="15">
        <v>31.211999999999996</v>
      </c>
    </row>
    <row r="5046" spans="1:5" x14ac:dyDescent="0.25">
      <c r="A5046" s="23">
        <v>909560</v>
      </c>
      <c r="B5046" s="21" t="s">
        <v>367</v>
      </c>
      <c r="C5046" s="21"/>
      <c r="D5046" s="16">
        <v>48.735244519392914</v>
      </c>
      <c r="E5046" s="15">
        <v>31.211999999999996</v>
      </c>
    </row>
    <row r="5047" spans="1:5" x14ac:dyDescent="0.25">
      <c r="A5047" s="23">
        <v>909570</v>
      </c>
      <c r="B5047" s="21" t="s">
        <v>366</v>
      </c>
      <c r="C5047" s="21"/>
      <c r="D5047" s="16">
        <v>48.735244519392914</v>
      </c>
      <c r="E5047" s="15">
        <v>31.211999999999996</v>
      </c>
    </row>
    <row r="5048" spans="1:5" x14ac:dyDescent="0.25">
      <c r="A5048" s="23">
        <v>909580</v>
      </c>
      <c r="B5048" s="21" t="s">
        <v>365</v>
      </c>
      <c r="C5048" s="21"/>
      <c r="D5048" s="16">
        <v>48.735244519392914</v>
      </c>
      <c r="E5048" s="15">
        <v>31.211999999999996</v>
      </c>
    </row>
    <row r="5049" spans="1:5" x14ac:dyDescent="0.25">
      <c r="A5049" s="23">
        <v>909590</v>
      </c>
      <c r="B5049" s="21" t="s">
        <v>364</v>
      </c>
      <c r="C5049" s="21"/>
      <c r="D5049" s="16">
        <v>48.735244519392914</v>
      </c>
      <c r="E5049" s="15">
        <v>31.211999999999996</v>
      </c>
    </row>
    <row r="5050" spans="1:5" x14ac:dyDescent="0.25">
      <c r="A5050" s="23">
        <v>909600</v>
      </c>
      <c r="B5050" s="21" t="s">
        <v>363</v>
      </c>
      <c r="C5050" s="21"/>
      <c r="D5050" s="16">
        <v>48.735244519392914</v>
      </c>
      <c r="E5050" s="15">
        <v>31.211999999999996</v>
      </c>
    </row>
    <row r="5051" spans="1:5" x14ac:dyDescent="0.2">
      <c r="A5051" s="33">
        <v>909605</v>
      </c>
      <c r="B5051" s="188" t="s">
        <v>362</v>
      </c>
      <c r="C5051" s="166"/>
      <c r="D5051" s="16">
        <v>48.735244519392914</v>
      </c>
      <c r="E5051" s="15">
        <v>31.211999999999996</v>
      </c>
    </row>
    <row r="5052" spans="1:5" x14ac:dyDescent="0.25">
      <c r="A5052" s="23">
        <v>909610</v>
      </c>
      <c r="B5052" s="21" t="s">
        <v>361</v>
      </c>
      <c r="C5052" s="21"/>
      <c r="D5052" s="16">
        <v>48.735244519392914</v>
      </c>
      <c r="E5052" s="15">
        <v>31.211999999999996</v>
      </c>
    </row>
    <row r="5053" spans="1:5" x14ac:dyDescent="0.25">
      <c r="A5053" s="23">
        <v>909620</v>
      </c>
      <c r="B5053" s="21" t="s">
        <v>360</v>
      </c>
      <c r="C5053" s="21"/>
      <c r="D5053" s="16">
        <v>48.735244519392914</v>
      </c>
      <c r="E5053" s="15">
        <v>31.211999999999996</v>
      </c>
    </row>
    <row r="5054" spans="1:5" x14ac:dyDescent="0.25">
      <c r="A5054" s="23">
        <v>909630</v>
      </c>
      <c r="B5054" s="21" t="s">
        <v>359</v>
      </c>
      <c r="C5054" s="21"/>
      <c r="D5054" s="16">
        <v>48.735244519392914</v>
      </c>
      <c r="E5054" s="15">
        <v>31.211999999999996</v>
      </c>
    </row>
    <row r="5055" spans="1:5" x14ac:dyDescent="0.25">
      <c r="A5055" s="23">
        <v>909640</v>
      </c>
      <c r="B5055" s="21" t="s">
        <v>358</v>
      </c>
      <c r="C5055" s="21"/>
      <c r="D5055" s="16">
        <v>48.735244519392914</v>
      </c>
      <c r="E5055" s="15">
        <v>31.211999999999996</v>
      </c>
    </row>
    <row r="5056" spans="1:5" x14ac:dyDescent="0.25">
      <c r="A5056" s="23">
        <v>909650</v>
      </c>
      <c r="B5056" s="21" t="s">
        <v>357</v>
      </c>
      <c r="C5056" s="21"/>
      <c r="D5056" s="16">
        <v>48.735244519392914</v>
      </c>
      <c r="E5056" s="15">
        <v>31.211999999999996</v>
      </c>
    </row>
    <row r="5057" spans="1:5" x14ac:dyDescent="0.25">
      <c r="A5057" s="23">
        <v>909660</v>
      </c>
      <c r="B5057" s="21" t="s">
        <v>356</v>
      </c>
      <c r="C5057" s="21"/>
      <c r="D5057" s="16">
        <v>48.735244519392914</v>
      </c>
      <c r="E5057" s="15">
        <v>31.211999999999996</v>
      </c>
    </row>
    <row r="5058" spans="1:5" x14ac:dyDescent="0.25">
      <c r="A5058" s="23">
        <v>909670</v>
      </c>
      <c r="B5058" s="21" t="s">
        <v>355</v>
      </c>
      <c r="C5058" s="21"/>
      <c r="D5058" s="16">
        <v>48.735244519392914</v>
      </c>
      <c r="E5058" s="15">
        <v>31.211999999999996</v>
      </c>
    </row>
    <row r="5059" spans="1:5" x14ac:dyDescent="0.25">
      <c r="A5059" s="23">
        <v>909680</v>
      </c>
      <c r="B5059" s="21" t="s">
        <v>354</v>
      </c>
      <c r="C5059" s="21"/>
      <c r="D5059" s="16">
        <v>48.735244519392914</v>
      </c>
      <c r="E5059" s="15">
        <v>31.211999999999996</v>
      </c>
    </row>
    <row r="5060" spans="1:5" x14ac:dyDescent="0.25">
      <c r="A5060" s="23">
        <v>909690</v>
      </c>
      <c r="B5060" s="21" t="s">
        <v>353</v>
      </c>
      <c r="C5060" s="21"/>
      <c r="D5060" s="16">
        <v>48.735244519392914</v>
      </c>
      <c r="E5060" s="15">
        <v>31.211999999999996</v>
      </c>
    </row>
    <row r="5061" spans="1:5" x14ac:dyDescent="0.25">
      <c r="A5061" s="23">
        <v>909700</v>
      </c>
      <c r="B5061" s="21" t="s">
        <v>352</v>
      </c>
      <c r="C5061" s="21"/>
      <c r="D5061" s="16">
        <v>48.735244519392914</v>
      </c>
      <c r="E5061" s="15">
        <v>31.211999999999996</v>
      </c>
    </row>
    <row r="5062" spans="1:5" x14ac:dyDescent="0.25">
      <c r="A5062" s="23">
        <v>909720</v>
      </c>
      <c r="B5062" s="21" t="s">
        <v>351</v>
      </c>
      <c r="C5062" s="21"/>
      <c r="D5062" s="16">
        <v>48.735244519392914</v>
      </c>
      <c r="E5062" s="15">
        <v>31.211999999999996</v>
      </c>
    </row>
    <row r="5063" spans="1:5" x14ac:dyDescent="0.25">
      <c r="A5063" s="23">
        <v>909730</v>
      </c>
      <c r="B5063" s="21" t="s">
        <v>350</v>
      </c>
      <c r="C5063" s="21"/>
      <c r="D5063" s="16">
        <v>48.735244519392914</v>
      </c>
      <c r="E5063" s="15">
        <v>31.211999999999996</v>
      </c>
    </row>
    <row r="5064" spans="1:5" x14ac:dyDescent="0.25">
      <c r="A5064" s="23">
        <v>909740</v>
      </c>
      <c r="B5064" s="21" t="s">
        <v>349</v>
      </c>
      <c r="C5064" s="21"/>
      <c r="D5064" s="16">
        <v>48.735244519392914</v>
      </c>
      <c r="E5064" s="15">
        <v>31.211999999999996</v>
      </c>
    </row>
    <row r="5065" spans="1:5" x14ac:dyDescent="0.25">
      <c r="A5065" s="23">
        <v>909750</v>
      </c>
      <c r="B5065" s="21" t="s">
        <v>348</v>
      </c>
      <c r="C5065" s="21"/>
      <c r="D5065" s="16">
        <v>48.735244519392914</v>
      </c>
      <c r="E5065" s="15">
        <v>31.211999999999996</v>
      </c>
    </row>
    <row r="5066" spans="1:5" x14ac:dyDescent="0.25">
      <c r="A5066" s="23">
        <v>909760</v>
      </c>
      <c r="B5066" s="21" t="s">
        <v>347</v>
      </c>
      <c r="C5066" s="21" t="s">
        <v>228</v>
      </c>
      <c r="D5066" s="16">
        <v>48.735244519392914</v>
      </c>
      <c r="E5066" s="15">
        <v>31.211999999999996</v>
      </c>
    </row>
    <row r="5067" spans="1:5" x14ac:dyDescent="0.25">
      <c r="A5067" s="23">
        <v>909770</v>
      </c>
      <c r="B5067" s="21" t="s">
        <v>346</v>
      </c>
      <c r="C5067" s="21"/>
      <c r="D5067" s="16">
        <v>48.735244519392914</v>
      </c>
      <c r="E5067" s="15">
        <v>31.211999999999996</v>
      </c>
    </row>
    <row r="5068" spans="1:5" x14ac:dyDescent="0.25">
      <c r="A5068" s="23">
        <v>909780</v>
      </c>
      <c r="B5068" s="21" t="s">
        <v>345</v>
      </c>
      <c r="C5068" s="21"/>
      <c r="D5068" s="16">
        <v>48.735244519392914</v>
      </c>
      <c r="E5068" s="15">
        <v>31.211999999999996</v>
      </c>
    </row>
    <row r="5069" spans="1:5" x14ac:dyDescent="0.25">
      <c r="A5069" s="23">
        <v>909790</v>
      </c>
      <c r="B5069" s="21" t="s">
        <v>344</v>
      </c>
      <c r="C5069" s="21"/>
      <c r="D5069" s="16">
        <v>48.735244519392914</v>
      </c>
      <c r="E5069" s="15">
        <v>31.211999999999996</v>
      </c>
    </row>
    <row r="5070" spans="1:5" x14ac:dyDescent="0.25">
      <c r="A5070" s="23">
        <v>909800</v>
      </c>
      <c r="B5070" s="21" t="s">
        <v>343</v>
      </c>
      <c r="C5070" s="21"/>
      <c r="D5070" s="16">
        <v>48.735244519392914</v>
      </c>
      <c r="E5070" s="15">
        <v>31.211999999999996</v>
      </c>
    </row>
    <row r="5071" spans="1:5" x14ac:dyDescent="0.25">
      <c r="A5071" s="23">
        <v>909810</v>
      </c>
      <c r="B5071" s="21" t="s">
        <v>342</v>
      </c>
      <c r="C5071" s="21"/>
      <c r="D5071" s="16">
        <v>48.735244519392914</v>
      </c>
      <c r="E5071" s="15">
        <v>31.211999999999996</v>
      </c>
    </row>
    <row r="5072" spans="1:5" x14ac:dyDescent="0.25">
      <c r="A5072" s="23">
        <v>909820</v>
      </c>
      <c r="B5072" s="21" t="s">
        <v>341</v>
      </c>
      <c r="C5072" s="21" t="s">
        <v>228</v>
      </c>
      <c r="D5072" s="16">
        <v>48.735244519392914</v>
      </c>
      <c r="E5072" s="15">
        <v>31.211999999999996</v>
      </c>
    </row>
    <row r="5073" spans="1:5" x14ac:dyDescent="0.25">
      <c r="A5073" s="23">
        <v>909830</v>
      </c>
      <c r="B5073" s="21" t="s">
        <v>340</v>
      </c>
      <c r="C5073" s="21"/>
      <c r="D5073" s="16">
        <v>48.735244519392914</v>
      </c>
      <c r="E5073" s="15">
        <v>31.211999999999996</v>
      </c>
    </row>
    <row r="5074" spans="1:5" x14ac:dyDescent="0.25">
      <c r="A5074" s="23">
        <v>909840</v>
      </c>
      <c r="B5074" s="21" t="s">
        <v>339</v>
      </c>
      <c r="C5074" s="21"/>
      <c r="D5074" s="16">
        <v>48.735244519392914</v>
      </c>
      <c r="E5074" s="15">
        <v>31.211999999999996</v>
      </c>
    </row>
    <row r="5075" spans="1:5" x14ac:dyDescent="0.25">
      <c r="A5075" s="23">
        <v>909850</v>
      </c>
      <c r="B5075" s="21" t="s">
        <v>338</v>
      </c>
      <c r="C5075" s="21"/>
      <c r="D5075" s="16">
        <v>48.735244519392914</v>
      </c>
      <c r="E5075" s="15">
        <v>31.211999999999996</v>
      </c>
    </row>
    <row r="5076" spans="1:5" x14ac:dyDescent="0.25">
      <c r="A5076" s="23">
        <v>909860</v>
      </c>
      <c r="B5076" s="21" t="s">
        <v>337</v>
      </c>
      <c r="C5076" s="21"/>
      <c r="D5076" s="16">
        <v>48.735244519392914</v>
      </c>
      <c r="E5076" s="15">
        <v>31.211999999999996</v>
      </c>
    </row>
    <row r="5077" spans="1:5" x14ac:dyDescent="0.25">
      <c r="A5077" s="23">
        <v>909870</v>
      </c>
      <c r="B5077" s="21" t="s">
        <v>336</v>
      </c>
      <c r="C5077" s="21"/>
      <c r="D5077" s="16">
        <v>48.735244519392914</v>
      </c>
      <c r="E5077" s="15">
        <v>31.211999999999996</v>
      </c>
    </row>
    <row r="5078" spans="1:5" x14ac:dyDescent="0.25">
      <c r="A5078" s="23">
        <v>909880</v>
      </c>
      <c r="B5078" s="21" t="s">
        <v>335</v>
      </c>
      <c r="C5078" s="21"/>
      <c r="D5078" s="16">
        <v>48.735244519392914</v>
      </c>
      <c r="E5078" s="15">
        <v>31.211999999999996</v>
      </c>
    </row>
    <row r="5079" spans="1:5" x14ac:dyDescent="0.2">
      <c r="A5079" s="33">
        <v>909885</v>
      </c>
      <c r="B5079" s="188" t="s">
        <v>334</v>
      </c>
      <c r="C5079" s="166"/>
      <c r="D5079" s="16">
        <v>48.735244519392914</v>
      </c>
      <c r="E5079" s="15">
        <v>31.211999999999996</v>
      </c>
    </row>
    <row r="5080" spans="1:5" x14ac:dyDescent="0.25">
      <c r="A5080" s="23">
        <v>909890</v>
      </c>
      <c r="B5080" s="21" t="s">
        <v>333</v>
      </c>
      <c r="C5080" s="21"/>
      <c r="D5080" s="16">
        <v>48.735244519392914</v>
      </c>
      <c r="E5080" s="15">
        <v>31.211999999999996</v>
      </c>
    </row>
    <row r="5081" spans="1:5" x14ac:dyDescent="0.25">
      <c r="A5081" s="23">
        <v>909900</v>
      </c>
      <c r="B5081" s="21" t="s">
        <v>332</v>
      </c>
      <c r="C5081" s="21"/>
      <c r="D5081" s="16">
        <v>48.735244519392914</v>
      </c>
      <c r="E5081" s="15">
        <v>31.211999999999996</v>
      </c>
    </row>
    <row r="5082" spans="1:5" x14ac:dyDescent="0.25">
      <c r="A5082" s="23">
        <v>909910</v>
      </c>
      <c r="B5082" s="21" t="s">
        <v>331</v>
      </c>
      <c r="C5082" s="21"/>
      <c r="D5082" s="16">
        <v>48.735244519392914</v>
      </c>
      <c r="E5082" s="15">
        <v>31.211999999999996</v>
      </c>
    </row>
    <row r="5083" spans="1:5" x14ac:dyDescent="0.25">
      <c r="A5083" s="23">
        <v>909920</v>
      </c>
      <c r="B5083" s="21" t="s">
        <v>330</v>
      </c>
      <c r="C5083" s="21"/>
      <c r="D5083" s="16">
        <v>48.735244519392914</v>
      </c>
      <c r="E5083" s="15">
        <v>31.211999999999996</v>
      </c>
    </row>
    <row r="5084" spans="1:5" x14ac:dyDescent="0.25">
      <c r="A5084" s="23">
        <v>909930</v>
      </c>
      <c r="B5084" s="21" t="s">
        <v>329</v>
      </c>
      <c r="C5084" s="21"/>
      <c r="D5084" s="16">
        <v>48.735244519392914</v>
      </c>
      <c r="E5084" s="15">
        <v>31.211999999999996</v>
      </c>
    </row>
    <row r="5085" spans="1:5" x14ac:dyDescent="0.25">
      <c r="A5085" s="23">
        <v>909940</v>
      </c>
      <c r="B5085" s="21" t="s">
        <v>328</v>
      </c>
      <c r="C5085" s="21"/>
      <c r="D5085" s="16">
        <v>48.735244519392914</v>
      </c>
      <c r="E5085" s="15">
        <v>31.211999999999996</v>
      </c>
    </row>
    <row r="5086" spans="1:5" x14ac:dyDescent="0.25">
      <c r="A5086" s="23">
        <v>909950</v>
      </c>
      <c r="B5086" s="21" t="s">
        <v>223</v>
      </c>
      <c r="C5086" s="21" t="s">
        <v>327</v>
      </c>
      <c r="D5086" s="16">
        <v>48.735244519392914</v>
      </c>
      <c r="E5086" s="15">
        <v>31.211999999999996</v>
      </c>
    </row>
    <row r="5087" spans="1:5" x14ac:dyDescent="0.25">
      <c r="A5087" s="23">
        <v>909960</v>
      </c>
      <c r="B5087" s="21" t="s">
        <v>326</v>
      </c>
      <c r="C5087" s="21"/>
      <c r="D5087" s="16">
        <v>48.735244519392914</v>
      </c>
      <c r="E5087" s="15">
        <v>31.211999999999996</v>
      </c>
    </row>
    <row r="5088" spans="1:5" x14ac:dyDescent="0.25">
      <c r="A5088" s="23">
        <v>909970</v>
      </c>
      <c r="B5088" s="21" t="s">
        <v>325</v>
      </c>
      <c r="C5088" s="21"/>
      <c r="D5088" s="16">
        <v>48.735244519392914</v>
      </c>
      <c r="E5088" s="15">
        <v>31.211999999999996</v>
      </c>
    </row>
    <row r="5089" spans="1:5" x14ac:dyDescent="0.25">
      <c r="A5089" s="23">
        <v>909980</v>
      </c>
      <c r="B5089" s="21" t="s">
        <v>324</v>
      </c>
      <c r="C5089" s="21"/>
      <c r="D5089" s="16">
        <v>48.735244519392914</v>
      </c>
      <c r="E5089" s="15">
        <v>31.211999999999996</v>
      </c>
    </row>
    <row r="5090" spans="1:5" x14ac:dyDescent="0.25">
      <c r="A5090" s="23">
        <v>909990</v>
      </c>
      <c r="B5090" s="21" t="s">
        <v>323</v>
      </c>
      <c r="C5090" s="21"/>
      <c r="D5090" s="16">
        <v>48.735244519392914</v>
      </c>
      <c r="E5090" s="15">
        <v>31.211999999999996</v>
      </c>
    </row>
    <row r="5091" spans="1:5" x14ac:dyDescent="0.25">
      <c r="A5091" s="23">
        <v>910000</v>
      </c>
      <c r="B5091" s="21" t="s">
        <v>322</v>
      </c>
      <c r="C5091" s="21"/>
      <c r="D5091" s="16">
        <v>48.735244519392914</v>
      </c>
      <c r="E5091" s="15">
        <v>31.211999999999996</v>
      </c>
    </row>
    <row r="5092" spans="1:5" x14ac:dyDescent="0.25">
      <c r="A5092" s="23">
        <v>910010</v>
      </c>
      <c r="B5092" s="21" t="s">
        <v>321</v>
      </c>
      <c r="C5092" s="21"/>
      <c r="D5092" s="16">
        <v>48.735244519392914</v>
      </c>
      <c r="E5092" s="15">
        <v>31.211999999999996</v>
      </c>
    </row>
    <row r="5093" spans="1:5" x14ac:dyDescent="0.25">
      <c r="A5093" s="23">
        <v>910030</v>
      </c>
      <c r="B5093" s="21" t="s">
        <v>320</v>
      </c>
      <c r="C5093" s="21"/>
      <c r="D5093" s="16">
        <v>48.735244519392914</v>
      </c>
      <c r="E5093" s="15">
        <v>31.211999999999996</v>
      </c>
    </row>
    <row r="5094" spans="1:5" x14ac:dyDescent="0.25">
      <c r="A5094" s="23">
        <v>910040</v>
      </c>
      <c r="B5094" s="21" t="s">
        <v>319</v>
      </c>
      <c r="C5094" s="21"/>
      <c r="D5094" s="16">
        <v>48.735244519392914</v>
      </c>
      <c r="E5094" s="15">
        <v>31.211999999999996</v>
      </c>
    </row>
    <row r="5095" spans="1:5" x14ac:dyDescent="0.25">
      <c r="A5095" s="23">
        <v>910050</v>
      </c>
      <c r="B5095" s="21" t="s">
        <v>318</v>
      </c>
      <c r="C5095" s="21"/>
      <c r="D5095" s="16">
        <v>48.735244519392914</v>
      </c>
      <c r="E5095" s="15">
        <v>31.211999999999996</v>
      </c>
    </row>
    <row r="5096" spans="1:5" x14ac:dyDescent="0.25">
      <c r="A5096" s="23">
        <v>910060</v>
      </c>
      <c r="B5096" s="21" t="s">
        <v>317</v>
      </c>
      <c r="C5096" s="21"/>
      <c r="D5096" s="16">
        <v>48.735244519392914</v>
      </c>
      <c r="E5096" s="15">
        <v>31.211999999999996</v>
      </c>
    </row>
    <row r="5097" spans="1:5" x14ac:dyDescent="0.25">
      <c r="A5097" s="23">
        <v>910080</v>
      </c>
      <c r="B5097" s="21" t="s">
        <v>316</v>
      </c>
      <c r="C5097" s="21"/>
      <c r="D5097" s="16">
        <v>48.735244519392914</v>
      </c>
      <c r="E5097" s="15">
        <v>31.211999999999996</v>
      </c>
    </row>
    <row r="5098" spans="1:5" x14ac:dyDescent="0.25">
      <c r="A5098" s="23">
        <v>910090</v>
      </c>
      <c r="B5098" s="21" t="s">
        <v>315</v>
      </c>
      <c r="C5098" s="21"/>
      <c r="D5098" s="16">
        <v>48.735244519392914</v>
      </c>
      <c r="E5098" s="15">
        <v>31.211999999999996</v>
      </c>
    </row>
    <row r="5099" spans="1:5" x14ac:dyDescent="0.25">
      <c r="A5099" s="23">
        <v>910100</v>
      </c>
      <c r="B5099" s="21" t="s">
        <v>314</v>
      </c>
      <c r="C5099" s="21"/>
      <c r="D5099" s="16">
        <v>48.735244519392914</v>
      </c>
      <c r="E5099" s="15">
        <v>31.211999999999996</v>
      </c>
    </row>
    <row r="5100" spans="1:5" x14ac:dyDescent="0.25">
      <c r="A5100" s="23">
        <v>910110</v>
      </c>
      <c r="B5100" s="21" t="s">
        <v>313</v>
      </c>
      <c r="C5100" s="21"/>
      <c r="D5100" s="16">
        <v>48.735244519392914</v>
      </c>
      <c r="E5100" s="15">
        <v>31.211999999999996</v>
      </c>
    </row>
    <row r="5101" spans="1:5" x14ac:dyDescent="0.25">
      <c r="A5101" s="23">
        <v>910120</v>
      </c>
      <c r="B5101" s="21" t="s">
        <v>312</v>
      </c>
      <c r="C5101" s="21"/>
      <c r="D5101" s="16">
        <v>48.735244519392914</v>
      </c>
      <c r="E5101" s="15">
        <v>31.211999999999996</v>
      </c>
    </row>
    <row r="5102" spans="1:5" x14ac:dyDescent="0.2">
      <c r="A5102" s="33">
        <v>910121</v>
      </c>
      <c r="B5102" s="188" t="s">
        <v>311</v>
      </c>
      <c r="C5102" s="166"/>
      <c r="D5102" s="16">
        <v>48.735244519392914</v>
      </c>
      <c r="E5102" s="15">
        <v>31.211999999999996</v>
      </c>
    </row>
    <row r="5103" spans="1:5" x14ac:dyDescent="0.25">
      <c r="A5103" s="23">
        <v>910130</v>
      </c>
      <c r="B5103" s="21" t="s">
        <v>310</v>
      </c>
      <c r="C5103" s="21"/>
      <c r="D5103" s="16">
        <v>48.735244519392914</v>
      </c>
      <c r="E5103" s="15">
        <v>31.211999999999996</v>
      </c>
    </row>
    <row r="5104" spans="1:5" x14ac:dyDescent="0.25">
      <c r="A5104" s="23">
        <v>910150</v>
      </c>
      <c r="B5104" s="21" t="s">
        <v>309</v>
      </c>
      <c r="C5104" s="21"/>
      <c r="D5104" s="16">
        <v>48.735244519392914</v>
      </c>
      <c r="E5104" s="15">
        <v>31.211999999999996</v>
      </c>
    </row>
    <row r="5105" spans="1:5" x14ac:dyDescent="0.25">
      <c r="A5105" s="23">
        <v>910160</v>
      </c>
      <c r="B5105" s="21" t="s">
        <v>308</v>
      </c>
      <c r="C5105" s="21"/>
      <c r="D5105" s="16">
        <v>48.735244519392914</v>
      </c>
      <c r="E5105" s="15">
        <v>31.211999999999996</v>
      </c>
    </row>
    <row r="5106" spans="1:5" x14ac:dyDescent="0.25">
      <c r="A5106" s="23">
        <v>910180</v>
      </c>
      <c r="B5106" s="21" t="s">
        <v>307</v>
      </c>
      <c r="C5106" s="21"/>
      <c r="D5106" s="16">
        <v>48.735244519392914</v>
      </c>
      <c r="E5106" s="15">
        <v>31.211999999999996</v>
      </c>
    </row>
    <row r="5107" spans="1:5" x14ac:dyDescent="0.25">
      <c r="A5107" s="23">
        <v>910190</v>
      </c>
      <c r="B5107" s="21" t="s">
        <v>306</v>
      </c>
      <c r="C5107" s="21"/>
      <c r="D5107" s="16">
        <v>48.735244519392914</v>
      </c>
      <c r="E5107" s="15">
        <v>31.211999999999996</v>
      </c>
    </row>
    <row r="5108" spans="1:5" x14ac:dyDescent="0.25">
      <c r="A5108" s="23">
        <v>910200</v>
      </c>
      <c r="B5108" s="21" t="s">
        <v>305</v>
      </c>
      <c r="C5108" s="21"/>
      <c r="D5108" s="16">
        <v>48.735244519392914</v>
      </c>
      <c r="E5108" s="15">
        <v>31.211999999999996</v>
      </c>
    </row>
    <row r="5109" spans="1:5" x14ac:dyDescent="0.25">
      <c r="A5109" s="23"/>
      <c r="B5109" s="22" t="s">
        <v>304</v>
      </c>
      <c r="C5109" s="21"/>
      <c r="D5109" s="16"/>
      <c r="E5109" s="15">
        <v>0</v>
      </c>
    </row>
    <row r="5110" spans="1:5" x14ac:dyDescent="0.25">
      <c r="A5110" s="23">
        <v>910220</v>
      </c>
      <c r="B5110" s="21" t="s">
        <v>303</v>
      </c>
      <c r="C5110" s="21"/>
      <c r="D5110" s="16">
        <v>62.900505902192243</v>
      </c>
      <c r="E5110" s="15">
        <v>40.283999999999999</v>
      </c>
    </row>
    <row r="5111" spans="1:5" x14ac:dyDescent="0.25">
      <c r="A5111" s="23">
        <v>910230</v>
      </c>
      <c r="B5111" s="21" t="s">
        <v>302</v>
      </c>
      <c r="C5111" s="21"/>
      <c r="D5111" s="16">
        <v>62.900505902192243</v>
      </c>
      <c r="E5111" s="15">
        <v>40.283999999999999</v>
      </c>
    </row>
    <row r="5112" spans="1:5" x14ac:dyDescent="0.25">
      <c r="A5112" s="23">
        <v>910240</v>
      </c>
      <c r="B5112" s="21" t="s">
        <v>301</v>
      </c>
      <c r="C5112" s="21"/>
      <c r="D5112" s="16">
        <v>62.900505902192243</v>
      </c>
      <c r="E5112" s="15">
        <v>40.283999999999999</v>
      </c>
    </row>
    <row r="5113" spans="1:5" x14ac:dyDescent="0.25">
      <c r="A5113" s="23">
        <v>910250</v>
      </c>
      <c r="B5113" s="21" t="s">
        <v>300</v>
      </c>
      <c r="C5113" s="21"/>
      <c r="D5113" s="16">
        <v>62.900505902192243</v>
      </c>
      <c r="E5113" s="15">
        <v>40.283999999999999</v>
      </c>
    </row>
    <row r="5114" spans="1:5" x14ac:dyDescent="0.25">
      <c r="A5114" s="23">
        <v>910260</v>
      </c>
      <c r="B5114" s="21" t="s">
        <v>299</v>
      </c>
      <c r="C5114" s="21"/>
      <c r="D5114" s="16">
        <v>62.900505902192243</v>
      </c>
      <c r="E5114" s="15">
        <v>40.283999999999999</v>
      </c>
    </row>
    <row r="5115" spans="1:5" x14ac:dyDescent="0.25">
      <c r="A5115" s="23">
        <v>910270</v>
      </c>
      <c r="B5115" s="21" t="s">
        <v>298</v>
      </c>
      <c r="C5115" s="21" t="s">
        <v>228</v>
      </c>
      <c r="D5115" s="16">
        <v>62.900505902192201</v>
      </c>
      <c r="E5115" s="15">
        <v>40.283999999999978</v>
      </c>
    </row>
    <row r="5116" spans="1:5" x14ac:dyDescent="0.25">
      <c r="A5116" s="23">
        <v>910280</v>
      </c>
      <c r="B5116" s="21" t="s">
        <v>297</v>
      </c>
      <c r="C5116" s="21"/>
      <c r="D5116" s="16">
        <v>62.900505902192243</v>
      </c>
      <c r="E5116" s="15">
        <v>40.283999999999999</v>
      </c>
    </row>
    <row r="5117" spans="1:5" x14ac:dyDescent="0.25">
      <c r="A5117" s="23">
        <v>910290</v>
      </c>
      <c r="B5117" s="21" t="s">
        <v>296</v>
      </c>
      <c r="C5117" s="21"/>
      <c r="D5117" s="16">
        <v>62.900505902192243</v>
      </c>
      <c r="E5117" s="15">
        <v>40.283999999999999</v>
      </c>
    </row>
    <row r="5118" spans="1:5" x14ac:dyDescent="0.25">
      <c r="A5118" s="23">
        <v>910300</v>
      </c>
      <c r="B5118" s="21" t="s">
        <v>295</v>
      </c>
      <c r="C5118" s="21"/>
      <c r="D5118" s="16">
        <v>62.900505902192243</v>
      </c>
      <c r="E5118" s="15">
        <v>40.283999999999999</v>
      </c>
    </row>
    <row r="5119" spans="1:5" x14ac:dyDescent="0.25">
      <c r="A5119" s="23">
        <v>910310</v>
      </c>
      <c r="B5119" s="21" t="s">
        <v>294</v>
      </c>
      <c r="C5119" s="21"/>
      <c r="D5119" s="16">
        <v>62.900505902192243</v>
      </c>
      <c r="E5119" s="15">
        <v>40.283999999999999</v>
      </c>
    </row>
    <row r="5120" spans="1:5" x14ac:dyDescent="0.25">
      <c r="A5120" s="23">
        <v>910320</v>
      </c>
      <c r="B5120" s="21" t="s">
        <v>293</v>
      </c>
      <c r="C5120" s="21"/>
      <c r="D5120" s="16">
        <v>62.900505902192243</v>
      </c>
      <c r="E5120" s="15">
        <v>40.283999999999999</v>
      </c>
    </row>
    <row r="5121" spans="1:5" x14ac:dyDescent="0.2">
      <c r="A5121" s="33">
        <v>910325</v>
      </c>
      <c r="B5121" s="188" t="s">
        <v>292</v>
      </c>
      <c r="C5121" s="166"/>
      <c r="D5121" s="16">
        <v>62.900505902192243</v>
      </c>
      <c r="E5121" s="15">
        <v>40.283999999999999</v>
      </c>
    </row>
    <row r="5122" spans="1:5" x14ac:dyDescent="0.25">
      <c r="A5122" s="23">
        <v>910330</v>
      </c>
      <c r="B5122" s="21" t="s">
        <v>291</v>
      </c>
      <c r="C5122" s="21"/>
      <c r="D5122" s="16">
        <v>62.900505902192243</v>
      </c>
      <c r="E5122" s="15">
        <v>40.283999999999999</v>
      </c>
    </row>
    <row r="5123" spans="1:5" x14ac:dyDescent="0.2">
      <c r="A5123" s="33">
        <v>910335</v>
      </c>
      <c r="B5123" s="188" t="s">
        <v>290</v>
      </c>
      <c r="C5123" s="166"/>
      <c r="D5123" s="16">
        <v>62.900505902192243</v>
      </c>
      <c r="E5123" s="15">
        <v>40.283999999999999</v>
      </c>
    </row>
    <row r="5124" spans="1:5" x14ac:dyDescent="0.25">
      <c r="A5124" s="23">
        <v>910340</v>
      </c>
      <c r="B5124" s="21" t="s">
        <v>289</v>
      </c>
      <c r="C5124" s="21"/>
      <c r="D5124" s="16">
        <v>62.900505902192243</v>
      </c>
      <c r="E5124" s="15">
        <v>40.283999999999999</v>
      </c>
    </row>
    <row r="5125" spans="1:5" x14ac:dyDescent="0.25">
      <c r="A5125" s="23">
        <v>910350</v>
      </c>
      <c r="B5125" s="21" t="s">
        <v>288</v>
      </c>
      <c r="C5125" s="21"/>
      <c r="D5125" s="16">
        <v>62.900505902192243</v>
      </c>
      <c r="E5125" s="15">
        <v>40.283999999999999</v>
      </c>
    </row>
    <row r="5126" spans="1:5" x14ac:dyDescent="0.25">
      <c r="A5126" s="23">
        <v>910360</v>
      </c>
      <c r="B5126" s="21" t="s">
        <v>287</v>
      </c>
      <c r="C5126" s="21"/>
      <c r="D5126" s="16">
        <v>62.900505902192243</v>
      </c>
      <c r="E5126" s="15">
        <v>40.283999999999999</v>
      </c>
    </row>
    <row r="5127" spans="1:5" x14ac:dyDescent="0.2">
      <c r="A5127" s="33">
        <v>910365</v>
      </c>
      <c r="B5127" s="188" t="s">
        <v>286</v>
      </c>
      <c r="C5127" s="166"/>
      <c r="D5127" s="16">
        <v>62.900505902192243</v>
      </c>
      <c r="E5127" s="15">
        <v>40.283999999999999</v>
      </c>
    </row>
    <row r="5128" spans="1:5" x14ac:dyDescent="0.25">
      <c r="A5128" s="23">
        <v>910370</v>
      </c>
      <c r="B5128" s="21" t="s">
        <v>285</v>
      </c>
      <c r="C5128" s="21"/>
      <c r="D5128" s="16">
        <v>62.900505902192243</v>
      </c>
      <c r="E5128" s="15">
        <v>40.283999999999999</v>
      </c>
    </row>
    <row r="5129" spans="1:5" x14ac:dyDescent="0.25">
      <c r="A5129" s="23">
        <v>910380</v>
      </c>
      <c r="B5129" s="21" t="s">
        <v>284</v>
      </c>
      <c r="C5129" s="21"/>
      <c r="D5129" s="16">
        <v>62.900505902192243</v>
      </c>
      <c r="E5129" s="15">
        <v>40.283999999999999</v>
      </c>
    </row>
    <row r="5130" spans="1:5" x14ac:dyDescent="0.25">
      <c r="A5130" s="23">
        <v>910390</v>
      </c>
      <c r="B5130" s="21" t="s">
        <v>283</v>
      </c>
      <c r="C5130" s="21"/>
      <c r="D5130" s="16">
        <v>62.900505902192243</v>
      </c>
      <c r="E5130" s="15">
        <v>40.283999999999999</v>
      </c>
    </row>
    <row r="5131" spans="1:5" x14ac:dyDescent="0.25">
      <c r="A5131" s="23">
        <v>910400</v>
      </c>
      <c r="B5131" s="21" t="s">
        <v>282</v>
      </c>
      <c r="C5131" s="21"/>
      <c r="D5131" s="16">
        <v>62.900505902192243</v>
      </c>
      <c r="E5131" s="15">
        <v>40.283999999999999</v>
      </c>
    </row>
    <row r="5132" spans="1:5" x14ac:dyDescent="0.25">
      <c r="A5132" s="23">
        <v>910410</v>
      </c>
      <c r="B5132" s="21" t="s">
        <v>281</v>
      </c>
      <c r="C5132" s="21"/>
      <c r="D5132" s="16">
        <v>62.900505902192243</v>
      </c>
      <c r="E5132" s="15">
        <v>40.283999999999999</v>
      </c>
    </row>
    <row r="5133" spans="1:5" x14ac:dyDescent="0.25">
      <c r="A5133" s="23">
        <v>910420</v>
      </c>
      <c r="B5133" s="21" t="s">
        <v>280</v>
      </c>
      <c r="C5133" s="21"/>
      <c r="D5133" s="16">
        <v>62.900505902192243</v>
      </c>
      <c r="E5133" s="15">
        <v>40.283999999999999</v>
      </c>
    </row>
    <row r="5134" spans="1:5" x14ac:dyDescent="0.25">
      <c r="A5134" s="23">
        <v>910430</v>
      </c>
      <c r="B5134" s="21" t="s">
        <v>279</v>
      </c>
      <c r="C5134" s="21"/>
      <c r="D5134" s="16">
        <v>62.900505902192243</v>
      </c>
      <c r="E5134" s="15">
        <v>40.283999999999999</v>
      </c>
    </row>
    <row r="5135" spans="1:5" x14ac:dyDescent="0.2">
      <c r="A5135" s="33">
        <v>910431</v>
      </c>
      <c r="B5135" s="188" t="s">
        <v>278</v>
      </c>
      <c r="C5135" s="166"/>
      <c r="D5135" s="16">
        <v>62.900505902192243</v>
      </c>
      <c r="E5135" s="15">
        <v>40.283999999999999</v>
      </c>
    </row>
    <row r="5136" spans="1:5" x14ac:dyDescent="0.25">
      <c r="A5136" s="23">
        <v>910440</v>
      </c>
      <c r="B5136" s="21" t="s">
        <v>277</v>
      </c>
      <c r="C5136" s="21"/>
      <c r="D5136" s="16">
        <v>62.900505902192243</v>
      </c>
      <c r="E5136" s="15">
        <v>40.283999999999999</v>
      </c>
    </row>
    <row r="5137" spans="1:5" x14ac:dyDescent="0.25">
      <c r="A5137" s="23">
        <v>910450</v>
      </c>
      <c r="B5137" s="21" t="s">
        <v>276</v>
      </c>
      <c r="C5137" s="21"/>
      <c r="D5137" s="16">
        <v>62.900505902192243</v>
      </c>
      <c r="E5137" s="15">
        <v>40.283999999999999</v>
      </c>
    </row>
    <row r="5138" spans="1:5" x14ac:dyDescent="0.25">
      <c r="A5138" s="23">
        <v>910460</v>
      </c>
      <c r="B5138" s="21" t="s">
        <v>275</v>
      </c>
      <c r="C5138" s="21"/>
      <c r="D5138" s="16">
        <v>62.900505902192243</v>
      </c>
      <c r="E5138" s="15">
        <v>40.283999999999999</v>
      </c>
    </row>
    <row r="5139" spans="1:5" x14ac:dyDescent="0.25">
      <c r="A5139" s="23">
        <v>910470</v>
      </c>
      <c r="B5139" s="21" t="s">
        <v>274</v>
      </c>
      <c r="C5139" s="21"/>
      <c r="D5139" s="16">
        <v>62.900505902192243</v>
      </c>
      <c r="E5139" s="15">
        <v>40.283999999999999</v>
      </c>
    </row>
    <row r="5140" spans="1:5" x14ac:dyDescent="0.25">
      <c r="A5140" s="23">
        <v>910480</v>
      </c>
      <c r="B5140" s="21" t="s">
        <v>273</v>
      </c>
      <c r="C5140" s="21"/>
      <c r="D5140" s="16">
        <v>62.900505902192243</v>
      </c>
      <c r="E5140" s="15">
        <v>40.283999999999999</v>
      </c>
    </row>
    <row r="5141" spans="1:5" x14ac:dyDescent="0.2">
      <c r="A5141" s="33">
        <v>910485</v>
      </c>
      <c r="B5141" s="188" t="s">
        <v>272</v>
      </c>
      <c r="C5141" s="166"/>
      <c r="D5141" s="16">
        <v>62.900505902192243</v>
      </c>
      <c r="E5141" s="15">
        <v>40.283999999999999</v>
      </c>
    </row>
    <row r="5142" spans="1:5" x14ac:dyDescent="0.2">
      <c r="A5142" s="33">
        <v>910489</v>
      </c>
      <c r="B5142" s="188" t="s">
        <v>271</v>
      </c>
      <c r="C5142" s="166"/>
      <c r="D5142" s="16">
        <v>62.900505902192243</v>
      </c>
      <c r="E5142" s="15">
        <v>40.283999999999999</v>
      </c>
    </row>
    <row r="5143" spans="1:5" x14ac:dyDescent="0.25">
      <c r="A5143" s="23">
        <v>910490</v>
      </c>
      <c r="B5143" s="21" t="s">
        <v>270</v>
      </c>
      <c r="C5143" s="21"/>
      <c r="D5143" s="16">
        <v>62.900505902192243</v>
      </c>
      <c r="E5143" s="15">
        <v>40.283999999999999</v>
      </c>
    </row>
    <row r="5144" spans="1:5" x14ac:dyDescent="0.25">
      <c r="A5144" s="23">
        <v>910491</v>
      </c>
      <c r="B5144" s="21" t="s">
        <v>223</v>
      </c>
      <c r="C5144" s="21" t="s">
        <v>269</v>
      </c>
      <c r="D5144" s="16">
        <v>62.900505902192243</v>
      </c>
      <c r="E5144" s="15">
        <v>40.283999999999999</v>
      </c>
    </row>
    <row r="5145" spans="1:5" x14ac:dyDescent="0.25">
      <c r="A5145" s="23">
        <v>910500</v>
      </c>
      <c r="B5145" s="21" t="s">
        <v>268</v>
      </c>
      <c r="C5145" s="21"/>
      <c r="D5145" s="16">
        <v>62.900505902192243</v>
      </c>
      <c r="E5145" s="15">
        <v>40.283999999999999</v>
      </c>
    </row>
    <row r="5146" spans="1:5" x14ac:dyDescent="0.25">
      <c r="A5146" s="18">
        <v>910505</v>
      </c>
      <c r="B5146" s="17" t="s">
        <v>267</v>
      </c>
      <c r="C5146" s="17"/>
      <c r="D5146" s="25">
        <v>62.900505902192243</v>
      </c>
      <c r="E5146" s="15">
        <v>40.283999999999999</v>
      </c>
    </row>
    <row r="5147" spans="1:5" x14ac:dyDescent="0.2">
      <c r="A5147" s="33">
        <v>910508</v>
      </c>
      <c r="B5147" s="188" t="s">
        <v>266</v>
      </c>
      <c r="C5147" s="166"/>
      <c r="D5147" s="16">
        <v>62.900505902192243</v>
      </c>
      <c r="E5147" s="15">
        <v>40.283999999999999</v>
      </c>
    </row>
    <row r="5148" spans="1:5" x14ac:dyDescent="0.25">
      <c r="A5148" s="23">
        <v>910510</v>
      </c>
      <c r="B5148" s="21" t="s">
        <v>265</v>
      </c>
      <c r="C5148" s="21"/>
      <c r="D5148" s="16">
        <v>62.900505902192243</v>
      </c>
      <c r="E5148" s="15">
        <v>40.283999999999999</v>
      </c>
    </row>
    <row r="5149" spans="1:5" x14ac:dyDescent="0.25">
      <c r="A5149" s="23">
        <v>910520</v>
      </c>
      <c r="B5149" s="21" t="s">
        <v>264</v>
      </c>
      <c r="C5149" s="21"/>
      <c r="D5149" s="16">
        <v>62.900505902192243</v>
      </c>
      <c r="E5149" s="15">
        <v>40.283999999999999</v>
      </c>
    </row>
    <row r="5150" spans="1:5" x14ac:dyDescent="0.25">
      <c r="A5150" s="23">
        <v>910530</v>
      </c>
      <c r="B5150" s="21" t="s">
        <v>263</v>
      </c>
      <c r="C5150" s="21"/>
      <c r="D5150" s="16">
        <v>62.900505902192243</v>
      </c>
      <c r="E5150" s="15">
        <v>40.283999999999999</v>
      </c>
    </row>
    <row r="5151" spans="1:5" x14ac:dyDescent="0.25">
      <c r="A5151" s="23">
        <v>910540</v>
      </c>
      <c r="B5151" s="21" t="s">
        <v>262</v>
      </c>
      <c r="C5151" s="21"/>
      <c r="D5151" s="16">
        <v>62.900505902192243</v>
      </c>
      <c r="E5151" s="15">
        <v>40.283999999999999</v>
      </c>
    </row>
    <row r="5152" spans="1:5" x14ac:dyDescent="0.25">
      <c r="A5152" s="23">
        <v>910550</v>
      </c>
      <c r="B5152" s="21" t="s">
        <v>261</v>
      </c>
      <c r="C5152" s="21"/>
      <c r="D5152" s="16">
        <v>62.900505902192243</v>
      </c>
      <c r="E5152" s="15">
        <v>40.283999999999999</v>
      </c>
    </row>
    <row r="5153" spans="1:5" x14ac:dyDescent="0.25">
      <c r="A5153" s="23">
        <v>910560</v>
      </c>
      <c r="B5153" s="21" t="s">
        <v>260</v>
      </c>
      <c r="C5153" s="21"/>
      <c r="D5153" s="16">
        <v>62.900505902192243</v>
      </c>
      <c r="E5153" s="15">
        <v>40.283999999999999</v>
      </c>
    </row>
    <row r="5154" spans="1:5" x14ac:dyDescent="0.25">
      <c r="A5154" s="23">
        <v>910570</v>
      </c>
      <c r="B5154" s="21" t="s">
        <v>259</v>
      </c>
      <c r="C5154" s="21"/>
      <c r="D5154" s="16">
        <v>62.900505902192243</v>
      </c>
      <c r="E5154" s="15">
        <v>40.283999999999999</v>
      </c>
    </row>
    <row r="5155" spans="1:5" x14ac:dyDescent="0.25">
      <c r="A5155" s="23">
        <v>910580</v>
      </c>
      <c r="B5155" s="21" t="s">
        <v>258</v>
      </c>
      <c r="C5155" s="21"/>
      <c r="D5155" s="16">
        <v>62.900505902192243</v>
      </c>
      <c r="E5155" s="15">
        <v>40.283999999999999</v>
      </c>
    </row>
    <row r="5156" spans="1:5" x14ac:dyDescent="0.25">
      <c r="A5156" s="23">
        <v>910590</v>
      </c>
      <c r="B5156" s="21" t="s">
        <v>257</v>
      </c>
      <c r="C5156" s="21"/>
      <c r="D5156" s="16">
        <v>62.900505902192243</v>
      </c>
      <c r="E5156" s="15">
        <v>40.283999999999999</v>
      </c>
    </row>
    <row r="5157" spans="1:5" x14ac:dyDescent="0.25">
      <c r="A5157" s="23">
        <v>910600</v>
      </c>
      <c r="B5157" s="21" t="s">
        <v>256</v>
      </c>
      <c r="C5157" s="21"/>
      <c r="D5157" s="16">
        <v>62.900505902192243</v>
      </c>
      <c r="E5157" s="15">
        <v>40.283999999999999</v>
      </c>
    </row>
    <row r="5158" spans="1:5" x14ac:dyDescent="0.2">
      <c r="A5158" s="33">
        <v>910603</v>
      </c>
      <c r="B5158" s="188" t="s">
        <v>255</v>
      </c>
      <c r="C5158" s="166"/>
      <c r="D5158" s="16">
        <v>62.900505902192243</v>
      </c>
      <c r="E5158" s="15">
        <v>40.283999999999999</v>
      </c>
    </row>
    <row r="5159" spans="1:5" x14ac:dyDescent="0.25">
      <c r="A5159" s="23">
        <v>910610</v>
      </c>
      <c r="B5159" s="21" t="s">
        <v>254</v>
      </c>
      <c r="C5159" s="21"/>
      <c r="D5159" s="16">
        <v>62.900505902192243</v>
      </c>
      <c r="E5159" s="15">
        <v>40.283999999999999</v>
      </c>
    </row>
    <row r="5160" spans="1:5" x14ac:dyDescent="0.25">
      <c r="A5160" s="23">
        <v>910620</v>
      </c>
      <c r="B5160" s="21" t="s">
        <v>253</v>
      </c>
      <c r="C5160" s="21"/>
      <c r="D5160" s="16">
        <v>62.900505902192243</v>
      </c>
      <c r="E5160" s="15">
        <v>40.283999999999999</v>
      </c>
    </row>
    <row r="5161" spans="1:5" x14ac:dyDescent="0.25">
      <c r="A5161" s="23"/>
      <c r="B5161" s="22" t="s">
        <v>252</v>
      </c>
      <c r="C5161" s="21"/>
      <c r="D5161" s="16"/>
      <c r="E5161" s="15">
        <v>0</v>
      </c>
    </row>
    <row r="5162" spans="1:5" x14ac:dyDescent="0.25">
      <c r="A5162" s="23">
        <v>910640</v>
      </c>
      <c r="B5162" s="21" t="s">
        <v>251</v>
      </c>
      <c r="C5162" s="21"/>
      <c r="D5162" s="16">
        <v>67.284991568296803</v>
      </c>
      <c r="E5162" s="15">
        <v>43.092000000000006</v>
      </c>
    </row>
    <row r="5163" spans="1:5" x14ac:dyDescent="0.25">
      <c r="A5163" s="23">
        <v>910650</v>
      </c>
      <c r="B5163" s="21" t="s">
        <v>250</v>
      </c>
      <c r="C5163" s="21"/>
      <c r="D5163" s="16">
        <v>67.284991568296803</v>
      </c>
      <c r="E5163" s="15">
        <v>43.092000000000006</v>
      </c>
    </row>
    <row r="5164" spans="1:5" x14ac:dyDescent="0.25">
      <c r="A5164" s="23">
        <v>910660</v>
      </c>
      <c r="B5164" s="21" t="s">
        <v>249</v>
      </c>
      <c r="C5164" s="21"/>
      <c r="D5164" s="16">
        <v>67.284991568296803</v>
      </c>
      <c r="E5164" s="15">
        <v>43.092000000000006</v>
      </c>
    </row>
    <row r="5165" spans="1:5" x14ac:dyDescent="0.25">
      <c r="A5165" s="23">
        <v>910670</v>
      </c>
      <c r="B5165" s="21" t="s">
        <v>248</v>
      </c>
      <c r="C5165" s="21"/>
      <c r="D5165" s="16">
        <v>67.284991568296803</v>
      </c>
      <c r="E5165" s="15">
        <v>43.092000000000006</v>
      </c>
    </row>
    <row r="5166" spans="1:5" x14ac:dyDescent="0.25">
      <c r="A5166" s="23">
        <v>910680</v>
      </c>
      <c r="B5166" s="21" t="s">
        <v>247</v>
      </c>
      <c r="C5166" s="21"/>
      <c r="D5166" s="16">
        <v>67.284991568296803</v>
      </c>
      <c r="E5166" s="15">
        <v>43.092000000000006</v>
      </c>
    </row>
    <row r="5167" spans="1:5" x14ac:dyDescent="0.25">
      <c r="A5167" s="23">
        <v>910690</v>
      </c>
      <c r="B5167" s="21" t="s">
        <v>246</v>
      </c>
      <c r="C5167" s="21"/>
      <c r="D5167" s="16">
        <v>67.284991568296803</v>
      </c>
      <c r="E5167" s="15">
        <v>43.092000000000006</v>
      </c>
    </row>
    <row r="5168" spans="1:5" x14ac:dyDescent="0.25">
      <c r="A5168" s="33">
        <v>910695</v>
      </c>
      <c r="B5168" s="21" t="s">
        <v>245</v>
      </c>
      <c r="C5168" s="21" t="s">
        <v>228</v>
      </c>
      <c r="D5168" s="16">
        <v>67.284991568296803</v>
      </c>
      <c r="E5168" s="15">
        <v>43.092000000000006</v>
      </c>
    </row>
    <row r="5169" spans="1:5" x14ac:dyDescent="0.25">
      <c r="A5169" s="23">
        <v>910700</v>
      </c>
      <c r="B5169" s="21" t="s">
        <v>244</v>
      </c>
      <c r="C5169" s="21"/>
      <c r="D5169" s="16">
        <v>67.284991568296803</v>
      </c>
      <c r="E5169" s="15">
        <v>43.092000000000006</v>
      </c>
    </row>
    <row r="5170" spans="1:5" x14ac:dyDescent="0.25">
      <c r="A5170" s="23">
        <v>910710</v>
      </c>
      <c r="B5170" s="21" t="s">
        <v>243</v>
      </c>
      <c r="C5170" s="21"/>
      <c r="D5170" s="16">
        <v>67.284991568296803</v>
      </c>
      <c r="E5170" s="15">
        <v>43.092000000000006</v>
      </c>
    </row>
    <row r="5171" spans="1:5" x14ac:dyDescent="0.2">
      <c r="A5171" s="33">
        <v>910715</v>
      </c>
      <c r="B5171" s="188" t="s">
        <v>242</v>
      </c>
      <c r="C5171" s="166"/>
      <c r="D5171" s="16">
        <v>67.284991568296803</v>
      </c>
      <c r="E5171" s="15">
        <v>43.092000000000006</v>
      </c>
    </row>
    <row r="5172" spans="1:5" x14ac:dyDescent="0.25">
      <c r="A5172" s="23">
        <v>910720</v>
      </c>
      <c r="B5172" s="21" t="s">
        <v>241</v>
      </c>
      <c r="C5172" s="21"/>
      <c r="D5172" s="16">
        <v>67.284991568296803</v>
      </c>
      <c r="E5172" s="15">
        <v>43.092000000000006</v>
      </c>
    </row>
    <row r="5173" spans="1:5" x14ac:dyDescent="0.2">
      <c r="A5173" s="33">
        <v>910721</v>
      </c>
      <c r="B5173" s="188" t="s">
        <v>240</v>
      </c>
      <c r="C5173" s="166"/>
      <c r="D5173" s="16">
        <v>67.284991568296803</v>
      </c>
      <c r="E5173" s="15">
        <v>43.092000000000006</v>
      </c>
    </row>
    <row r="5174" spans="1:5" x14ac:dyDescent="0.25">
      <c r="A5174" s="23">
        <v>910730</v>
      </c>
      <c r="B5174" s="21" t="s">
        <v>239</v>
      </c>
      <c r="C5174" s="21"/>
      <c r="D5174" s="16">
        <v>67.284991568296803</v>
      </c>
      <c r="E5174" s="15">
        <v>43.092000000000006</v>
      </c>
    </row>
    <row r="5175" spans="1:5" x14ac:dyDescent="0.25">
      <c r="A5175" s="23">
        <v>910740</v>
      </c>
      <c r="B5175" s="21" t="s">
        <v>238</v>
      </c>
      <c r="C5175" s="21"/>
      <c r="D5175" s="16">
        <v>67.284991568296803</v>
      </c>
      <c r="E5175" s="15">
        <v>43.092000000000006</v>
      </c>
    </row>
    <row r="5176" spans="1:5" x14ac:dyDescent="0.25">
      <c r="A5176" s="23">
        <v>910750</v>
      </c>
      <c r="B5176" s="21" t="s">
        <v>237</v>
      </c>
      <c r="C5176" s="21"/>
      <c r="D5176" s="16">
        <v>67.284991568296803</v>
      </c>
      <c r="E5176" s="15">
        <v>43.092000000000006</v>
      </c>
    </row>
    <row r="5177" spans="1:5" x14ac:dyDescent="0.25">
      <c r="A5177" s="33">
        <v>910751</v>
      </c>
      <c r="B5177" s="21" t="s">
        <v>236</v>
      </c>
      <c r="C5177" s="21" t="s">
        <v>228</v>
      </c>
      <c r="D5177" s="16">
        <v>67.284991568296803</v>
      </c>
      <c r="E5177" s="15">
        <v>43.092000000000006</v>
      </c>
    </row>
    <row r="5178" spans="1:5" x14ac:dyDescent="0.25">
      <c r="A5178" s="23">
        <v>910760</v>
      </c>
      <c r="B5178" s="21" t="s">
        <v>235</v>
      </c>
      <c r="C5178" s="21"/>
      <c r="D5178" s="16">
        <v>67.284991568296803</v>
      </c>
      <c r="E5178" s="15">
        <v>43.092000000000006</v>
      </c>
    </row>
    <row r="5179" spans="1:5" x14ac:dyDescent="0.25">
      <c r="A5179" s="23">
        <v>910770</v>
      </c>
      <c r="B5179" s="21" t="s">
        <v>234</v>
      </c>
      <c r="C5179" s="21"/>
      <c r="D5179" s="16">
        <v>67.284991568296803</v>
      </c>
      <c r="E5179" s="15">
        <v>43.092000000000006</v>
      </c>
    </row>
    <row r="5180" spans="1:5" x14ac:dyDescent="0.25">
      <c r="A5180" s="23">
        <v>910780</v>
      </c>
      <c r="B5180" s="21" t="s">
        <v>233</v>
      </c>
      <c r="C5180" s="21"/>
      <c r="D5180" s="16">
        <v>67.284991568296803</v>
      </c>
      <c r="E5180" s="15">
        <v>43.092000000000006</v>
      </c>
    </row>
    <row r="5181" spans="1:5" x14ac:dyDescent="0.25">
      <c r="A5181" s="23">
        <v>910790</v>
      </c>
      <c r="B5181" s="21" t="s">
        <v>232</v>
      </c>
      <c r="C5181" s="30"/>
      <c r="D5181" s="16">
        <v>67.284991568296803</v>
      </c>
      <c r="E5181" s="15">
        <v>43.092000000000006</v>
      </c>
    </row>
    <row r="5182" spans="1:5" x14ac:dyDescent="0.25">
      <c r="A5182" s="23">
        <v>910800</v>
      </c>
      <c r="B5182" s="21" t="s">
        <v>231</v>
      </c>
      <c r="C5182" s="21"/>
      <c r="D5182" s="16">
        <v>67.284991568296803</v>
      </c>
      <c r="E5182" s="15">
        <v>43.092000000000006</v>
      </c>
    </row>
    <row r="5183" spans="1:5" x14ac:dyDescent="0.25">
      <c r="A5183" s="23">
        <v>910810</v>
      </c>
      <c r="B5183" s="21" t="s">
        <v>230</v>
      </c>
      <c r="C5183" s="21"/>
      <c r="D5183" s="16">
        <v>67.284991568296803</v>
      </c>
      <c r="E5183" s="15">
        <v>43.092000000000006</v>
      </c>
    </row>
    <row r="5184" spans="1:5" x14ac:dyDescent="0.25">
      <c r="A5184" s="33">
        <v>910811</v>
      </c>
      <c r="B5184" s="21" t="s">
        <v>229</v>
      </c>
      <c r="C5184" s="21" t="s">
        <v>228</v>
      </c>
      <c r="D5184" s="16">
        <v>67.284991568296803</v>
      </c>
      <c r="E5184" s="15">
        <v>43.092000000000006</v>
      </c>
    </row>
    <row r="5185" spans="1:5" x14ac:dyDescent="0.25">
      <c r="A5185" s="23">
        <v>910820</v>
      </c>
      <c r="B5185" s="21" t="s">
        <v>227</v>
      </c>
      <c r="C5185" s="21"/>
      <c r="D5185" s="16">
        <v>67.284991568296803</v>
      </c>
      <c r="E5185" s="15">
        <v>43.092000000000006</v>
      </c>
    </row>
    <row r="5186" spans="1:5" x14ac:dyDescent="0.25">
      <c r="A5186" s="23">
        <v>910830</v>
      </c>
      <c r="B5186" s="21" t="s">
        <v>226</v>
      </c>
      <c r="C5186" s="21"/>
      <c r="D5186" s="16">
        <v>67.284991568296803</v>
      </c>
      <c r="E5186" s="15">
        <v>43.092000000000006</v>
      </c>
    </row>
    <row r="5187" spans="1:5" x14ac:dyDescent="0.25">
      <c r="A5187" s="23">
        <v>910840</v>
      </c>
      <c r="B5187" s="21" t="s">
        <v>225</v>
      </c>
      <c r="C5187" s="21"/>
      <c r="D5187" s="16">
        <v>67.284991568296803</v>
      </c>
      <c r="E5187" s="15">
        <v>43.092000000000006</v>
      </c>
    </row>
    <row r="5188" spans="1:5" x14ac:dyDescent="0.2">
      <c r="A5188" s="33">
        <v>910845</v>
      </c>
      <c r="B5188" s="188" t="s">
        <v>224</v>
      </c>
      <c r="C5188" s="166"/>
      <c r="D5188" s="16">
        <v>67.284991568296803</v>
      </c>
      <c r="E5188" s="15">
        <v>43.092000000000006</v>
      </c>
    </row>
    <row r="5189" spans="1:5" x14ac:dyDescent="0.25">
      <c r="A5189" s="23">
        <v>910851</v>
      </c>
      <c r="B5189" s="21" t="s">
        <v>223</v>
      </c>
      <c r="C5189" s="21" t="s">
        <v>222</v>
      </c>
      <c r="D5189" s="16">
        <v>67.284991568296803</v>
      </c>
      <c r="E5189" s="15">
        <v>43.092000000000006</v>
      </c>
    </row>
    <row r="5190" spans="1:5" x14ac:dyDescent="0.25">
      <c r="A5190" s="23">
        <v>910860</v>
      </c>
      <c r="B5190" s="21" t="s">
        <v>221</v>
      </c>
      <c r="C5190" s="21"/>
      <c r="D5190" s="16">
        <v>67.284991568296803</v>
      </c>
      <c r="E5190" s="15">
        <v>43.092000000000006</v>
      </c>
    </row>
    <row r="5191" spans="1:5" x14ac:dyDescent="0.25">
      <c r="A5191" s="23">
        <v>910861</v>
      </c>
      <c r="B5191" s="21" t="s">
        <v>220</v>
      </c>
      <c r="C5191" s="21"/>
      <c r="D5191" s="16">
        <v>67</v>
      </c>
      <c r="E5191" s="15">
        <v>42.909479999999995</v>
      </c>
    </row>
    <row r="5192" spans="1:5" x14ac:dyDescent="0.25">
      <c r="A5192" s="23">
        <v>910870</v>
      </c>
      <c r="B5192" s="21" t="s">
        <v>219</v>
      </c>
      <c r="C5192" s="21"/>
      <c r="D5192" s="16">
        <v>67.284991568296803</v>
      </c>
      <c r="E5192" s="15">
        <v>43.092000000000006</v>
      </c>
    </row>
    <row r="5193" spans="1:5" x14ac:dyDescent="0.25">
      <c r="A5193" s="23">
        <v>910871</v>
      </c>
      <c r="B5193" s="21" t="s">
        <v>218</v>
      </c>
      <c r="C5193" s="21"/>
      <c r="D5193" s="16">
        <v>67.284991568296803</v>
      </c>
      <c r="E5193" s="15">
        <v>43.092000000000006</v>
      </c>
    </row>
    <row r="5194" spans="1:5" x14ac:dyDescent="0.25">
      <c r="A5194" s="23">
        <v>910880</v>
      </c>
      <c r="B5194" s="21" t="s">
        <v>217</v>
      </c>
      <c r="C5194" s="21"/>
      <c r="D5194" s="16">
        <v>67.284991568296803</v>
      </c>
      <c r="E5194" s="15">
        <v>43.092000000000006</v>
      </c>
    </row>
    <row r="5195" spans="1:5" x14ac:dyDescent="0.25">
      <c r="A5195" s="23">
        <v>910890</v>
      </c>
      <c r="B5195" s="21" t="s">
        <v>216</v>
      </c>
      <c r="C5195" s="21"/>
      <c r="D5195" s="16">
        <v>67.284991568296803</v>
      </c>
      <c r="E5195" s="15">
        <v>43.092000000000006</v>
      </c>
    </row>
    <row r="5196" spans="1:5" x14ac:dyDescent="0.25">
      <c r="A5196" s="23">
        <v>910900</v>
      </c>
      <c r="B5196" s="21" t="s">
        <v>215</v>
      </c>
      <c r="C5196" s="21"/>
      <c r="D5196" s="16">
        <v>67.284991568296803</v>
      </c>
      <c r="E5196" s="15">
        <v>43.092000000000006</v>
      </c>
    </row>
    <row r="5197" spans="1:5" x14ac:dyDescent="0.25">
      <c r="A5197" s="23">
        <v>910910</v>
      </c>
      <c r="B5197" s="21" t="s">
        <v>214</v>
      </c>
      <c r="C5197" s="21"/>
      <c r="D5197" s="16">
        <v>67.284991568296803</v>
      </c>
      <c r="E5197" s="15">
        <v>43.092000000000006</v>
      </c>
    </row>
    <row r="5198" spans="1:5" x14ac:dyDescent="0.25">
      <c r="A5198" s="23"/>
      <c r="B5198" s="22" t="s">
        <v>213</v>
      </c>
      <c r="C5198" s="21"/>
      <c r="D5198" s="16"/>
      <c r="E5198" s="15">
        <v>0</v>
      </c>
    </row>
    <row r="5199" spans="1:5" x14ac:dyDescent="0.25">
      <c r="A5199" s="23">
        <v>910930</v>
      </c>
      <c r="B5199" s="21" t="s">
        <v>212</v>
      </c>
      <c r="C5199" s="21"/>
      <c r="D5199" s="16">
        <v>101.18043844856662</v>
      </c>
      <c r="E5199" s="15">
        <v>64.800000000000011</v>
      </c>
    </row>
    <row r="5200" spans="1:5" x14ac:dyDescent="0.25">
      <c r="A5200" s="23">
        <v>910940</v>
      </c>
      <c r="B5200" s="21" t="s">
        <v>211</v>
      </c>
      <c r="C5200" s="21"/>
      <c r="D5200" s="16">
        <v>101.18043844856662</v>
      </c>
      <c r="E5200" s="15">
        <v>64.800000000000011</v>
      </c>
    </row>
    <row r="5201" spans="1:5" x14ac:dyDescent="0.25">
      <c r="A5201" s="23">
        <v>910950</v>
      </c>
      <c r="B5201" s="21" t="s">
        <v>210</v>
      </c>
      <c r="C5201" s="21"/>
      <c r="D5201" s="16">
        <v>101.18043844856662</v>
      </c>
      <c r="E5201" s="15">
        <v>64.800000000000011</v>
      </c>
    </row>
    <row r="5202" spans="1:5" x14ac:dyDescent="0.25">
      <c r="A5202" s="23">
        <v>910951</v>
      </c>
      <c r="B5202" s="21" t="s">
        <v>209</v>
      </c>
      <c r="C5202" s="21"/>
      <c r="D5202" s="16">
        <v>101</v>
      </c>
      <c r="E5202" s="15">
        <v>64.684440000000009</v>
      </c>
    </row>
    <row r="5203" spans="1:5" x14ac:dyDescent="0.25">
      <c r="A5203" s="23">
        <v>910960</v>
      </c>
      <c r="B5203" s="21" t="s">
        <v>208</v>
      </c>
      <c r="C5203" s="21"/>
      <c r="D5203" s="16">
        <v>101.18043844856662</v>
      </c>
      <c r="E5203" s="15">
        <v>64.800000000000011</v>
      </c>
    </row>
    <row r="5204" spans="1:5" x14ac:dyDescent="0.2">
      <c r="A5204" s="33">
        <v>910965</v>
      </c>
      <c r="B5204" s="188" t="s">
        <v>207</v>
      </c>
      <c r="C5204" s="166"/>
      <c r="D5204" s="16">
        <v>101.18043844856662</v>
      </c>
      <c r="E5204" s="15">
        <v>64.800000000000011</v>
      </c>
    </row>
    <row r="5205" spans="1:5" x14ac:dyDescent="0.25">
      <c r="A5205" s="23">
        <v>910961</v>
      </c>
      <c r="B5205" s="21" t="s">
        <v>206</v>
      </c>
      <c r="C5205" s="21"/>
      <c r="D5205" s="16">
        <v>101.18043844856662</v>
      </c>
      <c r="E5205" s="15">
        <v>64.800000000000011</v>
      </c>
    </row>
    <row r="5206" spans="1:5" x14ac:dyDescent="0.25">
      <c r="A5206" s="23">
        <v>910962</v>
      </c>
      <c r="B5206" s="21" t="s">
        <v>205</v>
      </c>
      <c r="C5206" s="21"/>
      <c r="D5206" s="16">
        <v>101.18043844856662</v>
      </c>
      <c r="E5206" s="15">
        <v>64.800000000000011</v>
      </c>
    </row>
    <row r="5207" spans="1:5" x14ac:dyDescent="0.25">
      <c r="A5207" s="23">
        <v>910970</v>
      </c>
      <c r="B5207" s="21" t="s">
        <v>204</v>
      </c>
      <c r="C5207" s="21"/>
      <c r="D5207" s="16">
        <v>101.18043844856662</v>
      </c>
      <c r="E5207" s="15">
        <v>64.800000000000011</v>
      </c>
    </row>
    <row r="5208" spans="1:5" x14ac:dyDescent="0.25">
      <c r="A5208" s="23">
        <v>910980</v>
      </c>
      <c r="B5208" s="21" t="s">
        <v>203</v>
      </c>
      <c r="C5208" s="21"/>
      <c r="D5208" s="16">
        <v>101.18043844856662</v>
      </c>
      <c r="E5208" s="15">
        <v>64.800000000000011</v>
      </c>
    </row>
    <row r="5209" spans="1:5" x14ac:dyDescent="0.25">
      <c r="A5209" s="23">
        <v>910990</v>
      </c>
      <c r="B5209" s="21" t="s">
        <v>202</v>
      </c>
      <c r="C5209" s="21"/>
      <c r="D5209" s="16">
        <v>101.18043844856662</v>
      </c>
      <c r="E5209" s="15">
        <v>64.800000000000011</v>
      </c>
    </row>
    <row r="5210" spans="1:5" x14ac:dyDescent="0.25">
      <c r="A5210" s="23">
        <v>911000</v>
      </c>
      <c r="B5210" s="21" t="s">
        <v>201</v>
      </c>
      <c r="C5210" s="21"/>
      <c r="D5210" s="16">
        <v>101.18043844856662</v>
      </c>
      <c r="E5210" s="15">
        <v>64.800000000000011</v>
      </c>
    </row>
    <row r="5211" spans="1:5" x14ac:dyDescent="0.25">
      <c r="A5211" s="23">
        <v>911001</v>
      </c>
      <c r="B5211" s="21" t="s">
        <v>200</v>
      </c>
      <c r="C5211" s="21"/>
      <c r="D5211" s="16">
        <v>101</v>
      </c>
      <c r="E5211" s="15">
        <v>64.684440000000009</v>
      </c>
    </row>
    <row r="5212" spans="1:5" x14ac:dyDescent="0.25">
      <c r="A5212" s="23">
        <v>911005</v>
      </c>
      <c r="B5212" s="21" t="s">
        <v>199</v>
      </c>
      <c r="C5212" s="21"/>
      <c r="D5212" s="16">
        <v>101.18043844856662</v>
      </c>
      <c r="E5212" s="15">
        <v>64.800000000000011</v>
      </c>
    </row>
    <row r="5213" spans="1:5" x14ac:dyDescent="0.25">
      <c r="A5213" s="23">
        <v>911010</v>
      </c>
      <c r="B5213" s="21" t="s">
        <v>198</v>
      </c>
      <c r="C5213" s="21" t="s">
        <v>155</v>
      </c>
      <c r="D5213" s="16">
        <v>101.18043844856662</v>
      </c>
      <c r="E5213" s="15">
        <v>64.800000000000011</v>
      </c>
    </row>
    <row r="5214" spans="1:5" x14ac:dyDescent="0.25">
      <c r="A5214" s="23">
        <v>911020</v>
      </c>
      <c r="B5214" s="21" t="s">
        <v>197</v>
      </c>
      <c r="C5214" s="21"/>
      <c r="D5214" s="16">
        <v>101.18043844856662</v>
      </c>
      <c r="E5214" s="15">
        <v>64.800000000000011</v>
      </c>
    </row>
    <row r="5215" spans="1:5" x14ac:dyDescent="0.25">
      <c r="A5215" s="23">
        <v>911030</v>
      </c>
      <c r="B5215" s="21" t="s">
        <v>196</v>
      </c>
      <c r="C5215" s="21"/>
      <c r="D5215" s="16">
        <v>101.18043844856662</v>
      </c>
      <c r="E5215" s="15">
        <v>64.800000000000011</v>
      </c>
    </row>
    <row r="5216" spans="1:5" x14ac:dyDescent="0.25">
      <c r="A5216" s="23">
        <v>911040</v>
      </c>
      <c r="B5216" s="21" t="s">
        <v>195</v>
      </c>
      <c r="C5216" s="21"/>
      <c r="D5216" s="16">
        <v>101.18043844856662</v>
      </c>
      <c r="E5216" s="15">
        <v>64.800000000000011</v>
      </c>
    </row>
    <row r="5217" spans="1:5" x14ac:dyDescent="0.25">
      <c r="A5217" s="23">
        <v>911050</v>
      </c>
      <c r="B5217" s="21" t="s">
        <v>194</v>
      </c>
      <c r="C5217" s="21"/>
      <c r="D5217" s="16">
        <v>101.18043844856662</v>
      </c>
      <c r="E5217" s="15">
        <v>64.800000000000011</v>
      </c>
    </row>
    <row r="5218" spans="1:5" x14ac:dyDescent="0.25">
      <c r="A5218" s="23">
        <v>911060</v>
      </c>
      <c r="B5218" s="21" t="s">
        <v>193</v>
      </c>
      <c r="C5218" s="21"/>
      <c r="D5218" s="16">
        <v>101.18043844856662</v>
      </c>
      <c r="E5218" s="15">
        <v>64.800000000000011</v>
      </c>
    </row>
    <row r="5219" spans="1:5" x14ac:dyDescent="0.25">
      <c r="A5219" s="23">
        <v>911070</v>
      </c>
      <c r="B5219" s="21" t="s">
        <v>192</v>
      </c>
      <c r="C5219" s="21"/>
      <c r="D5219" s="16">
        <v>101.18043844856662</v>
      </c>
      <c r="E5219" s="15">
        <v>64.800000000000011</v>
      </c>
    </row>
    <row r="5220" spans="1:5" x14ac:dyDescent="0.25">
      <c r="A5220" s="23">
        <v>911080</v>
      </c>
      <c r="B5220" s="21" t="s">
        <v>191</v>
      </c>
      <c r="C5220" s="21"/>
      <c r="D5220" s="16">
        <v>101.18043844856662</v>
      </c>
      <c r="E5220" s="15">
        <v>64.800000000000011</v>
      </c>
    </row>
    <row r="5221" spans="1:5" x14ac:dyDescent="0.25">
      <c r="A5221" s="23">
        <v>911090</v>
      </c>
      <c r="B5221" s="21" t="s">
        <v>190</v>
      </c>
      <c r="C5221" s="21"/>
      <c r="D5221" s="16">
        <v>101.18043844856662</v>
      </c>
      <c r="E5221" s="15">
        <v>64.800000000000011</v>
      </c>
    </row>
    <row r="5222" spans="1:5" x14ac:dyDescent="0.25">
      <c r="A5222" s="23">
        <v>911100</v>
      </c>
      <c r="B5222" s="21" t="s">
        <v>189</v>
      </c>
      <c r="C5222" s="21"/>
      <c r="D5222" s="16">
        <v>101.18043844856662</v>
      </c>
      <c r="E5222" s="15">
        <v>64.800000000000011</v>
      </c>
    </row>
    <row r="5223" spans="1:5" x14ac:dyDescent="0.25">
      <c r="A5223" s="23"/>
      <c r="B5223" s="22" t="s">
        <v>188</v>
      </c>
      <c r="C5223" s="21"/>
      <c r="D5223" s="16"/>
      <c r="E5223" s="15">
        <v>0</v>
      </c>
    </row>
    <row r="5224" spans="1:5" x14ac:dyDescent="0.25">
      <c r="A5224" s="23">
        <v>911110</v>
      </c>
      <c r="B5224" s="21" t="s">
        <v>187</v>
      </c>
      <c r="C5224" s="21"/>
      <c r="D5224" s="16">
        <v>257.33558178752111</v>
      </c>
      <c r="E5224" s="15">
        <v>164.80800000000005</v>
      </c>
    </row>
    <row r="5225" spans="1:5" x14ac:dyDescent="0.25">
      <c r="A5225" s="23">
        <v>911120</v>
      </c>
      <c r="B5225" s="21" t="s">
        <v>186</v>
      </c>
      <c r="C5225" s="21" t="s">
        <v>185</v>
      </c>
      <c r="D5225" s="16">
        <v>343.00168634064084</v>
      </c>
      <c r="E5225" s="15">
        <v>219.67200000000003</v>
      </c>
    </row>
    <row r="5226" spans="1:5" x14ac:dyDescent="0.25">
      <c r="A5226" s="23">
        <v>911130</v>
      </c>
      <c r="B5226" s="21" t="s">
        <v>184</v>
      </c>
      <c r="C5226" s="21"/>
      <c r="D5226" s="16">
        <v>85.834738617200671</v>
      </c>
      <c r="E5226" s="15">
        <v>54.972000000000001</v>
      </c>
    </row>
    <row r="5227" spans="1:5" ht="36" x14ac:dyDescent="0.25">
      <c r="A5227" s="23"/>
      <c r="B5227" s="22" t="s">
        <v>183</v>
      </c>
      <c r="C5227" s="17" t="s">
        <v>182</v>
      </c>
      <c r="D5227" s="16"/>
      <c r="E5227" s="15">
        <v>0</v>
      </c>
    </row>
    <row r="5228" spans="1:5" ht="48" x14ac:dyDescent="0.25">
      <c r="A5228" s="23">
        <v>911150</v>
      </c>
      <c r="B5228" s="21" t="s">
        <v>181</v>
      </c>
      <c r="C5228" s="21" t="s">
        <v>180</v>
      </c>
      <c r="D5228" s="16">
        <v>84.31</v>
      </c>
      <c r="E5228" s="15">
        <v>53.9954964</v>
      </c>
    </row>
    <row r="5229" spans="1:5" x14ac:dyDescent="0.25">
      <c r="A5229" s="23">
        <v>911160</v>
      </c>
      <c r="B5229" s="21" t="s">
        <v>179</v>
      </c>
      <c r="C5229" s="21" t="s">
        <v>178</v>
      </c>
      <c r="D5229" s="16">
        <v>41.483979763912316</v>
      </c>
      <c r="E5229" s="15">
        <v>26.568000000000005</v>
      </c>
    </row>
    <row r="5230" spans="1:5" x14ac:dyDescent="0.25">
      <c r="A5230" s="23">
        <v>911170</v>
      </c>
      <c r="B5230" s="21" t="s">
        <v>177</v>
      </c>
      <c r="C5230" s="21" t="s">
        <v>176</v>
      </c>
      <c r="D5230" s="16">
        <v>41.483979763912316</v>
      </c>
      <c r="E5230" s="15">
        <v>26.568000000000005</v>
      </c>
    </row>
    <row r="5231" spans="1:5" x14ac:dyDescent="0.25">
      <c r="A5231" s="23">
        <v>911180</v>
      </c>
      <c r="B5231" s="21" t="s">
        <v>175</v>
      </c>
      <c r="C5231" s="21" t="s">
        <v>174</v>
      </c>
      <c r="D5231" s="16">
        <v>45.025295109612145</v>
      </c>
      <c r="E5231" s="15">
        <v>28.836000000000002</v>
      </c>
    </row>
    <row r="5232" spans="1:5" x14ac:dyDescent="0.25">
      <c r="A5232" s="23">
        <v>911190</v>
      </c>
      <c r="B5232" s="21" t="s">
        <v>173</v>
      </c>
      <c r="C5232" s="21" t="s">
        <v>172</v>
      </c>
      <c r="D5232" s="16">
        <v>25.126475548060711</v>
      </c>
      <c r="E5232" s="15">
        <v>16.092000000000002</v>
      </c>
    </row>
    <row r="5233" spans="1:5" x14ac:dyDescent="0.25">
      <c r="A5233" s="23">
        <v>911200</v>
      </c>
      <c r="B5233" s="21" t="s">
        <v>171</v>
      </c>
      <c r="C5233" s="21"/>
      <c r="D5233" s="16">
        <v>45.025295109612145</v>
      </c>
      <c r="E5233" s="15">
        <v>28.836000000000002</v>
      </c>
    </row>
    <row r="5234" spans="1:5" x14ac:dyDescent="0.25">
      <c r="A5234" s="18">
        <v>911201</v>
      </c>
      <c r="B5234" s="17" t="s">
        <v>170</v>
      </c>
      <c r="C5234" s="21" t="s">
        <v>169</v>
      </c>
      <c r="D5234" s="25">
        <v>135</v>
      </c>
      <c r="E5234" s="15">
        <v>86.459400000000002</v>
      </c>
    </row>
    <row r="5235" spans="1:5" x14ac:dyDescent="0.25">
      <c r="A5235" s="23">
        <v>911210</v>
      </c>
      <c r="B5235" s="21" t="s">
        <v>168</v>
      </c>
      <c r="C5235" s="21"/>
      <c r="D5235" s="16">
        <v>25.126475548060711</v>
      </c>
      <c r="E5235" s="15">
        <v>16.092000000000002</v>
      </c>
    </row>
    <row r="5236" spans="1:5" x14ac:dyDescent="0.25">
      <c r="A5236" s="23"/>
      <c r="B5236" s="22" t="s">
        <v>167</v>
      </c>
      <c r="C5236" s="21" t="s">
        <v>166</v>
      </c>
      <c r="D5236" s="16"/>
      <c r="E5236" s="15">
        <v>0</v>
      </c>
    </row>
    <row r="5237" spans="1:5" x14ac:dyDescent="0.25">
      <c r="A5237" s="23">
        <v>911220</v>
      </c>
      <c r="B5237" s="21" t="s">
        <v>165</v>
      </c>
      <c r="C5237" s="21" t="s">
        <v>160</v>
      </c>
      <c r="D5237" s="16">
        <v>45.025295109612145</v>
      </c>
      <c r="E5237" s="15">
        <v>28.836000000000002</v>
      </c>
    </row>
    <row r="5238" spans="1:5" x14ac:dyDescent="0.25">
      <c r="A5238" s="23">
        <v>911230</v>
      </c>
      <c r="B5238" s="21" t="s">
        <v>164</v>
      </c>
      <c r="C5238" s="21" t="s">
        <v>160</v>
      </c>
      <c r="D5238" s="16">
        <v>30.016863406408095</v>
      </c>
      <c r="E5238" s="15">
        <v>19.224000000000004</v>
      </c>
    </row>
    <row r="5239" spans="1:5" x14ac:dyDescent="0.25">
      <c r="A5239" s="23">
        <v>911240</v>
      </c>
      <c r="B5239" s="21" t="s">
        <v>163</v>
      </c>
      <c r="C5239" s="21" t="s">
        <v>160</v>
      </c>
      <c r="D5239" s="16">
        <v>30.016863406408095</v>
      </c>
      <c r="E5239" s="15">
        <v>19.224000000000004</v>
      </c>
    </row>
    <row r="5240" spans="1:5" x14ac:dyDescent="0.25">
      <c r="A5240" s="23">
        <v>911250</v>
      </c>
      <c r="B5240" s="21" t="s">
        <v>162</v>
      </c>
      <c r="C5240" s="21" t="s">
        <v>160</v>
      </c>
      <c r="D5240" s="16">
        <v>30.016863406408095</v>
      </c>
      <c r="E5240" s="15">
        <v>19.224000000000004</v>
      </c>
    </row>
    <row r="5241" spans="1:5" x14ac:dyDescent="0.25">
      <c r="A5241" s="23">
        <v>911260</v>
      </c>
      <c r="B5241" s="21" t="s">
        <v>161</v>
      </c>
      <c r="C5241" s="21" t="s">
        <v>160</v>
      </c>
      <c r="D5241" s="16">
        <v>80.101180438448566</v>
      </c>
      <c r="E5241" s="15">
        <v>51.300000000000004</v>
      </c>
    </row>
    <row r="5242" spans="1:5" ht="48" x14ac:dyDescent="0.25">
      <c r="A5242" s="23"/>
      <c r="B5242" s="22" t="s">
        <v>159</v>
      </c>
      <c r="C5242" s="24" t="s">
        <v>158</v>
      </c>
      <c r="D5242" s="16"/>
      <c r="E5242" s="15">
        <v>0</v>
      </c>
    </row>
    <row r="5243" spans="1:5" x14ac:dyDescent="0.25">
      <c r="A5243" s="23">
        <v>911290</v>
      </c>
      <c r="B5243" s="21" t="s">
        <v>157</v>
      </c>
      <c r="C5243" s="21"/>
      <c r="D5243" s="16">
        <v>67.453625632377737</v>
      </c>
      <c r="E5243" s="15">
        <v>43.199999999999996</v>
      </c>
    </row>
    <row r="5244" spans="1:5" x14ac:dyDescent="0.25">
      <c r="A5244" s="23">
        <v>911300</v>
      </c>
      <c r="B5244" s="21" t="s">
        <v>156</v>
      </c>
      <c r="C5244" s="21" t="s">
        <v>155</v>
      </c>
      <c r="D5244" s="16">
        <v>5.0590219224283306</v>
      </c>
      <c r="E5244" s="15">
        <v>3.24</v>
      </c>
    </row>
    <row r="5245" spans="1:5" x14ac:dyDescent="0.25">
      <c r="A5245" s="23">
        <v>911310</v>
      </c>
      <c r="B5245" s="21" t="s">
        <v>154</v>
      </c>
      <c r="C5245" s="21"/>
      <c r="D5245" s="16">
        <v>48.903878583473862</v>
      </c>
      <c r="E5245" s="15">
        <v>31.32</v>
      </c>
    </row>
    <row r="5246" spans="1:5" x14ac:dyDescent="0.25">
      <c r="A5246" s="23">
        <v>911320</v>
      </c>
      <c r="B5246" s="21" t="s">
        <v>153</v>
      </c>
      <c r="C5246" s="21"/>
      <c r="D5246" s="16">
        <v>48.903878583473862</v>
      </c>
      <c r="E5246" s="15">
        <v>31.32</v>
      </c>
    </row>
    <row r="5247" spans="1:5" x14ac:dyDescent="0.25">
      <c r="A5247" s="23">
        <v>911330</v>
      </c>
      <c r="B5247" s="21" t="s">
        <v>152</v>
      </c>
      <c r="C5247" s="21"/>
      <c r="D5247" s="16">
        <v>48.903878583473862</v>
      </c>
      <c r="E5247" s="15">
        <v>31.32</v>
      </c>
    </row>
    <row r="5248" spans="1:5" x14ac:dyDescent="0.25">
      <c r="A5248" s="23">
        <v>911340</v>
      </c>
      <c r="B5248" s="21" t="s">
        <v>151</v>
      </c>
      <c r="C5248" s="21"/>
      <c r="D5248" s="16">
        <v>48.903878583473862</v>
      </c>
      <c r="E5248" s="15">
        <v>31.32</v>
      </c>
    </row>
    <row r="5249" spans="1:5" x14ac:dyDescent="0.25">
      <c r="A5249" s="23">
        <v>911350</v>
      </c>
      <c r="B5249" s="21" t="s">
        <v>150</v>
      </c>
      <c r="C5249" s="21"/>
      <c r="D5249" s="16">
        <v>48.903878583473862</v>
      </c>
      <c r="E5249" s="15">
        <v>31.32</v>
      </c>
    </row>
    <row r="5250" spans="1:5" x14ac:dyDescent="0.25">
      <c r="A5250" s="23">
        <v>911360</v>
      </c>
      <c r="B5250" s="21" t="s">
        <v>149</v>
      </c>
      <c r="C5250" s="21"/>
      <c r="D5250" s="16">
        <v>48.903878583473862</v>
      </c>
      <c r="E5250" s="15">
        <v>31.32</v>
      </c>
    </row>
    <row r="5251" spans="1:5" x14ac:dyDescent="0.25">
      <c r="A5251" s="23">
        <v>911370</v>
      </c>
      <c r="B5251" s="21" t="s">
        <v>148</v>
      </c>
      <c r="C5251" s="21"/>
      <c r="D5251" s="16">
        <v>48.903878583473862</v>
      </c>
      <c r="E5251" s="15">
        <v>31.32</v>
      </c>
    </row>
    <row r="5252" spans="1:5" x14ac:dyDescent="0.25">
      <c r="A5252" s="23">
        <v>911380</v>
      </c>
      <c r="B5252" s="21" t="s">
        <v>147</v>
      </c>
      <c r="C5252" s="21"/>
      <c r="D5252" s="16">
        <v>48.903878583473862</v>
      </c>
      <c r="E5252" s="15">
        <v>31.32</v>
      </c>
    </row>
    <row r="5253" spans="1:5" x14ac:dyDescent="0.25">
      <c r="A5253" s="23">
        <v>911390</v>
      </c>
      <c r="B5253" s="21" t="s">
        <v>146</v>
      </c>
      <c r="C5253" s="21"/>
      <c r="D5253" s="16">
        <v>194.94097807757166</v>
      </c>
      <c r="E5253" s="15">
        <v>124.84799999999998</v>
      </c>
    </row>
    <row r="5254" spans="1:5" x14ac:dyDescent="0.25">
      <c r="A5254" s="23">
        <v>911400</v>
      </c>
      <c r="B5254" s="21" t="s">
        <v>145</v>
      </c>
      <c r="C5254" s="21"/>
      <c r="D5254" s="16">
        <v>194.94097807757166</v>
      </c>
      <c r="E5254" s="15">
        <v>124.84799999999998</v>
      </c>
    </row>
    <row r="5255" spans="1:5" x14ac:dyDescent="0.25">
      <c r="A5255" s="23">
        <v>911430</v>
      </c>
      <c r="B5255" s="21" t="s">
        <v>144</v>
      </c>
      <c r="C5255" s="21"/>
      <c r="D5255" s="16">
        <v>48.903878583473862</v>
      </c>
      <c r="E5255" s="15">
        <v>31.32</v>
      </c>
    </row>
    <row r="5256" spans="1:5" x14ac:dyDescent="0.25">
      <c r="A5256" s="23">
        <v>911440</v>
      </c>
      <c r="B5256" s="21" t="s">
        <v>143</v>
      </c>
      <c r="C5256" s="21"/>
      <c r="D5256" s="16">
        <v>28</v>
      </c>
      <c r="E5256" s="15">
        <v>17.932320000000001</v>
      </c>
    </row>
    <row r="5257" spans="1:5" x14ac:dyDescent="0.25">
      <c r="A5257" s="23">
        <v>911441</v>
      </c>
      <c r="B5257" s="21" t="s">
        <v>142</v>
      </c>
      <c r="C5257" s="21"/>
      <c r="D5257" s="16">
        <v>59.02</v>
      </c>
      <c r="E5257" s="15">
        <v>37.798768800000005</v>
      </c>
    </row>
    <row r="5258" spans="1:5" ht="36" x14ac:dyDescent="0.25">
      <c r="A5258" s="23"/>
      <c r="B5258" s="22" t="s">
        <v>141</v>
      </c>
      <c r="C5258" s="21" t="s">
        <v>140</v>
      </c>
      <c r="D5258" s="16"/>
      <c r="E5258" s="15">
        <v>0</v>
      </c>
    </row>
    <row r="5259" spans="1:5" x14ac:dyDescent="0.25">
      <c r="A5259" s="18"/>
      <c r="B5259" s="19" t="s">
        <v>139</v>
      </c>
      <c r="C5259" s="17"/>
      <c r="D5259" s="16"/>
      <c r="E5259" s="15">
        <v>0</v>
      </c>
    </row>
    <row r="5260" spans="1:5" x14ac:dyDescent="0.25">
      <c r="A5260" s="18">
        <v>912000</v>
      </c>
      <c r="B5260" s="17" t="s">
        <v>138</v>
      </c>
      <c r="C5260" s="17" t="s">
        <v>137</v>
      </c>
      <c r="D5260" s="16">
        <v>72.51264755480608</v>
      </c>
      <c r="E5260" s="15">
        <v>46.440000000000005</v>
      </c>
    </row>
    <row r="5261" spans="1:5" x14ac:dyDescent="0.25">
      <c r="A5261" s="18">
        <v>912010</v>
      </c>
      <c r="B5261" s="17" t="s">
        <v>136</v>
      </c>
      <c r="C5261" s="17" t="s">
        <v>43</v>
      </c>
      <c r="D5261" s="16">
        <v>57.33</v>
      </c>
      <c r="E5261" s="15">
        <v>36.716425199999996</v>
      </c>
    </row>
    <row r="5262" spans="1:5" x14ac:dyDescent="0.25">
      <c r="A5262" s="18">
        <v>912020</v>
      </c>
      <c r="B5262" s="17" t="s">
        <v>135</v>
      </c>
      <c r="C5262" s="17" t="s">
        <v>43</v>
      </c>
      <c r="D5262" s="16">
        <v>57.33</v>
      </c>
      <c r="E5262" s="15">
        <v>36.716425199999996</v>
      </c>
    </row>
    <row r="5263" spans="1:5" x14ac:dyDescent="0.25">
      <c r="A5263" s="18">
        <v>912030</v>
      </c>
      <c r="B5263" s="17" t="s">
        <v>134</v>
      </c>
      <c r="C5263" s="17"/>
      <c r="D5263" s="16">
        <v>185.49747048903879</v>
      </c>
      <c r="E5263" s="15">
        <v>118.80000000000001</v>
      </c>
    </row>
    <row r="5264" spans="1:5" x14ac:dyDescent="0.25">
      <c r="A5264" s="18">
        <v>912040</v>
      </c>
      <c r="B5264" s="17" t="s">
        <v>133</v>
      </c>
      <c r="C5264" s="17" t="s">
        <v>43</v>
      </c>
      <c r="D5264" s="16">
        <v>50.59021922428331</v>
      </c>
      <c r="E5264" s="15">
        <v>32.400000000000006</v>
      </c>
    </row>
    <row r="5265" spans="1:5" x14ac:dyDescent="0.25">
      <c r="A5265" s="18">
        <v>912050</v>
      </c>
      <c r="B5265" s="17" t="s">
        <v>132</v>
      </c>
      <c r="C5265" s="17"/>
      <c r="D5265" s="16">
        <v>84.317032040472185</v>
      </c>
      <c r="E5265" s="15">
        <v>54</v>
      </c>
    </row>
    <row r="5266" spans="1:5" x14ac:dyDescent="0.25">
      <c r="A5266" s="18">
        <v>912060</v>
      </c>
      <c r="B5266" s="17" t="s">
        <v>131</v>
      </c>
      <c r="C5266" s="17"/>
      <c r="D5266" s="16">
        <v>121.41652613827993</v>
      </c>
      <c r="E5266" s="15">
        <v>77.760000000000005</v>
      </c>
    </row>
    <row r="5267" spans="1:5" x14ac:dyDescent="0.25">
      <c r="A5267" s="18">
        <v>912070</v>
      </c>
      <c r="B5267" s="17" t="s">
        <v>130</v>
      </c>
      <c r="C5267" s="17" t="s">
        <v>129</v>
      </c>
      <c r="D5267" s="16">
        <v>168.63406408094437</v>
      </c>
      <c r="E5267" s="15">
        <v>108</v>
      </c>
    </row>
    <row r="5268" spans="1:5" x14ac:dyDescent="0.25">
      <c r="A5268" s="18">
        <v>912080</v>
      </c>
      <c r="B5268" s="17" t="s">
        <v>128</v>
      </c>
      <c r="C5268" s="17" t="s">
        <v>43</v>
      </c>
      <c r="D5268" s="16">
        <v>57.33</v>
      </c>
      <c r="E5268" s="15">
        <v>36.716425199999996</v>
      </c>
    </row>
    <row r="5269" spans="1:5" x14ac:dyDescent="0.25">
      <c r="A5269" s="18">
        <v>912090</v>
      </c>
      <c r="B5269" s="17" t="s">
        <v>127</v>
      </c>
      <c r="C5269" s="17" t="s">
        <v>126</v>
      </c>
      <c r="D5269" s="16">
        <v>97.807757166947724</v>
      </c>
      <c r="E5269" s="15">
        <v>62.64</v>
      </c>
    </row>
    <row r="5270" spans="1:5" ht="24" x14ac:dyDescent="0.25">
      <c r="A5270" s="18">
        <v>912100</v>
      </c>
      <c r="B5270" s="17" t="s">
        <v>125</v>
      </c>
      <c r="C5270" s="17"/>
      <c r="D5270" s="16">
        <v>116.35750421585161</v>
      </c>
      <c r="E5270" s="15">
        <v>74.52000000000001</v>
      </c>
    </row>
    <row r="5271" spans="1:5" x14ac:dyDescent="0.25">
      <c r="A5271" s="18">
        <v>912110</v>
      </c>
      <c r="B5271" s="17" t="s">
        <v>124</v>
      </c>
      <c r="C5271" s="17" t="s">
        <v>123</v>
      </c>
      <c r="D5271" s="16">
        <v>168.63406408094437</v>
      </c>
      <c r="E5271" s="15">
        <v>108</v>
      </c>
    </row>
    <row r="5272" spans="1:5" x14ac:dyDescent="0.25">
      <c r="A5272" s="18">
        <v>912120</v>
      </c>
      <c r="B5272" s="17" t="s">
        <v>122</v>
      </c>
      <c r="C5272" s="17"/>
      <c r="D5272" s="16">
        <v>168.63406408094437</v>
      </c>
      <c r="E5272" s="15">
        <v>108</v>
      </c>
    </row>
    <row r="5273" spans="1:5" x14ac:dyDescent="0.25">
      <c r="A5273" s="18">
        <v>912130</v>
      </c>
      <c r="B5273" s="17" t="s">
        <v>121</v>
      </c>
      <c r="C5273" s="17"/>
      <c r="D5273" s="16">
        <v>138.27000000000001</v>
      </c>
      <c r="E5273" s="15">
        <v>88.553638800000016</v>
      </c>
    </row>
    <row r="5274" spans="1:5" x14ac:dyDescent="0.25">
      <c r="A5274" s="18">
        <v>912140</v>
      </c>
      <c r="B5274" s="17" t="s">
        <v>120</v>
      </c>
      <c r="C5274" s="17" t="s">
        <v>118</v>
      </c>
      <c r="D5274" s="16">
        <v>59.02</v>
      </c>
      <c r="E5274" s="15">
        <v>37.798768800000005</v>
      </c>
    </row>
    <row r="5275" spans="1:5" x14ac:dyDescent="0.25">
      <c r="A5275" s="18">
        <v>912150</v>
      </c>
      <c r="B5275" s="17" t="s">
        <v>119</v>
      </c>
      <c r="C5275" s="17" t="s">
        <v>118</v>
      </c>
      <c r="D5275" s="16">
        <v>67.45</v>
      </c>
      <c r="E5275" s="15">
        <v>43.197678000000003</v>
      </c>
    </row>
    <row r="5276" spans="1:5" x14ac:dyDescent="0.25">
      <c r="A5276" s="18">
        <v>912160</v>
      </c>
      <c r="B5276" s="17" t="s">
        <v>117</v>
      </c>
      <c r="C5276" s="17"/>
      <c r="D5276" s="16">
        <v>168.63406408094437</v>
      </c>
      <c r="E5276" s="15">
        <v>108</v>
      </c>
    </row>
    <row r="5277" spans="1:5" x14ac:dyDescent="0.25">
      <c r="A5277" s="18">
        <v>912170</v>
      </c>
      <c r="B5277" s="17" t="s">
        <v>116</v>
      </c>
      <c r="C5277" s="17"/>
      <c r="D5277" s="16">
        <v>50.59021922428331</v>
      </c>
      <c r="E5277" s="15">
        <v>32.400000000000006</v>
      </c>
    </row>
    <row r="5278" spans="1:5" x14ac:dyDescent="0.25">
      <c r="A5278" s="18">
        <v>912180</v>
      </c>
      <c r="B5278" s="17" t="s">
        <v>115</v>
      </c>
      <c r="C5278" s="17"/>
      <c r="D5278" s="16">
        <v>53.962900505902198</v>
      </c>
      <c r="E5278" s="15">
        <v>34.56</v>
      </c>
    </row>
    <row r="5279" spans="1:5" x14ac:dyDescent="0.25">
      <c r="A5279" s="18">
        <v>912190</v>
      </c>
      <c r="B5279" s="17" t="s">
        <v>114</v>
      </c>
      <c r="C5279" s="17"/>
      <c r="D5279" s="16">
        <v>168.63406408094437</v>
      </c>
      <c r="E5279" s="15">
        <v>108</v>
      </c>
    </row>
    <row r="5280" spans="1:5" x14ac:dyDescent="0.25">
      <c r="A5280" s="18">
        <v>912200</v>
      </c>
      <c r="B5280" s="17" t="s">
        <v>113</v>
      </c>
      <c r="C5280" s="17"/>
      <c r="D5280" s="16">
        <v>53.962900505902198</v>
      </c>
      <c r="E5280" s="15">
        <v>34.56</v>
      </c>
    </row>
    <row r="5281" spans="1:5" x14ac:dyDescent="0.25">
      <c r="A5281" s="18">
        <v>912210</v>
      </c>
      <c r="B5281" s="17" t="s">
        <v>112</v>
      </c>
      <c r="C5281" s="17" t="s">
        <v>111</v>
      </c>
      <c r="D5281" s="16">
        <v>16.86</v>
      </c>
      <c r="E5281" s="15">
        <v>10.797818399999999</v>
      </c>
    </row>
    <row r="5282" spans="1:5" x14ac:dyDescent="0.25">
      <c r="A5282" s="18">
        <v>912220</v>
      </c>
      <c r="B5282" s="17" t="s">
        <v>110</v>
      </c>
      <c r="C5282" s="17"/>
      <c r="D5282" s="16">
        <v>168.63</v>
      </c>
      <c r="E5282" s="15">
        <v>107.99739719999999</v>
      </c>
    </row>
    <row r="5283" spans="1:5" x14ac:dyDescent="0.25">
      <c r="A5283" s="18">
        <v>912230</v>
      </c>
      <c r="B5283" s="17" t="s">
        <v>109</v>
      </c>
      <c r="C5283" s="17"/>
      <c r="D5283" s="16">
        <v>84.317032040472185</v>
      </c>
      <c r="E5283" s="15">
        <v>54</v>
      </c>
    </row>
    <row r="5284" spans="1:5" x14ac:dyDescent="0.25">
      <c r="A5284" s="18">
        <v>912240</v>
      </c>
      <c r="B5284" s="17" t="s">
        <v>108</v>
      </c>
      <c r="C5284" s="17"/>
      <c r="D5284" s="16">
        <v>102.86677908937605</v>
      </c>
      <c r="E5284" s="15">
        <v>65.88</v>
      </c>
    </row>
    <row r="5285" spans="1:5" x14ac:dyDescent="0.25">
      <c r="A5285" s="18">
        <v>912250</v>
      </c>
      <c r="B5285" s="17" t="s">
        <v>107</v>
      </c>
      <c r="C5285" s="17"/>
      <c r="D5285" s="16">
        <v>59.021922428330527</v>
      </c>
      <c r="E5285" s="15">
        <v>37.800000000000004</v>
      </c>
    </row>
    <row r="5286" spans="1:5" x14ac:dyDescent="0.25">
      <c r="A5286" s="18">
        <v>912260</v>
      </c>
      <c r="B5286" s="17" t="s">
        <v>106</v>
      </c>
      <c r="C5286" s="17"/>
      <c r="D5286" s="16">
        <v>102.86677908937605</v>
      </c>
      <c r="E5286" s="15">
        <v>65.88</v>
      </c>
    </row>
    <row r="5287" spans="1:5" x14ac:dyDescent="0.25">
      <c r="A5287" s="18">
        <v>912270</v>
      </c>
      <c r="B5287" s="17" t="s">
        <v>105</v>
      </c>
      <c r="C5287" s="17"/>
      <c r="D5287" s="16">
        <v>158.51602023608768</v>
      </c>
      <c r="E5287" s="15">
        <v>101.52</v>
      </c>
    </row>
    <row r="5288" spans="1:5" x14ac:dyDescent="0.25">
      <c r="A5288" s="18">
        <v>912280</v>
      </c>
      <c r="B5288" s="17" t="s">
        <v>104</v>
      </c>
      <c r="C5288" s="17"/>
      <c r="D5288" s="16">
        <v>16.86</v>
      </c>
      <c r="E5288" s="15">
        <v>10.797818399999999</v>
      </c>
    </row>
    <row r="5289" spans="1:5" x14ac:dyDescent="0.25">
      <c r="A5289" s="18">
        <v>912290</v>
      </c>
      <c r="B5289" s="17" t="s">
        <v>103</v>
      </c>
      <c r="C5289" s="17"/>
      <c r="D5289" s="16">
        <v>77.571669477234408</v>
      </c>
      <c r="E5289" s="15">
        <v>49.680000000000007</v>
      </c>
    </row>
    <row r="5290" spans="1:5" ht="24" x14ac:dyDescent="0.25">
      <c r="A5290" s="18"/>
      <c r="B5290" s="19" t="s">
        <v>102</v>
      </c>
      <c r="C5290" s="17"/>
      <c r="D5290" s="16"/>
      <c r="E5290" s="15">
        <v>0</v>
      </c>
    </row>
    <row r="5291" spans="1:5" x14ac:dyDescent="0.25">
      <c r="A5291" s="18">
        <v>912300</v>
      </c>
      <c r="B5291" s="17" t="s">
        <v>101</v>
      </c>
      <c r="C5291" s="17"/>
      <c r="D5291" s="16">
        <v>8.43</v>
      </c>
      <c r="E5291" s="15">
        <v>5.3989091999999994</v>
      </c>
    </row>
    <row r="5292" spans="1:5" ht="24" x14ac:dyDescent="0.25">
      <c r="A5292" s="18">
        <v>912310</v>
      </c>
      <c r="B5292" s="17" t="s">
        <v>100</v>
      </c>
      <c r="C5292" s="17"/>
      <c r="D5292" s="16">
        <v>8.43</v>
      </c>
      <c r="E5292" s="15">
        <v>5.3989091999999994</v>
      </c>
    </row>
    <row r="5293" spans="1:5" x14ac:dyDescent="0.25">
      <c r="A5293" s="18">
        <v>912320</v>
      </c>
      <c r="B5293" s="17" t="s">
        <v>99</v>
      </c>
      <c r="C5293" s="17"/>
      <c r="D5293" s="16">
        <v>13.49</v>
      </c>
      <c r="E5293" s="15">
        <v>8.6395356000000003</v>
      </c>
    </row>
    <row r="5294" spans="1:5" ht="24" x14ac:dyDescent="0.25">
      <c r="A5294" s="18">
        <v>912330</v>
      </c>
      <c r="B5294" s="17" t="s">
        <v>98</v>
      </c>
      <c r="C5294" s="17"/>
      <c r="D5294" s="16">
        <v>16.863406408094434</v>
      </c>
      <c r="E5294" s="15">
        <v>10.799999999999999</v>
      </c>
    </row>
    <row r="5295" spans="1:5" ht="24" x14ac:dyDescent="0.25">
      <c r="A5295" s="18"/>
      <c r="B5295" s="19" t="s">
        <v>97</v>
      </c>
      <c r="C5295" s="17"/>
      <c r="D5295" s="16"/>
      <c r="E5295" s="15">
        <v>0</v>
      </c>
    </row>
    <row r="5296" spans="1:5" x14ac:dyDescent="0.25">
      <c r="A5296" s="18">
        <v>912340</v>
      </c>
      <c r="B5296" s="17" t="s">
        <v>96</v>
      </c>
      <c r="C5296" s="17"/>
      <c r="D5296" s="16">
        <v>75.83</v>
      </c>
      <c r="E5296" s="15">
        <v>48.564565199999997</v>
      </c>
    </row>
    <row r="5297" spans="1:5" x14ac:dyDescent="0.25">
      <c r="A5297" s="18">
        <v>912350</v>
      </c>
      <c r="B5297" s="17" t="s">
        <v>95</v>
      </c>
      <c r="C5297" s="17"/>
      <c r="D5297" s="16">
        <v>59.021922428330527</v>
      </c>
      <c r="E5297" s="15">
        <v>37.800000000000004</v>
      </c>
    </row>
    <row r="5298" spans="1:5" x14ac:dyDescent="0.25">
      <c r="A5298" s="18">
        <v>912360</v>
      </c>
      <c r="B5298" s="17" t="s">
        <v>94</v>
      </c>
      <c r="C5298" s="17"/>
      <c r="D5298" s="16">
        <v>59.021922428330527</v>
      </c>
      <c r="E5298" s="15">
        <v>37.800000000000004</v>
      </c>
    </row>
    <row r="5299" spans="1:5" x14ac:dyDescent="0.25">
      <c r="A5299" s="18">
        <v>912370</v>
      </c>
      <c r="B5299" s="17" t="s">
        <v>93</v>
      </c>
      <c r="C5299" s="17"/>
      <c r="D5299" s="16">
        <v>50.59021922428331</v>
      </c>
      <c r="E5299" s="15">
        <v>32.400000000000006</v>
      </c>
    </row>
    <row r="5300" spans="1:5" x14ac:dyDescent="0.25">
      <c r="A5300" s="18">
        <v>912380</v>
      </c>
      <c r="B5300" s="17" t="s">
        <v>92</v>
      </c>
      <c r="C5300" s="17"/>
      <c r="D5300" s="16">
        <v>84.317032040472185</v>
      </c>
      <c r="E5300" s="15">
        <v>54</v>
      </c>
    </row>
    <row r="5301" spans="1:5" x14ac:dyDescent="0.25">
      <c r="A5301" s="18">
        <v>912390</v>
      </c>
      <c r="B5301" s="17" t="s">
        <v>91</v>
      </c>
      <c r="C5301" s="17"/>
      <c r="D5301" s="16">
        <v>33.726812816188868</v>
      </c>
      <c r="E5301" s="15">
        <v>21.599999999999998</v>
      </c>
    </row>
    <row r="5302" spans="1:5" x14ac:dyDescent="0.25">
      <c r="A5302" s="18">
        <v>912400</v>
      </c>
      <c r="B5302" s="17" t="s">
        <v>90</v>
      </c>
      <c r="C5302" s="17"/>
      <c r="D5302" s="16">
        <v>42.15</v>
      </c>
      <c r="E5302" s="15">
        <v>26.994546</v>
      </c>
    </row>
    <row r="5303" spans="1:5" x14ac:dyDescent="0.25">
      <c r="A5303" s="18">
        <v>912410</v>
      </c>
      <c r="B5303" s="17" t="s">
        <v>89</v>
      </c>
      <c r="C5303" s="17"/>
      <c r="D5303" s="16">
        <v>84.317032040472185</v>
      </c>
      <c r="E5303" s="15">
        <v>54</v>
      </c>
    </row>
    <row r="5304" spans="1:5" x14ac:dyDescent="0.25">
      <c r="A5304" s="18">
        <v>912420</v>
      </c>
      <c r="B5304" s="17" t="s">
        <v>88</v>
      </c>
      <c r="C5304" s="17"/>
      <c r="D5304" s="16">
        <v>67.45</v>
      </c>
      <c r="E5304" s="15">
        <v>43.197678000000003</v>
      </c>
    </row>
    <row r="5305" spans="1:5" x14ac:dyDescent="0.25">
      <c r="A5305" s="18">
        <v>912430</v>
      </c>
      <c r="B5305" s="17" t="s">
        <v>87</v>
      </c>
      <c r="C5305" s="17"/>
      <c r="D5305" s="16">
        <v>75.88</v>
      </c>
      <c r="E5305" s="15">
        <v>48.596587199999995</v>
      </c>
    </row>
    <row r="5306" spans="1:5" x14ac:dyDescent="0.25">
      <c r="A5306" s="18">
        <v>912440</v>
      </c>
      <c r="B5306" s="17" t="s">
        <v>86</v>
      </c>
      <c r="C5306" s="17"/>
      <c r="D5306" s="16">
        <v>67.45</v>
      </c>
      <c r="E5306" s="15">
        <v>43.197678000000003</v>
      </c>
    </row>
    <row r="5307" spans="1:5" x14ac:dyDescent="0.25">
      <c r="A5307" s="18">
        <v>912450</v>
      </c>
      <c r="B5307" s="17" t="s">
        <v>85</v>
      </c>
      <c r="C5307" s="17"/>
      <c r="D5307" s="16">
        <v>33.72</v>
      </c>
      <c r="E5307" s="15">
        <v>21.595636799999998</v>
      </c>
    </row>
    <row r="5308" spans="1:5" x14ac:dyDescent="0.25">
      <c r="A5308" s="18">
        <v>912460</v>
      </c>
      <c r="B5308" s="17" t="s">
        <v>84</v>
      </c>
      <c r="C5308" s="17"/>
      <c r="D5308" s="16">
        <v>59.02</v>
      </c>
      <c r="E5308" s="15">
        <v>37.798768800000005</v>
      </c>
    </row>
    <row r="5309" spans="1:5" x14ac:dyDescent="0.25">
      <c r="A5309" s="18">
        <v>912470</v>
      </c>
      <c r="B5309" s="17" t="s">
        <v>83</v>
      </c>
      <c r="C5309" s="17"/>
      <c r="D5309" s="16">
        <v>33.726812816188868</v>
      </c>
      <c r="E5309" s="15">
        <v>21.599999999999998</v>
      </c>
    </row>
    <row r="5310" spans="1:5" x14ac:dyDescent="0.25">
      <c r="A5310" s="18">
        <v>912480</v>
      </c>
      <c r="B5310" s="17" t="s">
        <v>82</v>
      </c>
      <c r="C5310" s="17"/>
      <c r="D5310" s="16">
        <v>84.317032040472185</v>
      </c>
      <c r="E5310" s="15">
        <v>54</v>
      </c>
    </row>
    <row r="5311" spans="1:5" x14ac:dyDescent="0.25">
      <c r="A5311" s="18">
        <v>912490</v>
      </c>
      <c r="B5311" s="17" t="s">
        <v>81</v>
      </c>
      <c r="C5311" s="17"/>
      <c r="D5311" s="16">
        <v>50.59</v>
      </c>
      <c r="E5311" s="15">
        <v>32.399859600000006</v>
      </c>
    </row>
    <row r="5312" spans="1:5" x14ac:dyDescent="0.25">
      <c r="A5312" s="18">
        <v>912500</v>
      </c>
      <c r="B5312" s="17" t="s">
        <v>80</v>
      </c>
      <c r="C5312" s="17"/>
      <c r="D5312" s="16">
        <v>42.15</v>
      </c>
      <c r="E5312" s="15">
        <v>26.994546</v>
      </c>
    </row>
    <row r="5313" spans="1:5" x14ac:dyDescent="0.25">
      <c r="A5313" s="18"/>
      <c r="B5313" s="19" t="s">
        <v>79</v>
      </c>
      <c r="C5313" s="17"/>
      <c r="D5313" s="16"/>
      <c r="E5313" s="15">
        <v>0</v>
      </c>
    </row>
    <row r="5314" spans="1:5" x14ac:dyDescent="0.25">
      <c r="A5314" s="18">
        <v>912510</v>
      </c>
      <c r="B5314" s="17" t="s">
        <v>78</v>
      </c>
      <c r="C5314" s="17"/>
      <c r="D5314" s="16">
        <v>59.021922428330527</v>
      </c>
      <c r="E5314" s="15">
        <v>37.800000000000004</v>
      </c>
    </row>
    <row r="5315" spans="1:5" x14ac:dyDescent="0.25">
      <c r="A5315" s="18">
        <v>912520</v>
      </c>
      <c r="B5315" s="17" t="s">
        <v>77</v>
      </c>
      <c r="C5315" s="17"/>
      <c r="D5315" s="16">
        <v>79.25</v>
      </c>
      <c r="E5315" s="15">
        <v>50.754870000000004</v>
      </c>
    </row>
    <row r="5316" spans="1:5" x14ac:dyDescent="0.25">
      <c r="A5316" s="18">
        <v>912530</v>
      </c>
      <c r="B5316" s="17" t="s">
        <v>76</v>
      </c>
      <c r="C5316" s="17"/>
      <c r="D5316" s="16">
        <v>67.453625632377737</v>
      </c>
      <c r="E5316" s="15">
        <v>43.199999999999996</v>
      </c>
    </row>
    <row r="5317" spans="1:5" x14ac:dyDescent="0.25">
      <c r="A5317" s="18">
        <v>912540</v>
      </c>
      <c r="B5317" s="17" t="s">
        <v>75</v>
      </c>
      <c r="C5317" s="17"/>
      <c r="D5317" s="16">
        <v>50.59021922428331</v>
      </c>
      <c r="E5317" s="15">
        <v>32.400000000000006</v>
      </c>
    </row>
    <row r="5318" spans="1:5" ht="24" x14ac:dyDescent="0.25">
      <c r="A5318" s="18">
        <v>912550</v>
      </c>
      <c r="B5318" s="17" t="s">
        <v>74</v>
      </c>
      <c r="C5318" s="17"/>
      <c r="D5318" s="16">
        <v>101.18043844856662</v>
      </c>
      <c r="E5318" s="15">
        <v>64.800000000000011</v>
      </c>
    </row>
    <row r="5319" spans="1:5" ht="24" x14ac:dyDescent="0.25">
      <c r="A5319" s="18">
        <v>912560</v>
      </c>
      <c r="B5319" s="17" t="s">
        <v>73</v>
      </c>
      <c r="C5319" s="17"/>
      <c r="D5319" s="16">
        <v>84.317032040472185</v>
      </c>
      <c r="E5319" s="15">
        <v>54</v>
      </c>
    </row>
    <row r="5320" spans="1:5" x14ac:dyDescent="0.25">
      <c r="A5320" s="18">
        <v>912570</v>
      </c>
      <c r="B5320" s="17" t="s">
        <v>72</v>
      </c>
      <c r="C5320" s="17"/>
      <c r="D5320" s="16">
        <v>42.158516020236092</v>
      </c>
      <c r="E5320" s="15">
        <v>27</v>
      </c>
    </row>
    <row r="5321" spans="1:5" x14ac:dyDescent="0.25">
      <c r="A5321" s="18">
        <v>912580</v>
      </c>
      <c r="B5321" s="17" t="s">
        <v>71</v>
      </c>
      <c r="C5321" s="17"/>
      <c r="D5321" s="16">
        <v>84.317032040472185</v>
      </c>
      <c r="E5321" s="15">
        <v>54</v>
      </c>
    </row>
    <row r="5322" spans="1:5" x14ac:dyDescent="0.25">
      <c r="A5322" s="18">
        <v>912590</v>
      </c>
      <c r="B5322" s="17" t="s">
        <v>70</v>
      </c>
      <c r="C5322" s="17"/>
      <c r="D5322" s="16">
        <v>42.158516020236092</v>
      </c>
      <c r="E5322" s="15">
        <v>27</v>
      </c>
    </row>
    <row r="5323" spans="1:5" x14ac:dyDescent="0.25">
      <c r="A5323" s="18">
        <v>912600</v>
      </c>
      <c r="B5323" s="17" t="s">
        <v>69</v>
      </c>
      <c r="C5323" s="17"/>
      <c r="D5323" s="16">
        <v>59.021922428330527</v>
      </c>
      <c r="E5323" s="15">
        <v>37.800000000000004</v>
      </c>
    </row>
    <row r="5324" spans="1:5" x14ac:dyDescent="0.25">
      <c r="A5324" s="18">
        <v>912610</v>
      </c>
      <c r="B5324" s="17" t="s">
        <v>68</v>
      </c>
      <c r="C5324" s="17"/>
      <c r="D5324" s="16">
        <v>59.021922428330527</v>
      </c>
      <c r="E5324" s="15">
        <v>37.800000000000004</v>
      </c>
    </row>
    <row r="5325" spans="1:5" ht="45" customHeight="1" x14ac:dyDescent="0.25">
      <c r="A5325" s="18">
        <v>912620</v>
      </c>
      <c r="B5325" s="17" t="s">
        <v>67</v>
      </c>
      <c r="C5325" s="17"/>
      <c r="D5325" s="16">
        <v>20.23</v>
      </c>
      <c r="E5325" s="15">
        <v>12.956101200000001</v>
      </c>
    </row>
    <row r="5326" spans="1:5" x14ac:dyDescent="0.25">
      <c r="A5326" s="18">
        <v>912630</v>
      </c>
      <c r="B5326" s="17" t="s">
        <v>66</v>
      </c>
      <c r="C5326" s="17"/>
      <c r="D5326" s="16">
        <v>50.59021922428331</v>
      </c>
      <c r="E5326" s="15">
        <v>32.400000000000006</v>
      </c>
    </row>
    <row r="5327" spans="1:5" x14ac:dyDescent="0.25">
      <c r="A5327" s="18">
        <v>912640</v>
      </c>
      <c r="B5327" s="17" t="s">
        <v>65</v>
      </c>
      <c r="C5327" s="17"/>
      <c r="D5327" s="16">
        <v>50.59021922428331</v>
      </c>
      <c r="E5327" s="15">
        <v>32.400000000000006</v>
      </c>
    </row>
    <row r="5328" spans="1:5" x14ac:dyDescent="0.25">
      <c r="A5328" s="18">
        <v>912650</v>
      </c>
      <c r="B5328" s="17" t="s">
        <v>64</v>
      </c>
      <c r="C5328" s="17"/>
      <c r="D5328" s="16">
        <v>77.569999999999993</v>
      </c>
      <c r="E5328" s="15">
        <v>49.678930799999996</v>
      </c>
    </row>
    <row r="5329" spans="1:5" x14ac:dyDescent="0.25">
      <c r="A5329" s="18">
        <v>912660</v>
      </c>
      <c r="B5329" s="17" t="s">
        <v>63</v>
      </c>
      <c r="C5329" s="17"/>
      <c r="D5329" s="16">
        <v>37.090000000000003</v>
      </c>
      <c r="E5329" s="15">
        <v>23.753919600000003</v>
      </c>
    </row>
    <row r="5330" spans="1:5" x14ac:dyDescent="0.25">
      <c r="A5330" s="18">
        <v>912670</v>
      </c>
      <c r="B5330" s="17" t="s">
        <v>62</v>
      </c>
      <c r="C5330" s="17"/>
      <c r="D5330" s="16">
        <v>43.84</v>
      </c>
      <c r="E5330" s="15">
        <v>28.076889600000005</v>
      </c>
    </row>
    <row r="5331" spans="1:5" x14ac:dyDescent="0.25">
      <c r="A5331" s="18"/>
      <c r="B5331" s="19" t="s">
        <v>61</v>
      </c>
      <c r="C5331" s="17"/>
      <c r="D5331" s="16"/>
      <c r="E5331" s="15">
        <v>0</v>
      </c>
    </row>
    <row r="5332" spans="1:5" x14ac:dyDescent="0.25">
      <c r="A5332" s="18">
        <v>912680</v>
      </c>
      <c r="B5332" s="17" t="s">
        <v>60</v>
      </c>
      <c r="C5332" s="17" t="s">
        <v>43</v>
      </c>
      <c r="D5332" s="16">
        <v>43.84</v>
      </c>
      <c r="E5332" s="15">
        <v>28.076889600000005</v>
      </c>
    </row>
    <row r="5333" spans="1:5" x14ac:dyDescent="0.25">
      <c r="A5333" s="18">
        <v>912690</v>
      </c>
      <c r="B5333" s="17" t="s">
        <v>59</v>
      </c>
      <c r="C5333" s="17" t="s">
        <v>43</v>
      </c>
      <c r="D5333" s="16">
        <v>43.84</v>
      </c>
      <c r="E5333" s="15">
        <v>28.076889600000005</v>
      </c>
    </row>
    <row r="5334" spans="1:5" x14ac:dyDescent="0.25">
      <c r="A5334" s="18">
        <v>912700</v>
      </c>
      <c r="B5334" s="17" t="s">
        <v>58</v>
      </c>
      <c r="C5334" s="17" t="s">
        <v>43</v>
      </c>
      <c r="D5334" s="16">
        <v>43.84</v>
      </c>
      <c r="E5334" s="15">
        <v>28.076889600000005</v>
      </c>
    </row>
    <row r="5335" spans="1:5" x14ac:dyDescent="0.25">
      <c r="A5335" s="18">
        <v>912710</v>
      </c>
      <c r="B5335" s="17" t="s">
        <v>57</v>
      </c>
      <c r="C5335" s="17" t="s">
        <v>43</v>
      </c>
      <c r="D5335" s="16">
        <v>43.84</v>
      </c>
      <c r="E5335" s="15">
        <v>28.076889600000005</v>
      </c>
    </row>
    <row r="5336" spans="1:5" x14ac:dyDescent="0.25">
      <c r="A5336" s="18">
        <v>912720</v>
      </c>
      <c r="B5336" s="17" t="s">
        <v>56</v>
      </c>
      <c r="C5336" s="17" t="s">
        <v>43</v>
      </c>
      <c r="D5336" s="16">
        <v>77.571669477234408</v>
      </c>
      <c r="E5336" s="15">
        <v>49.680000000000007</v>
      </c>
    </row>
    <row r="5337" spans="1:5" x14ac:dyDescent="0.25">
      <c r="A5337" s="18">
        <v>912730</v>
      </c>
      <c r="B5337" s="17" t="s">
        <v>55</v>
      </c>
      <c r="C5337" s="17" t="s">
        <v>43</v>
      </c>
      <c r="D5337" s="16">
        <v>77.571669477234408</v>
      </c>
      <c r="E5337" s="15">
        <v>49.680000000000007</v>
      </c>
    </row>
    <row r="5338" spans="1:5" x14ac:dyDescent="0.25">
      <c r="A5338" s="18">
        <v>912740</v>
      </c>
      <c r="B5338" s="17" t="s">
        <v>54</v>
      </c>
      <c r="C5338" s="17" t="s">
        <v>52</v>
      </c>
      <c r="D5338" s="16">
        <v>261.38</v>
      </c>
      <c r="E5338" s="15">
        <v>167.3982072</v>
      </c>
    </row>
    <row r="5339" spans="1:5" ht="24" x14ac:dyDescent="0.25">
      <c r="A5339" s="18">
        <v>912750</v>
      </c>
      <c r="B5339" s="17" t="s">
        <v>53</v>
      </c>
      <c r="C5339" s="17" t="s">
        <v>52</v>
      </c>
      <c r="D5339" s="16">
        <v>261.38</v>
      </c>
      <c r="E5339" s="15">
        <v>167.3982072</v>
      </c>
    </row>
    <row r="5340" spans="1:5" x14ac:dyDescent="0.25">
      <c r="A5340" s="18">
        <v>912760</v>
      </c>
      <c r="B5340" s="17" t="s">
        <v>51</v>
      </c>
      <c r="C5340" s="20"/>
      <c r="D5340" s="16">
        <v>94.435075885328843</v>
      </c>
      <c r="E5340" s="15">
        <v>60.480000000000004</v>
      </c>
    </row>
    <row r="5341" spans="1:5" x14ac:dyDescent="0.25">
      <c r="A5341" s="18">
        <v>912770</v>
      </c>
      <c r="B5341" s="17" t="s">
        <v>50</v>
      </c>
      <c r="C5341" s="17" t="s">
        <v>43</v>
      </c>
      <c r="D5341" s="16">
        <v>25.29</v>
      </c>
      <c r="E5341" s="15">
        <v>16.196727599999999</v>
      </c>
    </row>
    <row r="5342" spans="1:5" x14ac:dyDescent="0.25">
      <c r="A5342" s="18">
        <v>912780</v>
      </c>
      <c r="B5342" s="17" t="s">
        <v>49</v>
      </c>
      <c r="C5342" s="17" t="s">
        <v>43</v>
      </c>
      <c r="D5342" s="16">
        <v>25.29</v>
      </c>
      <c r="E5342" s="15">
        <v>16.196727599999999</v>
      </c>
    </row>
    <row r="5343" spans="1:5" x14ac:dyDescent="0.25">
      <c r="A5343" s="18">
        <v>912790</v>
      </c>
      <c r="B5343" s="17" t="s">
        <v>48</v>
      </c>
      <c r="C5343" s="17" t="s">
        <v>43</v>
      </c>
      <c r="D5343" s="16">
        <v>25.29</v>
      </c>
      <c r="E5343" s="15">
        <v>16.196727599999999</v>
      </c>
    </row>
    <row r="5344" spans="1:5" x14ac:dyDescent="0.25">
      <c r="A5344" s="18">
        <v>912800</v>
      </c>
      <c r="B5344" s="17" t="s">
        <v>47</v>
      </c>
      <c r="C5344" s="17" t="s">
        <v>43</v>
      </c>
      <c r="D5344" s="16">
        <v>25.29</v>
      </c>
      <c r="E5344" s="15">
        <v>16.196727599999999</v>
      </c>
    </row>
    <row r="5345" spans="1:5" x14ac:dyDescent="0.25">
      <c r="A5345" s="18">
        <v>912810</v>
      </c>
      <c r="B5345" s="17" t="s">
        <v>46</v>
      </c>
      <c r="C5345" s="17" t="s">
        <v>43</v>
      </c>
      <c r="D5345" s="16">
        <v>25.29</v>
      </c>
      <c r="E5345" s="15">
        <v>16.196727599999999</v>
      </c>
    </row>
    <row r="5346" spans="1:5" x14ac:dyDescent="0.25">
      <c r="A5346" s="18">
        <v>912820</v>
      </c>
      <c r="B5346" s="17" t="s">
        <v>45</v>
      </c>
      <c r="C5346" s="17" t="s">
        <v>43</v>
      </c>
      <c r="D5346" s="16">
        <v>25.29</v>
      </c>
      <c r="E5346" s="15">
        <v>16.196727599999999</v>
      </c>
    </row>
    <row r="5347" spans="1:5" x14ac:dyDescent="0.25">
      <c r="A5347" s="18">
        <v>912830</v>
      </c>
      <c r="B5347" s="17" t="s">
        <v>44</v>
      </c>
      <c r="C5347" s="17" t="s">
        <v>43</v>
      </c>
      <c r="D5347" s="16">
        <v>25.29</v>
      </c>
      <c r="E5347" s="15">
        <v>16.196727599999999</v>
      </c>
    </row>
    <row r="5348" spans="1:5" x14ac:dyDescent="0.25">
      <c r="A5348" s="18"/>
      <c r="B5348" s="19" t="s">
        <v>42</v>
      </c>
      <c r="C5348" s="17"/>
      <c r="D5348" s="16"/>
      <c r="E5348" s="15">
        <v>0</v>
      </c>
    </row>
    <row r="5349" spans="1:5" x14ac:dyDescent="0.25">
      <c r="A5349" s="18">
        <v>912840</v>
      </c>
      <c r="B5349" s="17" t="s">
        <v>41</v>
      </c>
      <c r="C5349" s="17" t="s">
        <v>39</v>
      </c>
      <c r="D5349" s="16">
        <v>16.863406408094434</v>
      </c>
      <c r="E5349" s="15">
        <v>10.799999999999999</v>
      </c>
    </row>
    <row r="5350" spans="1:5" x14ac:dyDescent="0.25">
      <c r="A5350" s="18">
        <v>912850</v>
      </c>
      <c r="B5350" s="17" t="s">
        <v>40</v>
      </c>
      <c r="C5350" s="17" t="s">
        <v>39</v>
      </c>
      <c r="D5350" s="16">
        <v>20.236087689713322</v>
      </c>
      <c r="E5350" s="15">
        <v>12.96</v>
      </c>
    </row>
    <row r="5351" spans="1:5" x14ac:dyDescent="0.25">
      <c r="A5351" s="18"/>
      <c r="B5351" s="19" t="s">
        <v>38</v>
      </c>
      <c r="C5351" s="17"/>
      <c r="D5351" s="16"/>
      <c r="E5351" s="15">
        <v>0</v>
      </c>
    </row>
    <row r="5352" spans="1:5" x14ac:dyDescent="0.25">
      <c r="A5352" s="18">
        <v>912860</v>
      </c>
      <c r="B5352" s="17" t="s">
        <v>37</v>
      </c>
      <c r="C5352" s="17"/>
      <c r="D5352" s="16">
        <v>67.453625632377737</v>
      </c>
      <c r="E5352" s="15">
        <v>43.199999999999996</v>
      </c>
    </row>
    <row r="5353" spans="1:5" x14ac:dyDescent="0.25">
      <c r="A5353" s="18">
        <v>912870</v>
      </c>
      <c r="B5353" s="17" t="s">
        <v>36</v>
      </c>
      <c r="C5353" s="17"/>
      <c r="D5353" s="16">
        <v>67.453625632377737</v>
      </c>
      <c r="E5353" s="15">
        <v>43.199999999999996</v>
      </c>
    </row>
    <row r="5354" spans="1:5" x14ac:dyDescent="0.25">
      <c r="A5354" s="18">
        <v>912880</v>
      </c>
      <c r="B5354" s="17" t="s">
        <v>35</v>
      </c>
      <c r="C5354" s="17"/>
      <c r="D5354" s="16">
        <v>92.748735244519395</v>
      </c>
      <c r="E5354" s="15">
        <v>59.400000000000006</v>
      </c>
    </row>
    <row r="5355" spans="1:5" x14ac:dyDescent="0.25">
      <c r="A5355" s="139">
        <v>912890</v>
      </c>
      <c r="B5355" s="140" t="s">
        <v>34</v>
      </c>
      <c r="C5355" s="140"/>
      <c r="D5355" s="129">
        <v>67.453625632377737</v>
      </c>
      <c r="E5355" s="15">
        <v>43.199999999999996</v>
      </c>
    </row>
  </sheetData>
  <autoFilter ref="A3:K5325"/>
  <mergeCells count="2">
    <mergeCell ref="A1:E1"/>
    <mergeCell ref="A2:D2"/>
  </mergeCells>
  <conditionalFormatting sqref="A1:A1048576">
    <cfRule type="duplicateValues" dxfId="17"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showGridLines="0" topLeftCell="F1" workbookViewId="0">
      <selection activeCell="H2" sqref="H2"/>
    </sheetView>
  </sheetViews>
  <sheetFormatPr defaultColWidth="9.140625" defaultRowHeight="15" x14ac:dyDescent="0.25"/>
  <cols>
    <col min="1" max="1" width="15" style="7" customWidth="1"/>
    <col min="2" max="2" width="9.85546875" style="7" customWidth="1"/>
    <col min="3" max="4" width="43.28515625" style="7" customWidth="1"/>
    <col min="5" max="5" width="57.5703125" style="7" customWidth="1"/>
    <col min="6" max="6" width="53.42578125" style="8" customWidth="1"/>
    <col min="7" max="7" width="11" style="8" customWidth="1"/>
    <col min="8" max="8" width="10.85546875" style="7" bestFit="1" customWidth="1"/>
    <col min="9" max="9" width="32.140625" style="7" customWidth="1"/>
    <col min="10" max="16384" width="9.140625" style="7"/>
  </cols>
  <sheetData>
    <row r="1" spans="1:9" ht="24" x14ac:dyDescent="0.25">
      <c r="A1" s="411" t="s">
        <v>9095</v>
      </c>
      <c r="B1" s="412" t="s">
        <v>4</v>
      </c>
      <c r="C1" s="412" t="s">
        <v>5</v>
      </c>
      <c r="D1" s="397" t="s">
        <v>6</v>
      </c>
      <c r="E1" s="412" t="s">
        <v>7</v>
      </c>
      <c r="F1" s="397" t="s">
        <v>8</v>
      </c>
      <c r="G1" s="413" t="s">
        <v>9</v>
      </c>
      <c r="H1" s="414" t="s">
        <v>10</v>
      </c>
      <c r="I1" s="415" t="s">
        <v>13904</v>
      </c>
    </row>
    <row r="2" spans="1:9" s="4" customFormat="1" ht="180" x14ac:dyDescent="0.25">
      <c r="A2" s="401" t="s">
        <v>9405</v>
      </c>
      <c r="B2" s="386">
        <v>604615</v>
      </c>
      <c r="C2" s="386" t="s">
        <v>9399</v>
      </c>
      <c r="D2" s="386"/>
      <c r="E2" s="403" t="s">
        <v>9398</v>
      </c>
      <c r="F2" s="386"/>
      <c r="G2" s="416"/>
      <c r="H2" s="416">
        <v>44000</v>
      </c>
      <c r="I2" s="417" t="s">
        <v>13903</v>
      </c>
    </row>
    <row r="3" spans="1:9" ht="30" x14ac:dyDescent="0.25">
      <c r="A3" s="401" t="s">
        <v>9405</v>
      </c>
      <c r="B3" s="386">
        <v>700924</v>
      </c>
      <c r="C3" s="418" t="s">
        <v>9400</v>
      </c>
      <c r="D3" s="386"/>
      <c r="E3" s="403"/>
      <c r="F3" s="416"/>
      <c r="G3" s="385"/>
      <c r="H3" s="416">
        <v>1234.94</v>
      </c>
      <c r="I3" s="417" t="s">
        <v>13903</v>
      </c>
    </row>
    <row r="4" spans="1:9" ht="120" x14ac:dyDescent="0.25">
      <c r="A4" s="406" t="s">
        <v>9405</v>
      </c>
      <c r="B4" s="394">
        <v>700946</v>
      </c>
      <c r="C4" s="419" t="s">
        <v>9401</v>
      </c>
      <c r="D4" s="394"/>
      <c r="E4" s="408" t="s">
        <v>9402</v>
      </c>
      <c r="F4" s="420"/>
      <c r="G4" s="392"/>
      <c r="H4" s="420">
        <v>4527.4799999999996</v>
      </c>
      <c r="I4" s="421" t="s">
        <v>13903</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99"/>
  <sheetViews>
    <sheetView workbookViewId="0">
      <selection sqref="A1:XFD1048576"/>
    </sheetView>
  </sheetViews>
  <sheetFormatPr defaultRowHeight="15" x14ac:dyDescent="0.25"/>
  <cols>
    <col min="1" max="1" width="8.5703125" style="295" bestFit="1" customWidth="1"/>
    <col min="2" max="2" width="8.85546875" style="295" bestFit="1" customWidth="1"/>
    <col min="3" max="3" width="67.28515625" style="295" bestFit="1" customWidth="1"/>
    <col min="4" max="4" width="65.5703125" style="295" bestFit="1" customWidth="1"/>
  </cols>
  <sheetData>
    <row r="1" spans="1:4" ht="15.75" thickBot="1" x14ac:dyDescent="0.3">
      <c r="A1" s="429" t="s">
        <v>9449</v>
      </c>
      <c r="B1" s="430"/>
      <c r="C1" s="430"/>
      <c r="D1" s="431"/>
    </row>
    <row r="2" spans="1:4" ht="15.75" thickBot="1" x14ac:dyDescent="0.3">
      <c r="A2" s="432" t="s">
        <v>9450</v>
      </c>
      <c r="B2" s="433"/>
      <c r="C2" s="433"/>
      <c r="D2" s="434"/>
    </row>
    <row r="3" spans="1:4" ht="15.75" thickBot="1" x14ac:dyDescent="0.3">
      <c r="A3" s="287" t="s">
        <v>9451</v>
      </c>
      <c r="B3" s="287" t="s">
        <v>6339</v>
      </c>
      <c r="C3" s="288" t="s">
        <v>5</v>
      </c>
      <c r="D3" s="287" t="s">
        <v>7</v>
      </c>
    </row>
    <row r="4" spans="1:4" ht="15.75" thickBot="1" x14ac:dyDescent="0.3">
      <c r="A4" s="287" t="s">
        <v>9452</v>
      </c>
      <c r="B4" s="287" t="s">
        <v>9453</v>
      </c>
      <c r="C4" s="288" t="s">
        <v>1374</v>
      </c>
      <c r="D4" s="289"/>
    </row>
    <row r="5" spans="1:4" ht="15.75" thickBot="1" x14ac:dyDescent="0.3">
      <c r="A5" s="287" t="s">
        <v>9454</v>
      </c>
      <c r="B5" s="287" t="s">
        <v>9455</v>
      </c>
      <c r="C5" s="288" t="s">
        <v>1363</v>
      </c>
      <c r="D5" s="289"/>
    </row>
    <row r="6" spans="1:4" ht="15.75" thickBot="1" x14ac:dyDescent="0.3">
      <c r="A6" s="287" t="s">
        <v>9456</v>
      </c>
      <c r="B6" s="287" t="s">
        <v>9457</v>
      </c>
      <c r="C6" s="288" t="s">
        <v>1361</v>
      </c>
      <c r="D6" s="289"/>
    </row>
    <row r="7" spans="1:4" ht="15.75" thickBot="1" x14ac:dyDescent="0.3">
      <c r="A7" s="287" t="s">
        <v>9458</v>
      </c>
      <c r="B7" s="287" t="s">
        <v>9459</v>
      </c>
      <c r="C7" s="288" t="s">
        <v>9460</v>
      </c>
      <c r="D7" s="289"/>
    </row>
    <row r="8" spans="1:4" ht="15.75" thickBot="1" x14ac:dyDescent="0.3">
      <c r="A8" s="287" t="s">
        <v>9461</v>
      </c>
      <c r="B8" s="287" t="s">
        <v>9462</v>
      </c>
      <c r="C8" s="288" t="s">
        <v>9463</v>
      </c>
      <c r="D8" s="289"/>
    </row>
    <row r="9" spans="1:4" ht="15.75" thickBot="1" x14ac:dyDescent="0.3">
      <c r="A9" s="287" t="s">
        <v>9464</v>
      </c>
      <c r="B9" s="287" t="s">
        <v>9465</v>
      </c>
      <c r="C9" s="288" t="s">
        <v>9466</v>
      </c>
      <c r="D9" s="289"/>
    </row>
    <row r="10" spans="1:4" ht="15.75" thickBot="1" x14ac:dyDescent="0.3">
      <c r="A10" s="287" t="s">
        <v>9467</v>
      </c>
      <c r="B10" s="287" t="s">
        <v>9468</v>
      </c>
      <c r="C10" s="288" t="s">
        <v>1347</v>
      </c>
      <c r="D10" s="289"/>
    </row>
    <row r="11" spans="1:4" ht="15.75" thickBot="1" x14ac:dyDescent="0.3">
      <c r="A11" s="287" t="s">
        <v>9469</v>
      </c>
      <c r="B11" s="287" t="s">
        <v>9470</v>
      </c>
      <c r="C11" s="288" t="s">
        <v>9471</v>
      </c>
      <c r="D11" s="289"/>
    </row>
    <row r="12" spans="1:4" ht="15.75" thickBot="1" x14ac:dyDescent="0.3">
      <c r="A12" s="287" t="s">
        <v>9472</v>
      </c>
      <c r="B12" s="287" t="s">
        <v>9473</v>
      </c>
      <c r="C12" s="288" t="s">
        <v>9474</v>
      </c>
      <c r="D12" s="289"/>
    </row>
    <row r="13" spans="1:4" ht="29.25" thickBot="1" x14ac:dyDescent="0.3">
      <c r="A13" s="290" t="s">
        <v>9475</v>
      </c>
      <c r="B13" s="290" t="s">
        <v>9476</v>
      </c>
      <c r="C13" s="291" t="s">
        <v>9477</v>
      </c>
      <c r="D13" s="292" t="s">
        <v>9478</v>
      </c>
    </row>
    <row r="14" spans="1:4" ht="15.75" thickBot="1" x14ac:dyDescent="0.3">
      <c r="A14" s="287" t="s">
        <v>9479</v>
      </c>
      <c r="B14" s="287" t="s">
        <v>9480</v>
      </c>
      <c r="C14" s="288" t="s">
        <v>1338</v>
      </c>
      <c r="D14" s="289"/>
    </row>
    <row r="15" spans="1:4" ht="15.75" thickBot="1" x14ac:dyDescent="0.3">
      <c r="A15" s="287" t="s">
        <v>9481</v>
      </c>
      <c r="B15" s="287" t="s">
        <v>9482</v>
      </c>
      <c r="C15" s="288" t="s">
        <v>1322</v>
      </c>
      <c r="D15" s="289"/>
    </row>
    <row r="16" spans="1:4" ht="15.75" thickBot="1" x14ac:dyDescent="0.3">
      <c r="A16" s="287" t="s">
        <v>9483</v>
      </c>
      <c r="B16" s="287" t="s">
        <v>9484</v>
      </c>
      <c r="C16" s="288" t="s">
        <v>1321</v>
      </c>
      <c r="D16" s="289"/>
    </row>
    <row r="17" spans="1:4" ht="15.75" thickBot="1" x14ac:dyDescent="0.3">
      <c r="A17" s="287" t="s">
        <v>9485</v>
      </c>
      <c r="B17" s="287" t="s">
        <v>9486</v>
      </c>
      <c r="C17" s="288" t="s">
        <v>9487</v>
      </c>
      <c r="D17" s="289"/>
    </row>
    <row r="18" spans="1:4" ht="15.75" thickBot="1" x14ac:dyDescent="0.3">
      <c r="A18" s="287" t="s">
        <v>9488</v>
      </c>
      <c r="B18" s="287" t="s">
        <v>9489</v>
      </c>
      <c r="C18" s="288" t="s">
        <v>9490</v>
      </c>
      <c r="D18" s="289"/>
    </row>
    <row r="19" spans="1:4" ht="15.75" thickBot="1" x14ac:dyDescent="0.3">
      <c r="A19" s="287" t="s">
        <v>9491</v>
      </c>
      <c r="B19" s="287" t="s">
        <v>9492</v>
      </c>
      <c r="C19" s="288" t="s">
        <v>9493</v>
      </c>
      <c r="D19" s="289"/>
    </row>
    <row r="20" spans="1:4" ht="15.75" thickBot="1" x14ac:dyDescent="0.3">
      <c r="A20" s="287" t="s">
        <v>9494</v>
      </c>
      <c r="B20" s="287" t="s">
        <v>9495</v>
      </c>
      <c r="C20" s="288" t="s">
        <v>1297</v>
      </c>
      <c r="D20" s="289"/>
    </row>
    <row r="21" spans="1:4" ht="15.75" thickBot="1" x14ac:dyDescent="0.3">
      <c r="A21" s="287" t="s">
        <v>9496</v>
      </c>
      <c r="B21" s="287" t="s">
        <v>9497</v>
      </c>
      <c r="C21" s="288" t="s">
        <v>1279</v>
      </c>
      <c r="D21" s="289"/>
    </row>
    <row r="22" spans="1:4" ht="15.75" thickBot="1" x14ac:dyDescent="0.3">
      <c r="A22" s="287" t="s">
        <v>9498</v>
      </c>
      <c r="B22" s="287" t="s">
        <v>9499</v>
      </c>
      <c r="C22" s="288" t="s">
        <v>9500</v>
      </c>
      <c r="D22" s="289"/>
    </row>
    <row r="23" spans="1:4" ht="15.75" thickBot="1" x14ac:dyDescent="0.3">
      <c r="A23" s="287" t="s">
        <v>9501</v>
      </c>
      <c r="B23" s="287" t="s">
        <v>9502</v>
      </c>
      <c r="C23" s="288" t="s">
        <v>9503</v>
      </c>
      <c r="D23" s="289"/>
    </row>
    <row r="24" spans="1:4" ht="15.75" thickBot="1" x14ac:dyDescent="0.3">
      <c r="A24" s="287" t="s">
        <v>9504</v>
      </c>
      <c r="B24" s="287" t="s">
        <v>9505</v>
      </c>
      <c r="C24" s="288" t="s">
        <v>9506</v>
      </c>
      <c r="D24" s="289"/>
    </row>
    <row r="25" spans="1:4" ht="15.75" thickBot="1" x14ac:dyDescent="0.3">
      <c r="A25" s="287" t="s">
        <v>9507</v>
      </c>
      <c r="B25" s="287" t="s">
        <v>9508</v>
      </c>
      <c r="C25" s="288" t="s">
        <v>1210</v>
      </c>
      <c r="D25" s="289"/>
    </row>
    <row r="26" spans="1:4" ht="15.75" thickBot="1" x14ac:dyDescent="0.3">
      <c r="A26" s="287" t="s">
        <v>9509</v>
      </c>
      <c r="B26" s="287" t="s">
        <v>9510</v>
      </c>
      <c r="C26" s="288" t="s">
        <v>9511</v>
      </c>
      <c r="D26" s="289"/>
    </row>
    <row r="27" spans="1:4" ht="15.75" thickBot="1" x14ac:dyDescent="0.3">
      <c r="A27" s="287" t="s">
        <v>9512</v>
      </c>
      <c r="B27" s="287" t="s">
        <v>9513</v>
      </c>
      <c r="C27" s="288" t="s">
        <v>1205</v>
      </c>
      <c r="D27" s="289"/>
    </row>
    <row r="28" spans="1:4" ht="15.75" thickBot="1" x14ac:dyDescent="0.3">
      <c r="A28" s="287" t="s">
        <v>9514</v>
      </c>
      <c r="B28" s="287" t="s">
        <v>9515</v>
      </c>
      <c r="C28" s="288" t="s">
        <v>1184</v>
      </c>
      <c r="D28" s="289"/>
    </row>
    <row r="29" spans="1:4" ht="15.75" thickBot="1" x14ac:dyDescent="0.3">
      <c r="A29" s="287" t="s">
        <v>9516</v>
      </c>
      <c r="B29" s="287" t="s">
        <v>9517</v>
      </c>
      <c r="C29" s="288" t="s">
        <v>1166</v>
      </c>
      <c r="D29" s="289"/>
    </row>
    <row r="30" spans="1:4" ht="15.75" thickBot="1" x14ac:dyDescent="0.3">
      <c r="A30" s="287" t="s">
        <v>9518</v>
      </c>
      <c r="B30" s="287" t="s">
        <v>9519</v>
      </c>
      <c r="C30" s="288" t="s">
        <v>9520</v>
      </c>
      <c r="D30" s="289"/>
    </row>
    <row r="31" spans="1:4" ht="15.75" thickBot="1" x14ac:dyDescent="0.3">
      <c r="A31" s="287" t="s">
        <v>9521</v>
      </c>
      <c r="B31" s="287" t="s">
        <v>9522</v>
      </c>
      <c r="C31" s="288" t="s">
        <v>9523</v>
      </c>
      <c r="D31" s="289"/>
    </row>
    <row r="32" spans="1:4" ht="15.75" thickBot="1" x14ac:dyDescent="0.3">
      <c r="A32" s="287" t="s">
        <v>9524</v>
      </c>
      <c r="B32" s="287" t="s">
        <v>9525</v>
      </c>
      <c r="C32" s="288" t="s">
        <v>1150</v>
      </c>
      <c r="D32" s="289"/>
    </row>
    <row r="33" spans="1:4" ht="15.75" thickBot="1" x14ac:dyDescent="0.3">
      <c r="A33" s="287" t="s">
        <v>9526</v>
      </c>
      <c r="B33" s="287" t="s">
        <v>9527</v>
      </c>
      <c r="C33" s="288" t="s">
        <v>1123</v>
      </c>
      <c r="D33" s="289"/>
    </row>
    <row r="34" spans="1:4" ht="15.75" thickBot="1" x14ac:dyDescent="0.3">
      <c r="A34" s="287" t="s">
        <v>9528</v>
      </c>
      <c r="B34" s="287" t="s">
        <v>9529</v>
      </c>
      <c r="C34" s="288" t="s">
        <v>9530</v>
      </c>
      <c r="D34" s="289"/>
    </row>
    <row r="35" spans="1:4" ht="15.75" thickBot="1" x14ac:dyDescent="0.3">
      <c r="A35" s="287" t="s">
        <v>9531</v>
      </c>
      <c r="B35" s="287" t="s">
        <v>9532</v>
      </c>
      <c r="C35" s="288" t="s">
        <v>9533</v>
      </c>
      <c r="D35" s="289"/>
    </row>
    <row r="36" spans="1:4" ht="15.75" thickBot="1" x14ac:dyDescent="0.3">
      <c r="A36" s="287" t="s">
        <v>9534</v>
      </c>
      <c r="B36" s="287" t="s">
        <v>9535</v>
      </c>
      <c r="C36" s="288" t="s">
        <v>9536</v>
      </c>
      <c r="D36" s="289"/>
    </row>
    <row r="37" spans="1:4" ht="15.75" thickBot="1" x14ac:dyDescent="0.3">
      <c r="A37" s="287" t="s">
        <v>9537</v>
      </c>
      <c r="B37" s="287" t="s">
        <v>9538</v>
      </c>
      <c r="C37" s="288" t="s">
        <v>9539</v>
      </c>
      <c r="D37" s="289"/>
    </row>
    <row r="38" spans="1:4" ht="15.75" thickBot="1" x14ac:dyDescent="0.3">
      <c r="A38" s="287" t="s">
        <v>9540</v>
      </c>
      <c r="B38" s="287" t="s">
        <v>9541</v>
      </c>
      <c r="C38" s="288" t="s">
        <v>9542</v>
      </c>
      <c r="D38" s="289"/>
    </row>
    <row r="39" spans="1:4" ht="15.75" thickBot="1" x14ac:dyDescent="0.3">
      <c r="A39" s="287" t="s">
        <v>9543</v>
      </c>
      <c r="B39" s="287" t="s">
        <v>9544</v>
      </c>
      <c r="C39" s="288" t="s">
        <v>1082</v>
      </c>
      <c r="D39" s="289"/>
    </row>
    <row r="40" spans="1:4" ht="15.75" thickBot="1" x14ac:dyDescent="0.3">
      <c r="A40" s="287" t="s">
        <v>9545</v>
      </c>
      <c r="B40" s="287" t="s">
        <v>9546</v>
      </c>
      <c r="C40" s="288" t="s">
        <v>1076</v>
      </c>
      <c r="D40" s="289"/>
    </row>
    <row r="41" spans="1:4" ht="15.75" thickBot="1" x14ac:dyDescent="0.3">
      <c r="A41" s="287" t="s">
        <v>9547</v>
      </c>
      <c r="B41" s="287" t="s">
        <v>9548</v>
      </c>
      <c r="C41" s="288" t="s">
        <v>1069</v>
      </c>
      <c r="D41" s="289"/>
    </row>
    <row r="42" spans="1:4" ht="15.75" thickBot="1" x14ac:dyDescent="0.3">
      <c r="A42" s="287" t="s">
        <v>9549</v>
      </c>
      <c r="B42" s="287" t="s">
        <v>9550</v>
      </c>
      <c r="C42" s="288" t="s">
        <v>9551</v>
      </c>
      <c r="D42" s="289"/>
    </row>
    <row r="43" spans="1:4" ht="15.75" thickBot="1" x14ac:dyDescent="0.3">
      <c r="A43" s="287" t="s">
        <v>9552</v>
      </c>
      <c r="B43" s="287" t="s">
        <v>9553</v>
      </c>
      <c r="C43" s="288" t="s">
        <v>9554</v>
      </c>
      <c r="D43" s="289"/>
    </row>
    <row r="44" spans="1:4" ht="15.75" thickBot="1" x14ac:dyDescent="0.3">
      <c r="A44" s="287" t="s">
        <v>9555</v>
      </c>
      <c r="B44" s="287" t="s">
        <v>9556</v>
      </c>
      <c r="C44" s="288" t="s">
        <v>9557</v>
      </c>
      <c r="D44" s="289"/>
    </row>
    <row r="45" spans="1:4" ht="15.75" thickBot="1" x14ac:dyDescent="0.3">
      <c r="A45" s="287" t="s">
        <v>9558</v>
      </c>
      <c r="B45" s="287" t="s">
        <v>9559</v>
      </c>
      <c r="C45" s="288" t="s">
        <v>9560</v>
      </c>
      <c r="D45" s="289"/>
    </row>
    <row r="46" spans="1:4" ht="15.75" thickBot="1" x14ac:dyDescent="0.3">
      <c r="A46" s="287" t="s">
        <v>9561</v>
      </c>
      <c r="B46" s="287" t="s">
        <v>9562</v>
      </c>
      <c r="C46" s="288" t="s">
        <v>1032</v>
      </c>
      <c r="D46" s="289"/>
    </row>
    <row r="47" spans="1:4" ht="15.75" thickBot="1" x14ac:dyDescent="0.3">
      <c r="A47" s="287" t="s">
        <v>9563</v>
      </c>
      <c r="B47" s="287" t="s">
        <v>9564</v>
      </c>
      <c r="C47" s="288" t="s">
        <v>9565</v>
      </c>
      <c r="D47" s="289"/>
    </row>
    <row r="48" spans="1:4" ht="15.75" thickBot="1" x14ac:dyDescent="0.3">
      <c r="A48" s="287" t="s">
        <v>9566</v>
      </c>
      <c r="B48" s="287" t="s">
        <v>9567</v>
      </c>
      <c r="C48" s="288" t="s">
        <v>1017</v>
      </c>
      <c r="D48" s="289"/>
    </row>
    <row r="49" spans="1:4" ht="15.75" thickBot="1" x14ac:dyDescent="0.3">
      <c r="A49" s="287" t="s">
        <v>9568</v>
      </c>
      <c r="B49" s="287" t="s">
        <v>9569</v>
      </c>
      <c r="C49" s="288" t="s">
        <v>1008</v>
      </c>
      <c r="D49" s="289"/>
    </row>
    <row r="50" spans="1:4" ht="15.75" thickBot="1" x14ac:dyDescent="0.3">
      <c r="A50" s="287" t="s">
        <v>9570</v>
      </c>
      <c r="B50" s="287" t="s">
        <v>9571</v>
      </c>
      <c r="C50" s="288" t="s">
        <v>989</v>
      </c>
      <c r="D50" s="289"/>
    </row>
    <row r="51" spans="1:4" ht="15.75" thickBot="1" x14ac:dyDescent="0.3">
      <c r="A51" s="287" t="s">
        <v>9572</v>
      </c>
      <c r="B51" s="287" t="s">
        <v>9573</v>
      </c>
      <c r="C51" s="288" t="s">
        <v>9574</v>
      </c>
      <c r="D51" s="289"/>
    </row>
    <row r="52" spans="1:4" ht="15.75" thickBot="1" x14ac:dyDescent="0.3">
      <c r="A52" s="287" t="s">
        <v>9575</v>
      </c>
      <c r="B52" s="287" t="s">
        <v>9576</v>
      </c>
      <c r="C52" s="288" t="s">
        <v>974</v>
      </c>
      <c r="D52" s="289"/>
    </row>
    <row r="53" spans="1:4" ht="15.75" thickBot="1" x14ac:dyDescent="0.3">
      <c r="A53" s="287" t="s">
        <v>9577</v>
      </c>
      <c r="B53" s="287" t="s">
        <v>9578</v>
      </c>
      <c r="C53" s="288" t="s">
        <v>972</v>
      </c>
      <c r="D53" s="289"/>
    </row>
    <row r="54" spans="1:4" ht="15.75" thickBot="1" x14ac:dyDescent="0.3">
      <c r="A54" s="287" t="s">
        <v>9579</v>
      </c>
      <c r="B54" s="287" t="s">
        <v>9580</v>
      </c>
      <c r="C54" s="288" t="s">
        <v>968</v>
      </c>
      <c r="D54" s="289"/>
    </row>
    <row r="55" spans="1:4" ht="15.75" thickBot="1" x14ac:dyDescent="0.3">
      <c r="A55" s="287" t="s">
        <v>9581</v>
      </c>
      <c r="B55" s="287" t="s">
        <v>9582</v>
      </c>
      <c r="C55" s="288" t="s">
        <v>9583</v>
      </c>
      <c r="D55" s="289"/>
    </row>
    <row r="56" spans="1:4" ht="15.75" thickBot="1" x14ac:dyDescent="0.3">
      <c r="A56" s="287" t="s">
        <v>9584</v>
      </c>
      <c r="B56" s="287" t="s">
        <v>9585</v>
      </c>
      <c r="C56" s="288" t="s">
        <v>9586</v>
      </c>
      <c r="D56" s="289"/>
    </row>
    <row r="57" spans="1:4" ht="15.75" thickBot="1" x14ac:dyDescent="0.3">
      <c r="A57" s="287" t="s">
        <v>9587</v>
      </c>
      <c r="B57" s="287" t="s">
        <v>9588</v>
      </c>
      <c r="C57" s="288" t="s">
        <v>952</v>
      </c>
      <c r="D57" s="289"/>
    </row>
    <row r="58" spans="1:4" ht="15.75" thickBot="1" x14ac:dyDescent="0.3">
      <c r="A58" s="287" t="s">
        <v>9589</v>
      </c>
      <c r="B58" s="287" t="s">
        <v>9590</v>
      </c>
      <c r="C58" s="288" t="s">
        <v>944</v>
      </c>
      <c r="D58" s="289"/>
    </row>
    <row r="59" spans="1:4" ht="15.75" thickBot="1" x14ac:dyDescent="0.3">
      <c r="A59" s="287" t="s">
        <v>9591</v>
      </c>
      <c r="B59" s="287" t="s">
        <v>9592</v>
      </c>
      <c r="C59" s="288" t="s">
        <v>941</v>
      </c>
      <c r="D59" s="289"/>
    </row>
    <row r="60" spans="1:4" ht="15.75" thickBot="1" x14ac:dyDescent="0.3">
      <c r="A60" s="287" t="s">
        <v>9593</v>
      </c>
      <c r="B60" s="287" t="s">
        <v>9594</v>
      </c>
      <c r="C60" s="288" t="s">
        <v>9595</v>
      </c>
      <c r="D60" s="289"/>
    </row>
    <row r="61" spans="1:4" ht="15.75" thickBot="1" x14ac:dyDescent="0.3">
      <c r="A61" s="287" t="s">
        <v>9596</v>
      </c>
      <c r="B61" s="287" t="s">
        <v>9597</v>
      </c>
      <c r="C61" s="288" t="s">
        <v>9598</v>
      </c>
      <c r="D61" s="289"/>
    </row>
    <row r="62" spans="1:4" ht="15.75" thickBot="1" x14ac:dyDescent="0.3">
      <c r="A62" s="287" t="s">
        <v>9599</v>
      </c>
      <c r="B62" s="287" t="s">
        <v>9600</v>
      </c>
      <c r="C62" s="288" t="s">
        <v>9601</v>
      </c>
      <c r="D62" s="289"/>
    </row>
    <row r="63" spans="1:4" ht="15.75" thickBot="1" x14ac:dyDescent="0.3">
      <c r="A63" s="287" t="s">
        <v>9602</v>
      </c>
      <c r="B63" s="287" t="s">
        <v>9603</v>
      </c>
      <c r="C63" s="288" t="s">
        <v>916</v>
      </c>
      <c r="D63" s="289"/>
    </row>
    <row r="64" spans="1:4" ht="15.75" thickBot="1" x14ac:dyDescent="0.3">
      <c r="A64" s="287" t="s">
        <v>9604</v>
      </c>
      <c r="B64" s="287" t="s">
        <v>9605</v>
      </c>
      <c r="C64" s="288" t="s">
        <v>915</v>
      </c>
      <c r="D64" s="289"/>
    </row>
    <row r="65" spans="1:4" ht="15.75" thickBot="1" x14ac:dyDescent="0.3">
      <c r="A65" s="287" t="s">
        <v>9606</v>
      </c>
      <c r="B65" s="287" t="s">
        <v>9607</v>
      </c>
      <c r="C65" s="288" t="s">
        <v>914</v>
      </c>
      <c r="D65" s="289"/>
    </row>
    <row r="66" spans="1:4" ht="15.75" thickBot="1" x14ac:dyDescent="0.3">
      <c r="A66" s="287" t="s">
        <v>9608</v>
      </c>
      <c r="B66" s="287" t="s">
        <v>9609</v>
      </c>
      <c r="C66" s="288" t="s">
        <v>9610</v>
      </c>
      <c r="D66" s="289"/>
    </row>
    <row r="67" spans="1:4" ht="15.75" thickBot="1" x14ac:dyDescent="0.3">
      <c r="A67" s="287" t="s">
        <v>9611</v>
      </c>
      <c r="B67" s="287" t="s">
        <v>9612</v>
      </c>
      <c r="C67" s="288" t="s">
        <v>9613</v>
      </c>
      <c r="D67" s="289"/>
    </row>
    <row r="68" spans="1:4" ht="15.75" thickBot="1" x14ac:dyDescent="0.3">
      <c r="A68" s="287" t="s">
        <v>9614</v>
      </c>
      <c r="B68" s="287" t="s">
        <v>9615</v>
      </c>
      <c r="C68" s="288" t="s">
        <v>9616</v>
      </c>
      <c r="D68" s="289"/>
    </row>
    <row r="69" spans="1:4" ht="15.75" thickBot="1" x14ac:dyDescent="0.3">
      <c r="A69" s="287" t="s">
        <v>9617</v>
      </c>
      <c r="B69" s="287" t="s">
        <v>9618</v>
      </c>
      <c r="C69" s="288" t="s">
        <v>881</v>
      </c>
      <c r="D69" s="289"/>
    </row>
    <row r="70" spans="1:4" ht="15.75" thickBot="1" x14ac:dyDescent="0.3">
      <c r="A70" s="287" t="s">
        <v>9619</v>
      </c>
      <c r="B70" s="287" t="s">
        <v>9620</v>
      </c>
      <c r="C70" s="288" t="s">
        <v>9621</v>
      </c>
      <c r="D70" s="289"/>
    </row>
    <row r="71" spans="1:4" ht="15.75" thickBot="1" x14ac:dyDescent="0.3">
      <c r="A71" s="287" t="s">
        <v>9622</v>
      </c>
      <c r="B71" s="287" t="s">
        <v>9623</v>
      </c>
      <c r="C71" s="288" t="s">
        <v>9624</v>
      </c>
      <c r="D71" s="289"/>
    </row>
    <row r="72" spans="1:4" ht="15.75" thickBot="1" x14ac:dyDescent="0.3">
      <c r="A72" s="287" t="s">
        <v>9625</v>
      </c>
      <c r="B72" s="287" t="s">
        <v>9626</v>
      </c>
      <c r="C72" s="288" t="s">
        <v>874</v>
      </c>
      <c r="D72" s="289"/>
    </row>
    <row r="73" spans="1:4" ht="15.75" thickBot="1" x14ac:dyDescent="0.3">
      <c r="A73" s="287" t="s">
        <v>9627</v>
      </c>
      <c r="B73" s="287" t="s">
        <v>9628</v>
      </c>
      <c r="C73" s="288" t="s">
        <v>867</v>
      </c>
      <c r="D73" s="289"/>
    </row>
    <row r="74" spans="1:4" ht="15.75" thickBot="1" x14ac:dyDescent="0.3">
      <c r="A74" s="287" t="s">
        <v>9629</v>
      </c>
      <c r="B74" s="287" t="s">
        <v>9630</v>
      </c>
      <c r="C74" s="288" t="s">
        <v>9631</v>
      </c>
      <c r="D74" s="289"/>
    </row>
    <row r="75" spans="1:4" ht="15.75" thickBot="1" x14ac:dyDescent="0.3">
      <c r="A75" s="287" t="s">
        <v>9632</v>
      </c>
      <c r="B75" s="287" t="s">
        <v>9633</v>
      </c>
      <c r="C75" s="288" t="s">
        <v>862</v>
      </c>
      <c r="D75" s="289"/>
    </row>
    <row r="76" spans="1:4" ht="15.75" thickBot="1" x14ac:dyDescent="0.3">
      <c r="A76" s="287" t="s">
        <v>9634</v>
      </c>
      <c r="B76" s="287" t="s">
        <v>9635</v>
      </c>
      <c r="C76" s="288" t="s">
        <v>860</v>
      </c>
      <c r="D76" s="289"/>
    </row>
    <row r="77" spans="1:4" ht="15.75" thickBot="1" x14ac:dyDescent="0.3">
      <c r="A77" s="287" t="s">
        <v>9636</v>
      </c>
      <c r="B77" s="287" t="s">
        <v>9637</v>
      </c>
      <c r="C77" s="288" t="s">
        <v>858</v>
      </c>
      <c r="D77" s="289"/>
    </row>
    <row r="78" spans="1:4" ht="15.75" thickBot="1" x14ac:dyDescent="0.3">
      <c r="A78" s="287" t="s">
        <v>9638</v>
      </c>
      <c r="B78" s="287" t="s">
        <v>9639</v>
      </c>
      <c r="C78" s="288" t="s">
        <v>856</v>
      </c>
      <c r="D78" s="289"/>
    </row>
    <row r="79" spans="1:4" ht="15.75" thickBot="1" x14ac:dyDescent="0.3">
      <c r="A79" s="287" t="s">
        <v>9640</v>
      </c>
      <c r="B79" s="293">
        <v>904880</v>
      </c>
      <c r="C79" s="288" t="s">
        <v>9641</v>
      </c>
      <c r="D79" s="289"/>
    </row>
    <row r="80" spans="1:4" ht="15.75" thickBot="1" x14ac:dyDescent="0.3">
      <c r="A80" s="287" t="s">
        <v>9642</v>
      </c>
      <c r="B80" s="287" t="s">
        <v>9643</v>
      </c>
      <c r="C80" s="288" t="s">
        <v>849</v>
      </c>
      <c r="D80" s="289"/>
    </row>
    <row r="81" spans="1:4" ht="15.75" thickBot="1" x14ac:dyDescent="0.3">
      <c r="A81" s="287" t="s">
        <v>9644</v>
      </c>
      <c r="B81" s="287" t="s">
        <v>9645</v>
      </c>
      <c r="C81" s="288" t="s">
        <v>9646</v>
      </c>
      <c r="D81" s="289"/>
    </row>
    <row r="82" spans="1:4" ht="15.75" thickBot="1" x14ac:dyDescent="0.3">
      <c r="A82" s="287" t="s">
        <v>9647</v>
      </c>
      <c r="B82" s="287" t="s">
        <v>9648</v>
      </c>
      <c r="C82" s="288" t="s">
        <v>839</v>
      </c>
      <c r="D82" s="289"/>
    </row>
    <row r="83" spans="1:4" ht="15.75" thickBot="1" x14ac:dyDescent="0.3">
      <c r="A83" s="287" t="s">
        <v>9649</v>
      </c>
      <c r="B83" s="287" t="s">
        <v>9650</v>
      </c>
      <c r="C83" s="288" t="s">
        <v>9651</v>
      </c>
      <c r="D83" s="289"/>
    </row>
    <row r="84" spans="1:4" ht="15.75" thickBot="1" x14ac:dyDescent="0.3">
      <c r="A84" s="287" t="s">
        <v>9652</v>
      </c>
      <c r="B84" s="287" t="s">
        <v>9653</v>
      </c>
      <c r="C84" s="288" t="s">
        <v>823</v>
      </c>
      <c r="D84" s="289"/>
    </row>
    <row r="85" spans="1:4" ht="15.75" thickBot="1" x14ac:dyDescent="0.3">
      <c r="A85" s="287" t="s">
        <v>9654</v>
      </c>
      <c r="B85" s="287" t="s">
        <v>9655</v>
      </c>
      <c r="C85" s="288" t="s">
        <v>821</v>
      </c>
      <c r="D85" s="294"/>
    </row>
    <row r="86" spans="1:4" ht="15.75" thickBot="1" x14ac:dyDescent="0.3">
      <c r="A86" s="287" t="s">
        <v>9656</v>
      </c>
      <c r="B86" s="287" t="s">
        <v>9657</v>
      </c>
      <c r="C86" s="288" t="s">
        <v>819</v>
      </c>
      <c r="D86" s="294"/>
    </row>
    <row r="87" spans="1:4" ht="15.75" thickBot="1" x14ac:dyDescent="0.3">
      <c r="A87" s="287" t="s">
        <v>9658</v>
      </c>
      <c r="B87" s="287" t="s">
        <v>9659</v>
      </c>
      <c r="C87" s="288" t="s">
        <v>817</v>
      </c>
      <c r="D87" s="294"/>
    </row>
    <row r="88" spans="1:4" ht="15.75" thickBot="1" x14ac:dyDescent="0.3">
      <c r="A88" s="287" t="s">
        <v>9660</v>
      </c>
      <c r="B88" s="287" t="s">
        <v>9661</v>
      </c>
      <c r="C88" s="288" t="s">
        <v>816</v>
      </c>
      <c r="D88" s="294"/>
    </row>
    <row r="89" spans="1:4" ht="15.75" thickBot="1" x14ac:dyDescent="0.3">
      <c r="A89" s="287" t="s">
        <v>9662</v>
      </c>
      <c r="B89" s="287" t="s">
        <v>9663</v>
      </c>
      <c r="C89" s="288" t="s">
        <v>9664</v>
      </c>
      <c r="D89" s="294"/>
    </row>
    <row r="90" spans="1:4" ht="15.75" thickBot="1" x14ac:dyDescent="0.3">
      <c r="A90" s="287" t="s">
        <v>9665</v>
      </c>
      <c r="B90" s="287" t="s">
        <v>9666</v>
      </c>
      <c r="C90" s="288" t="s">
        <v>9667</v>
      </c>
      <c r="D90" s="294"/>
    </row>
    <row r="91" spans="1:4" ht="15.75" thickBot="1" x14ac:dyDescent="0.3">
      <c r="A91" s="287" t="s">
        <v>9668</v>
      </c>
      <c r="B91" s="287" t="s">
        <v>9669</v>
      </c>
      <c r="C91" s="288" t="s">
        <v>805</v>
      </c>
      <c r="D91" s="294"/>
    </row>
    <row r="92" spans="1:4" ht="15.75" thickBot="1" x14ac:dyDescent="0.3">
      <c r="A92" s="287" t="s">
        <v>9670</v>
      </c>
      <c r="B92" s="287" t="s">
        <v>9671</v>
      </c>
      <c r="C92" s="288" t="s">
        <v>9672</v>
      </c>
      <c r="D92" s="294"/>
    </row>
    <row r="93" spans="1:4" ht="15.75" thickBot="1" x14ac:dyDescent="0.3">
      <c r="A93" s="287" t="s">
        <v>9673</v>
      </c>
      <c r="B93" s="287" t="s">
        <v>9674</v>
      </c>
      <c r="C93" s="288" t="s">
        <v>803</v>
      </c>
      <c r="D93" s="294"/>
    </row>
    <row r="94" spans="1:4" ht="15.75" thickBot="1" x14ac:dyDescent="0.3">
      <c r="A94" s="287" t="s">
        <v>9675</v>
      </c>
      <c r="B94" s="287" t="s">
        <v>9676</v>
      </c>
      <c r="C94" s="288" t="s">
        <v>794</v>
      </c>
      <c r="D94" s="294"/>
    </row>
    <row r="95" spans="1:4" ht="15.75" thickBot="1" x14ac:dyDescent="0.3">
      <c r="A95" s="287" t="s">
        <v>9677</v>
      </c>
      <c r="B95" s="287" t="s">
        <v>9678</v>
      </c>
      <c r="C95" s="288" t="s">
        <v>9679</v>
      </c>
      <c r="D95" s="294"/>
    </row>
    <row r="96" spans="1:4" ht="15.75" thickBot="1" x14ac:dyDescent="0.3">
      <c r="A96" s="287" t="s">
        <v>9680</v>
      </c>
      <c r="B96" s="287" t="s">
        <v>9681</v>
      </c>
      <c r="C96" s="288" t="s">
        <v>9682</v>
      </c>
      <c r="D96" s="294"/>
    </row>
    <row r="97" spans="1:4" ht="15.75" thickBot="1" x14ac:dyDescent="0.3">
      <c r="A97" s="287" t="s">
        <v>9683</v>
      </c>
      <c r="B97" s="287" t="s">
        <v>9684</v>
      </c>
      <c r="C97" s="288" t="s">
        <v>9685</v>
      </c>
      <c r="D97" s="294"/>
    </row>
    <row r="98" spans="1:4" ht="15.75" thickBot="1" x14ac:dyDescent="0.3">
      <c r="A98" s="287" t="s">
        <v>9686</v>
      </c>
      <c r="B98" s="287" t="s">
        <v>9687</v>
      </c>
      <c r="C98" s="288" t="s">
        <v>9688</v>
      </c>
      <c r="D98" s="294"/>
    </row>
    <row r="99" spans="1:4" ht="15.75" thickBot="1" x14ac:dyDescent="0.3">
      <c r="A99" s="287" t="s">
        <v>9689</v>
      </c>
      <c r="B99" s="287" t="s">
        <v>9690</v>
      </c>
      <c r="C99" s="288" t="s">
        <v>771</v>
      </c>
      <c r="D99" s="294"/>
    </row>
  </sheetData>
  <mergeCells count="2">
    <mergeCell ref="A1:D1"/>
    <mergeCell ref="A2:D2"/>
  </mergeCells>
  <pageMargins left="0.7" right="0.7" top="0.75" bottom="0.75" header="0.3" footer="0.3"/>
  <pageSetup paperSize="1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40"/>
  <sheetViews>
    <sheetView workbookViewId="0">
      <selection sqref="A1:D140"/>
    </sheetView>
  </sheetViews>
  <sheetFormatPr defaultRowHeight="15" x14ac:dyDescent="0.25"/>
  <cols>
    <col min="1" max="1" width="9" bestFit="1" customWidth="1"/>
    <col min="2" max="2" width="14.7109375" customWidth="1"/>
    <col min="3" max="3" width="60.140625" bestFit="1" customWidth="1"/>
    <col min="4" max="4" width="15.42578125" customWidth="1"/>
  </cols>
  <sheetData>
    <row r="1" spans="1:5" ht="15.75" thickBot="1" x14ac:dyDescent="0.3">
      <c r="A1" s="438" t="s">
        <v>13906</v>
      </c>
      <c r="B1" s="439"/>
      <c r="C1" s="439"/>
      <c r="D1" s="440"/>
    </row>
    <row r="2" spans="1:5" ht="15.75" thickBot="1" x14ac:dyDescent="0.3">
      <c r="A2" s="435" t="s">
        <v>9449</v>
      </c>
      <c r="B2" s="436"/>
      <c r="C2" s="436"/>
      <c r="D2" s="437"/>
    </row>
    <row r="3" spans="1:5" ht="15.75" thickBot="1" x14ac:dyDescent="0.3">
      <c r="A3" s="438" t="s">
        <v>9691</v>
      </c>
      <c r="B3" s="439"/>
      <c r="C3" s="439"/>
      <c r="D3" s="440"/>
      <c r="E3" s="295"/>
    </row>
    <row r="4" spans="1:5" ht="15.75" thickBot="1" x14ac:dyDescent="0.3">
      <c r="A4" s="296" t="s">
        <v>9692</v>
      </c>
      <c r="B4" s="296" t="s">
        <v>9693</v>
      </c>
      <c r="C4" s="297" t="s">
        <v>9694</v>
      </c>
      <c r="D4" s="296" t="s">
        <v>9695</v>
      </c>
      <c r="E4" s="295"/>
    </row>
    <row r="5" spans="1:5" ht="15.75" thickBot="1" x14ac:dyDescent="0.3">
      <c r="A5" s="298"/>
      <c r="B5" s="296" t="s">
        <v>9696</v>
      </c>
      <c r="C5" s="297" t="s">
        <v>9697</v>
      </c>
      <c r="D5" s="299"/>
      <c r="E5" s="295"/>
    </row>
    <row r="6" spans="1:5" ht="15.75" thickBot="1" x14ac:dyDescent="0.3">
      <c r="A6" s="298"/>
      <c r="B6" s="296" t="s">
        <v>9698</v>
      </c>
      <c r="C6" s="297" t="s">
        <v>9699</v>
      </c>
      <c r="D6" s="299"/>
      <c r="E6" s="295"/>
    </row>
    <row r="7" spans="1:5" ht="15.75" thickBot="1" x14ac:dyDescent="0.3">
      <c r="A7" s="298"/>
      <c r="B7" s="296" t="s">
        <v>9700</v>
      </c>
      <c r="C7" s="297" t="s">
        <v>9701</v>
      </c>
      <c r="D7" s="299"/>
      <c r="E7" s="295"/>
    </row>
    <row r="8" spans="1:5" ht="15.75" thickBot="1" x14ac:dyDescent="0.3">
      <c r="A8" s="298"/>
      <c r="B8" s="296" t="s">
        <v>9702</v>
      </c>
      <c r="C8" s="297" t="s">
        <v>9703</v>
      </c>
      <c r="D8" s="299"/>
      <c r="E8" s="295"/>
    </row>
    <row r="9" spans="1:5" ht="15.75" thickBot="1" x14ac:dyDescent="0.3">
      <c r="A9" s="298"/>
      <c r="B9" s="296" t="s">
        <v>9704</v>
      </c>
      <c r="C9" s="297" t="s">
        <v>9705</v>
      </c>
      <c r="D9" s="299"/>
      <c r="E9" s="295"/>
    </row>
    <row r="10" spans="1:5" ht="15.75" thickBot="1" x14ac:dyDescent="0.3">
      <c r="A10" s="298"/>
      <c r="B10" s="296" t="s">
        <v>9706</v>
      </c>
      <c r="C10" s="297" t="s">
        <v>9707</v>
      </c>
      <c r="D10" s="299"/>
      <c r="E10" s="295"/>
    </row>
    <row r="11" spans="1:5" ht="15.75" thickBot="1" x14ac:dyDescent="0.3">
      <c r="A11" s="298"/>
      <c r="B11" s="296" t="s">
        <v>9708</v>
      </c>
      <c r="C11" s="297" t="s">
        <v>9709</v>
      </c>
      <c r="D11" s="299"/>
      <c r="E11" s="295"/>
    </row>
    <row r="12" spans="1:5" ht="15.75" thickBot="1" x14ac:dyDescent="0.3">
      <c r="A12" s="298"/>
      <c r="B12" s="296" t="s">
        <v>9710</v>
      </c>
      <c r="C12" s="297" t="s">
        <v>9711</v>
      </c>
      <c r="D12" s="299"/>
      <c r="E12" s="295"/>
    </row>
    <row r="13" spans="1:5" ht="15.75" thickBot="1" x14ac:dyDescent="0.3">
      <c r="A13" s="298"/>
      <c r="B13" s="296" t="s">
        <v>9712</v>
      </c>
      <c r="C13" s="297" t="s">
        <v>9713</v>
      </c>
      <c r="D13" s="299"/>
      <c r="E13" s="295"/>
    </row>
    <row r="14" spans="1:5" ht="15.75" thickBot="1" x14ac:dyDescent="0.3">
      <c r="A14" s="298"/>
      <c r="B14" s="296" t="s">
        <v>9714</v>
      </c>
      <c r="C14" s="297" t="s">
        <v>920</v>
      </c>
      <c r="D14" s="299"/>
      <c r="E14" s="295"/>
    </row>
    <row r="15" spans="1:5" ht="15.75" thickBot="1" x14ac:dyDescent="0.3">
      <c r="A15" s="298"/>
      <c r="B15" s="296" t="s">
        <v>9715</v>
      </c>
      <c r="C15" s="297" t="s">
        <v>9716</v>
      </c>
      <c r="D15" s="299"/>
      <c r="E15" s="295"/>
    </row>
    <row r="16" spans="1:5" ht="15.75" thickBot="1" x14ac:dyDescent="0.3">
      <c r="A16" s="298"/>
      <c r="B16" s="296" t="s">
        <v>9717</v>
      </c>
      <c r="C16" s="297" t="s">
        <v>9718</v>
      </c>
      <c r="D16" s="299"/>
      <c r="E16" s="295"/>
    </row>
    <row r="17" spans="1:5" ht="15.75" thickBot="1" x14ac:dyDescent="0.3">
      <c r="A17" s="298"/>
      <c r="B17" s="296" t="s">
        <v>9719</v>
      </c>
      <c r="C17" s="297" t="s">
        <v>9720</v>
      </c>
      <c r="D17" s="299"/>
      <c r="E17" s="295"/>
    </row>
    <row r="18" spans="1:5" ht="15.75" thickBot="1" x14ac:dyDescent="0.3">
      <c r="A18" s="298"/>
      <c r="B18" s="296" t="s">
        <v>9721</v>
      </c>
      <c r="C18" s="297" t="s">
        <v>9722</v>
      </c>
      <c r="D18" s="299"/>
      <c r="E18" s="295"/>
    </row>
    <row r="19" spans="1:5" ht="15.75" thickBot="1" x14ac:dyDescent="0.3">
      <c r="A19" s="298"/>
      <c r="B19" s="296" t="s">
        <v>9723</v>
      </c>
      <c r="C19" s="297" t="s">
        <v>9724</v>
      </c>
      <c r="D19" s="299"/>
      <c r="E19" s="295"/>
    </row>
    <row r="20" spans="1:5" ht="15.75" thickBot="1" x14ac:dyDescent="0.3">
      <c r="A20" s="298"/>
      <c r="B20" s="296" t="s">
        <v>9725</v>
      </c>
      <c r="C20" s="297" t="s">
        <v>9726</v>
      </c>
      <c r="D20" s="299"/>
      <c r="E20" s="295"/>
    </row>
    <row r="21" spans="1:5" ht="15.75" thickBot="1" x14ac:dyDescent="0.3">
      <c r="A21" s="298"/>
      <c r="B21" s="296" t="s">
        <v>9727</v>
      </c>
      <c r="C21" s="297" t="s">
        <v>9728</v>
      </c>
      <c r="D21" s="299"/>
      <c r="E21" s="295"/>
    </row>
    <row r="22" spans="1:5" ht="15.75" thickBot="1" x14ac:dyDescent="0.3">
      <c r="A22" s="298"/>
      <c r="B22" s="296" t="s">
        <v>9729</v>
      </c>
      <c r="C22" s="297" t="s">
        <v>9730</v>
      </c>
      <c r="D22" s="299"/>
      <c r="E22" s="295"/>
    </row>
    <row r="23" spans="1:5" ht="15.75" thickBot="1" x14ac:dyDescent="0.3">
      <c r="A23" s="298"/>
      <c r="B23" s="296" t="s">
        <v>9731</v>
      </c>
      <c r="C23" s="297" t="s">
        <v>9732</v>
      </c>
      <c r="D23" s="299"/>
      <c r="E23" s="295"/>
    </row>
    <row r="24" spans="1:5" ht="15.75" thickBot="1" x14ac:dyDescent="0.3">
      <c r="A24" s="298"/>
      <c r="B24" s="296" t="s">
        <v>9733</v>
      </c>
      <c r="C24" s="297" t="s">
        <v>9734</v>
      </c>
      <c r="D24" s="299"/>
      <c r="E24" s="295"/>
    </row>
    <row r="25" spans="1:5" ht="15.75" thickBot="1" x14ac:dyDescent="0.3">
      <c r="A25" s="298"/>
      <c r="B25" s="296" t="s">
        <v>9735</v>
      </c>
      <c r="C25" s="297" t="s">
        <v>9736</v>
      </c>
      <c r="D25" s="299"/>
      <c r="E25" s="295"/>
    </row>
    <row r="26" spans="1:5" ht="15.75" thickBot="1" x14ac:dyDescent="0.3">
      <c r="A26" s="298"/>
      <c r="B26" s="296" t="s">
        <v>9737</v>
      </c>
      <c r="C26" s="297" t="s">
        <v>9738</v>
      </c>
      <c r="D26" s="299"/>
      <c r="E26" s="295"/>
    </row>
    <row r="27" spans="1:5" ht="15.75" thickBot="1" x14ac:dyDescent="0.3">
      <c r="A27" s="298"/>
      <c r="B27" s="296" t="s">
        <v>9739</v>
      </c>
      <c r="C27" s="297" t="s">
        <v>9740</v>
      </c>
      <c r="D27" s="299"/>
      <c r="E27" s="295"/>
    </row>
    <row r="28" spans="1:5" ht="15.75" thickBot="1" x14ac:dyDescent="0.3">
      <c r="A28" s="298"/>
      <c r="B28" s="296" t="s">
        <v>9741</v>
      </c>
      <c r="C28" s="297" t="s">
        <v>9742</v>
      </c>
      <c r="D28" s="299"/>
      <c r="E28" s="295"/>
    </row>
    <row r="29" spans="1:5" ht="15.75" thickBot="1" x14ac:dyDescent="0.3">
      <c r="A29" s="298"/>
      <c r="B29" s="296" t="s">
        <v>9743</v>
      </c>
      <c r="C29" s="297" t="s">
        <v>9744</v>
      </c>
      <c r="D29" s="299"/>
      <c r="E29" s="295"/>
    </row>
    <row r="30" spans="1:5" ht="15.75" thickBot="1" x14ac:dyDescent="0.3">
      <c r="A30" s="298"/>
      <c r="B30" s="296" t="s">
        <v>9745</v>
      </c>
      <c r="C30" s="297" t="s">
        <v>9746</v>
      </c>
      <c r="D30" s="299"/>
      <c r="E30" s="295"/>
    </row>
    <row r="31" spans="1:5" ht="15.75" thickBot="1" x14ac:dyDescent="0.3">
      <c r="A31" s="298"/>
      <c r="B31" s="296" t="s">
        <v>9747</v>
      </c>
      <c r="C31" s="297" t="s">
        <v>9748</v>
      </c>
      <c r="D31" s="299"/>
      <c r="E31" s="295"/>
    </row>
    <row r="32" spans="1:5" ht="15.75" thickBot="1" x14ac:dyDescent="0.3">
      <c r="A32" s="298"/>
      <c r="B32" s="296" t="s">
        <v>9749</v>
      </c>
      <c r="C32" s="297" t="s">
        <v>9750</v>
      </c>
      <c r="D32" s="299"/>
      <c r="E32" s="295"/>
    </row>
    <row r="33" spans="1:5" ht="15.75" thickBot="1" x14ac:dyDescent="0.3">
      <c r="A33" s="298"/>
      <c r="B33" s="296" t="s">
        <v>9751</v>
      </c>
      <c r="C33" s="297" t="s">
        <v>9752</v>
      </c>
      <c r="D33" s="299"/>
      <c r="E33" s="295"/>
    </row>
    <row r="34" spans="1:5" ht="15.75" thickBot="1" x14ac:dyDescent="0.3">
      <c r="A34" s="298"/>
      <c r="B34" s="296" t="s">
        <v>9753</v>
      </c>
      <c r="C34" s="297" t="s">
        <v>9754</v>
      </c>
      <c r="D34" s="299"/>
      <c r="E34" s="295"/>
    </row>
    <row r="35" spans="1:5" ht="15.75" thickBot="1" x14ac:dyDescent="0.3">
      <c r="A35" s="298"/>
      <c r="B35" s="296" t="s">
        <v>9755</v>
      </c>
      <c r="C35" s="297" t="s">
        <v>9756</v>
      </c>
      <c r="D35" s="299"/>
      <c r="E35" s="295"/>
    </row>
    <row r="36" spans="1:5" ht="15.75" thickBot="1" x14ac:dyDescent="0.3">
      <c r="A36" s="298"/>
      <c r="B36" s="296" t="s">
        <v>9757</v>
      </c>
      <c r="C36" s="297" t="s">
        <v>9758</v>
      </c>
      <c r="D36" s="299"/>
      <c r="E36" s="295"/>
    </row>
    <row r="37" spans="1:5" ht="15.75" thickBot="1" x14ac:dyDescent="0.3">
      <c r="A37" s="298"/>
      <c r="B37" s="296" t="s">
        <v>9759</v>
      </c>
      <c r="C37" s="297" t="s">
        <v>9760</v>
      </c>
      <c r="D37" s="299"/>
      <c r="E37" s="295"/>
    </row>
    <row r="38" spans="1:5" ht="15.75" thickBot="1" x14ac:dyDescent="0.3">
      <c r="A38" s="298"/>
      <c r="B38" s="296" t="s">
        <v>9761</v>
      </c>
      <c r="C38" s="297" t="s">
        <v>9762</v>
      </c>
      <c r="D38" s="299"/>
      <c r="E38" s="295"/>
    </row>
    <row r="39" spans="1:5" ht="15.75" thickBot="1" x14ac:dyDescent="0.3">
      <c r="A39" s="298"/>
      <c r="B39" s="296" t="s">
        <v>9763</v>
      </c>
      <c r="C39" s="297" t="s">
        <v>9764</v>
      </c>
      <c r="D39" s="299"/>
      <c r="E39" s="295"/>
    </row>
    <row r="40" spans="1:5" ht="15.75" thickBot="1" x14ac:dyDescent="0.3">
      <c r="A40" s="298"/>
      <c r="B40" s="296" t="s">
        <v>9765</v>
      </c>
      <c r="C40" s="297" t="s">
        <v>9766</v>
      </c>
      <c r="D40" s="299"/>
      <c r="E40" s="295"/>
    </row>
    <row r="41" spans="1:5" ht="15.75" thickBot="1" x14ac:dyDescent="0.3">
      <c r="A41" s="298"/>
      <c r="B41" s="296" t="s">
        <v>9767</v>
      </c>
      <c r="C41" s="297" t="s">
        <v>9768</v>
      </c>
      <c r="D41" s="299"/>
      <c r="E41" s="295"/>
    </row>
    <row r="42" spans="1:5" ht="15.75" thickBot="1" x14ac:dyDescent="0.3">
      <c r="A42" s="298"/>
      <c r="B42" s="296" t="s">
        <v>9769</v>
      </c>
      <c r="C42" s="297" t="s">
        <v>9770</v>
      </c>
      <c r="D42" s="299"/>
      <c r="E42" s="295"/>
    </row>
    <row r="43" spans="1:5" ht="15.75" thickBot="1" x14ac:dyDescent="0.3">
      <c r="A43" s="298"/>
      <c r="B43" s="296" t="s">
        <v>9771</v>
      </c>
      <c r="C43" s="297" t="s">
        <v>9772</v>
      </c>
      <c r="D43" s="299"/>
      <c r="E43" s="295"/>
    </row>
    <row r="44" spans="1:5" ht="15.75" thickBot="1" x14ac:dyDescent="0.3">
      <c r="A44" s="298"/>
      <c r="B44" s="296" t="s">
        <v>9773</v>
      </c>
      <c r="C44" s="297" t="s">
        <v>9774</v>
      </c>
      <c r="D44" s="299"/>
      <c r="E44" s="295"/>
    </row>
    <row r="45" spans="1:5" ht="15.75" thickBot="1" x14ac:dyDescent="0.3">
      <c r="A45" s="298"/>
      <c r="B45" s="296" t="s">
        <v>9775</v>
      </c>
      <c r="C45" s="297" t="s">
        <v>9776</v>
      </c>
      <c r="D45" s="299"/>
      <c r="E45" s="295"/>
    </row>
    <row r="46" spans="1:5" ht="15.75" thickBot="1" x14ac:dyDescent="0.3">
      <c r="A46" s="298"/>
      <c r="B46" s="296" t="s">
        <v>9777</v>
      </c>
      <c r="C46" s="297" t="s">
        <v>9778</v>
      </c>
      <c r="D46" s="299"/>
      <c r="E46" s="295"/>
    </row>
    <row r="47" spans="1:5" ht="15.75" thickBot="1" x14ac:dyDescent="0.3">
      <c r="A47" s="298"/>
      <c r="B47" s="296" t="s">
        <v>9779</v>
      </c>
      <c r="C47" s="297" t="s">
        <v>9780</v>
      </c>
      <c r="D47" s="299"/>
      <c r="E47" s="295"/>
    </row>
    <row r="48" spans="1:5" ht="15.75" thickBot="1" x14ac:dyDescent="0.3">
      <c r="A48" s="298"/>
      <c r="B48" s="296" t="s">
        <v>9781</v>
      </c>
      <c r="C48" s="297" t="s">
        <v>9782</v>
      </c>
      <c r="D48" s="299"/>
      <c r="E48" s="295"/>
    </row>
    <row r="49" spans="1:5" ht="15.75" thickBot="1" x14ac:dyDescent="0.3">
      <c r="A49" s="298"/>
      <c r="B49" s="296" t="s">
        <v>9783</v>
      </c>
      <c r="C49" s="297" t="s">
        <v>9784</v>
      </c>
      <c r="D49" s="299"/>
      <c r="E49" s="295"/>
    </row>
    <row r="50" spans="1:5" ht="15.75" thickBot="1" x14ac:dyDescent="0.3">
      <c r="A50" s="298"/>
      <c r="B50" s="296" t="s">
        <v>9785</v>
      </c>
      <c r="C50" s="297" t="s">
        <v>9786</v>
      </c>
      <c r="D50" s="299"/>
      <c r="E50" s="295"/>
    </row>
    <row r="51" spans="1:5" ht="15.75" thickBot="1" x14ac:dyDescent="0.3">
      <c r="A51" s="298"/>
      <c r="B51" s="296" t="s">
        <v>9787</v>
      </c>
      <c r="C51" s="297" t="s">
        <v>9788</v>
      </c>
      <c r="D51" s="299"/>
      <c r="E51" s="295"/>
    </row>
    <row r="52" spans="1:5" ht="15.75" thickBot="1" x14ac:dyDescent="0.3">
      <c r="A52" s="298"/>
      <c r="B52" s="296" t="s">
        <v>9789</v>
      </c>
      <c r="C52" s="297" t="s">
        <v>9790</v>
      </c>
      <c r="D52" s="299"/>
      <c r="E52" s="295"/>
    </row>
    <row r="53" spans="1:5" ht="15.75" thickBot="1" x14ac:dyDescent="0.3">
      <c r="A53" s="298"/>
      <c r="B53" s="296" t="s">
        <v>9791</v>
      </c>
      <c r="C53" s="297" t="s">
        <v>9792</v>
      </c>
      <c r="D53" s="299"/>
      <c r="E53" s="295"/>
    </row>
    <row r="54" spans="1:5" ht="15.75" thickBot="1" x14ac:dyDescent="0.3">
      <c r="A54" s="298"/>
      <c r="B54" s="296" t="s">
        <v>9793</v>
      </c>
      <c r="C54" s="297" t="s">
        <v>9794</v>
      </c>
      <c r="D54" s="299"/>
      <c r="E54" s="295"/>
    </row>
    <row r="55" spans="1:5" ht="15.75" thickBot="1" x14ac:dyDescent="0.3">
      <c r="A55" s="298"/>
      <c r="B55" s="296" t="s">
        <v>9795</v>
      </c>
      <c r="C55" s="297" t="s">
        <v>9796</v>
      </c>
      <c r="D55" s="299"/>
      <c r="E55" s="295"/>
    </row>
    <row r="56" spans="1:5" ht="15.75" thickBot="1" x14ac:dyDescent="0.3">
      <c r="A56" s="298"/>
      <c r="B56" s="296" t="s">
        <v>9797</v>
      </c>
      <c r="C56" s="297" t="s">
        <v>9798</v>
      </c>
      <c r="D56" s="299"/>
      <c r="E56" s="295"/>
    </row>
    <row r="57" spans="1:5" ht="15.75" thickBot="1" x14ac:dyDescent="0.3">
      <c r="A57" s="298"/>
      <c r="B57" s="296" t="s">
        <v>9799</v>
      </c>
      <c r="C57" s="297" t="s">
        <v>9800</v>
      </c>
      <c r="D57" s="299"/>
      <c r="E57" s="295"/>
    </row>
    <row r="58" spans="1:5" ht="15.75" thickBot="1" x14ac:dyDescent="0.3">
      <c r="A58" s="298"/>
      <c r="B58" s="296" t="s">
        <v>9801</v>
      </c>
      <c r="C58" s="297" t="s">
        <v>9802</v>
      </c>
      <c r="D58" s="299"/>
      <c r="E58" s="295"/>
    </row>
    <row r="59" spans="1:5" ht="15.75" thickBot="1" x14ac:dyDescent="0.3">
      <c r="A59" s="298"/>
      <c r="B59" s="296" t="s">
        <v>9803</v>
      </c>
      <c r="C59" s="297" t="s">
        <v>9804</v>
      </c>
      <c r="D59" s="299"/>
      <c r="E59" s="295"/>
    </row>
    <row r="60" spans="1:5" ht="15.75" thickBot="1" x14ac:dyDescent="0.3">
      <c r="A60" s="298"/>
      <c r="B60" s="296" t="s">
        <v>9805</v>
      </c>
      <c r="C60" s="297" t="s">
        <v>9806</v>
      </c>
      <c r="D60" s="299"/>
      <c r="E60" s="295"/>
    </row>
    <row r="61" spans="1:5" ht="15.75" thickBot="1" x14ac:dyDescent="0.3">
      <c r="A61" s="298"/>
      <c r="B61" s="296" t="s">
        <v>9807</v>
      </c>
      <c r="C61" s="297" t="s">
        <v>9808</v>
      </c>
      <c r="D61" s="299"/>
      <c r="E61" s="295"/>
    </row>
    <row r="62" spans="1:5" ht="15.75" thickBot="1" x14ac:dyDescent="0.3">
      <c r="A62" s="298"/>
      <c r="B62" s="296" t="s">
        <v>9809</v>
      </c>
      <c r="C62" s="297" t="s">
        <v>9810</v>
      </c>
      <c r="D62" s="299"/>
      <c r="E62" s="295"/>
    </row>
    <row r="63" spans="1:5" ht="15.75" thickBot="1" x14ac:dyDescent="0.3">
      <c r="A63" s="298"/>
      <c r="B63" s="296" t="s">
        <v>9811</v>
      </c>
      <c r="C63" s="297" t="s">
        <v>9812</v>
      </c>
      <c r="D63" s="299"/>
      <c r="E63" s="295"/>
    </row>
    <row r="64" spans="1:5" ht="15.75" thickBot="1" x14ac:dyDescent="0.3">
      <c r="A64" s="298"/>
      <c r="B64" s="296" t="s">
        <v>9813</v>
      </c>
      <c r="C64" s="297" t="s">
        <v>9814</v>
      </c>
      <c r="D64" s="299"/>
      <c r="E64" s="295"/>
    </row>
    <row r="65" spans="1:5" ht="15.75" thickBot="1" x14ac:dyDescent="0.3">
      <c r="A65" s="298"/>
      <c r="B65" s="296" t="s">
        <v>9815</v>
      </c>
      <c r="C65" s="297" t="s">
        <v>9816</v>
      </c>
      <c r="D65" s="299"/>
      <c r="E65" s="295"/>
    </row>
    <row r="66" spans="1:5" ht="15.75" thickBot="1" x14ac:dyDescent="0.3">
      <c r="A66" s="298"/>
      <c r="B66" s="296" t="s">
        <v>9817</v>
      </c>
      <c r="C66" s="297" t="s">
        <v>9818</v>
      </c>
      <c r="D66" s="299"/>
      <c r="E66" s="295"/>
    </row>
    <row r="67" spans="1:5" ht="15.75" thickBot="1" x14ac:dyDescent="0.3">
      <c r="A67" s="298"/>
      <c r="B67" s="296" t="s">
        <v>9819</v>
      </c>
      <c r="C67" s="297" t="s">
        <v>9820</v>
      </c>
      <c r="D67" s="299"/>
      <c r="E67" s="295"/>
    </row>
    <row r="68" spans="1:5" ht="15.75" thickBot="1" x14ac:dyDescent="0.3">
      <c r="A68" s="298"/>
      <c r="B68" s="296" t="s">
        <v>9821</v>
      </c>
      <c r="C68" s="297" t="s">
        <v>9822</v>
      </c>
      <c r="D68" s="299"/>
      <c r="E68" s="295"/>
    </row>
    <row r="69" spans="1:5" ht="15.75" thickBot="1" x14ac:dyDescent="0.3">
      <c r="A69" s="298"/>
      <c r="B69" s="296" t="s">
        <v>9823</v>
      </c>
      <c r="C69" s="297" t="s">
        <v>9824</v>
      </c>
      <c r="D69" s="299"/>
      <c r="E69" s="295"/>
    </row>
    <row r="70" spans="1:5" ht="15.75" thickBot="1" x14ac:dyDescent="0.3">
      <c r="A70" s="298"/>
      <c r="B70" s="296" t="s">
        <v>9825</v>
      </c>
      <c r="C70" s="297" t="s">
        <v>9826</v>
      </c>
      <c r="D70" s="299"/>
      <c r="E70" s="295"/>
    </row>
    <row r="71" spans="1:5" ht="15.75" thickBot="1" x14ac:dyDescent="0.3">
      <c r="A71" s="298"/>
      <c r="B71" s="296" t="s">
        <v>9827</v>
      </c>
      <c r="C71" s="297" t="s">
        <v>9828</v>
      </c>
      <c r="D71" s="299"/>
      <c r="E71" s="295"/>
    </row>
    <row r="72" spans="1:5" ht="15.75" thickBot="1" x14ac:dyDescent="0.3">
      <c r="A72" s="298"/>
      <c r="B72" s="296" t="s">
        <v>9829</v>
      </c>
      <c r="C72" s="297" t="s">
        <v>1250</v>
      </c>
      <c r="D72" s="299"/>
      <c r="E72" s="295"/>
    </row>
    <row r="73" spans="1:5" ht="15.75" thickBot="1" x14ac:dyDescent="0.3">
      <c r="A73" s="298"/>
      <c r="B73" s="296" t="s">
        <v>9830</v>
      </c>
      <c r="C73" s="297" t="s">
        <v>9831</v>
      </c>
      <c r="D73" s="299"/>
      <c r="E73" s="295"/>
    </row>
    <row r="74" spans="1:5" ht="15.75" thickBot="1" x14ac:dyDescent="0.3">
      <c r="A74" s="298"/>
      <c r="B74" s="296" t="s">
        <v>9832</v>
      </c>
      <c r="C74" s="297" t="s">
        <v>9833</v>
      </c>
      <c r="D74" s="299"/>
      <c r="E74" s="295"/>
    </row>
    <row r="75" spans="1:5" ht="15.75" thickBot="1" x14ac:dyDescent="0.3">
      <c r="A75" s="298"/>
      <c r="B75" s="296" t="s">
        <v>9834</v>
      </c>
      <c r="C75" s="297" t="s">
        <v>9835</v>
      </c>
      <c r="D75" s="299"/>
      <c r="E75" s="295"/>
    </row>
    <row r="76" spans="1:5" ht="15.75" thickBot="1" x14ac:dyDescent="0.3">
      <c r="A76" s="298"/>
      <c r="B76" s="296" t="s">
        <v>9836</v>
      </c>
      <c r="C76" s="297" t="s">
        <v>9837</v>
      </c>
      <c r="D76" s="299"/>
      <c r="E76" s="295"/>
    </row>
    <row r="77" spans="1:5" ht="15.75" thickBot="1" x14ac:dyDescent="0.3">
      <c r="A77" s="298"/>
      <c r="B77" s="296" t="s">
        <v>9838</v>
      </c>
      <c r="C77" s="297" t="s">
        <v>9839</v>
      </c>
      <c r="D77" s="299"/>
      <c r="E77" s="295"/>
    </row>
    <row r="78" spans="1:5" ht="15.75" thickBot="1" x14ac:dyDescent="0.3">
      <c r="A78" s="298"/>
      <c r="B78" s="296" t="s">
        <v>9840</v>
      </c>
      <c r="C78" s="297" t="s">
        <v>9646</v>
      </c>
      <c r="D78" s="299"/>
      <c r="E78" s="295"/>
    </row>
    <row r="79" spans="1:5" ht="15.75" thickBot="1" x14ac:dyDescent="0.3">
      <c r="A79" s="298"/>
      <c r="B79" s="296" t="s">
        <v>9841</v>
      </c>
      <c r="C79" s="297" t="s">
        <v>9842</v>
      </c>
      <c r="D79" s="299"/>
      <c r="E79" s="295"/>
    </row>
    <row r="80" spans="1:5" ht="15.75" thickBot="1" x14ac:dyDescent="0.3">
      <c r="A80" s="298"/>
      <c r="B80" s="296" t="s">
        <v>9843</v>
      </c>
      <c r="C80" s="297" t="s">
        <v>9844</v>
      </c>
      <c r="D80" s="299"/>
      <c r="E80" s="295"/>
    </row>
    <row r="81" spans="1:5" ht="15.75" thickBot="1" x14ac:dyDescent="0.3">
      <c r="A81" s="298"/>
      <c r="B81" s="296" t="s">
        <v>9845</v>
      </c>
      <c r="C81" s="297" t="s">
        <v>9846</v>
      </c>
      <c r="D81" s="299"/>
      <c r="E81" s="295"/>
    </row>
    <row r="82" spans="1:5" ht="15.75" thickBot="1" x14ac:dyDescent="0.3">
      <c r="A82" s="298"/>
      <c r="B82" s="296" t="s">
        <v>9847</v>
      </c>
      <c r="C82" s="297" t="s">
        <v>9848</v>
      </c>
      <c r="D82" s="299"/>
      <c r="E82" s="295"/>
    </row>
    <row r="83" spans="1:5" ht="15.75" thickBot="1" x14ac:dyDescent="0.3">
      <c r="A83" s="298"/>
      <c r="B83" s="296" t="s">
        <v>9849</v>
      </c>
      <c r="C83" s="297" t="s">
        <v>9850</v>
      </c>
      <c r="D83" s="299"/>
      <c r="E83" s="295"/>
    </row>
    <row r="84" spans="1:5" ht="15.75" thickBot="1" x14ac:dyDescent="0.3">
      <c r="A84" s="298"/>
      <c r="B84" s="296" t="s">
        <v>9851</v>
      </c>
      <c r="C84" s="297" t="s">
        <v>9852</v>
      </c>
      <c r="D84" s="299"/>
      <c r="E84" s="295"/>
    </row>
    <row r="85" spans="1:5" ht="15.75" thickBot="1" x14ac:dyDescent="0.3">
      <c r="A85" s="298"/>
      <c r="B85" s="296" t="s">
        <v>9853</v>
      </c>
      <c r="C85" s="297" t="s">
        <v>9854</v>
      </c>
      <c r="D85" s="299"/>
      <c r="E85" s="295"/>
    </row>
    <row r="86" spans="1:5" ht="15.75" thickBot="1" x14ac:dyDescent="0.3">
      <c r="A86" s="298"/>
      <c r="B86" s="296" t="s">
        <v>9855</v>
      </c>
      <c r="C86" s="297" t="s">
        <v>9856</v>
      </c>
      <c r="D86" s="298"/>
      <c r="E86" s="295"/>
    </row>
    <row r="87" spans="1:5" ht="15.75" thickBot="1" x14ac:dyDescent="0.3">
      <c r="A87" s="298"/>
      <c r="B87" s="296" t="s">
        <v>9857</v>
      </c>
      <c r="C87" s="297" t="s">
        <v>9858</v>
      </c>
      <c r="D87" s="298"/>
      <c r="E87" s="295"/>
    </row>
    <row r="88" spans="1:5" ht="15.75" thickBot="1" x14ac:dyDescent="0.3">
      <c r="A88" s="298"/>
      <c r="B88" s="296" t="s">
        <v>9859</v>
      </c>
      <c r="C88" s="297" t="s">
        <v>9860</v>
      </c>
      <c r="D88" s="298"/>
      <c r="E88" s="295"/>
    </row>
    <row r="89" spans="1:5" ht="15.75" thickBot="1" x14ac:dyDescent="0.3">
      <c r="A89" s="298"/>
      <c r="B89" s="296" t="s">
        <v>9861</v>
      </c>
      <c r="C89" s="297" t="s">
        <v>9862</v>
      </c>
      <c r="D89" s="298"/>
      <c r="E89" s="295"/>
    </row>
    <row r="90" spans="1:5" ht="15.75" thickBot="1" x14ac:dyDescent="0.3">
      <c r="A90" s="298"/>
      <c r="B90" s="296" t="s">
        <v>9863</v>
      </c>
      <c r="C90" s="297" t="s">
        <v>9864</v>
      </c>
      <c r="D90" s="298"/>
      <c r="E90" s="295"/>
    </row>
    <row r="91" spans="1:5" ht="15.75" thickBot="1" x14ac:dyDescent="0.3">
      <c r="A91" s="298"/>
      <c r="B91" s="296" t="s">
        <v>9865</v>
      </c>
      <c r="C91" s="297" t="s">
        <v>9866</v>
      </c>
      <c r="D91" s="298"/>
      <c r="E91" s="295"/>
    </row>
    <row r="92" spans="1:5" ht="15.75" thickBot="1" x14ac:dyDescent="0.3">
      <c r="A92" s="298"/>
      <c r="B92" s="296" t="s">
        <v>9867</v>
      </c>
      <c r="C92" s="297" t="s">
        <v>9868</v>
      </c>
      <c r="D92" s="298"/>
      <c r="E92" s="295"/>
    </row>
    <row r="93" spans="1:5" ht="15.75" thickBot="1" x14ac:dyDescent="0.3">
      <c r="A93" s="298"/>
      <c r="B93" s="296" t="s">
        <v>9869</v>
      </c>
      <c r="C93" s="297" t="s">
        <v>9870</v>
      </c>
      <c r="D93" s="298"/>
      <c r="E93" s="295"/>
    </row>
    <row r="94" spans="1:5" ht="15.75" thickBot="1" x14ac:dyDescent="0.3">
      <c r="A94" s="298"/>
      <c r="B94" s="296" t="s">
        <v>9871</v>
      </c>
      <c r="C94" s="297" t="s">
        <v>9872</v>
      </c>
      <c r="D94" s="298"/>
      <c r="E94" s="295"/>
    </row>
    <row r="95" spans="1:5" ht="15.75" thickBot="1" x14ac:dyDescent="0.3">
      <c r="A95" s="298"/>
      <c r="B95" s="296" t="s">
        <v>9873</v>
      </c>
      <c r="C95" s="297" t="s">
        <v>9874</v>
      </c>
      <c r="D95" s="298"/>
      <c r="E95" s="295"/>
    </row>
    <row r="96" spans="1:5" ht="15.75" thickBot="1" x14ac:dyDescent="0.3">
      <c r="A96" s="298"/>
      <c r="B96" s="296" t="s">
        <v>9875</v>
      </c>
      <c r="C96" s="297" t="s">
        <v>9876</v>
      </c>
      <c r="D96" s="298"/>
      <c r="E96" s="295"/>
    </row>
    <row r="97" spans="1:5" ht="15.75" thickBot="1" x14ac:dyDescent="0.3">
      <c r="A97" s="298"/>
      <c r="B97" s="296" t="s">
        <v>9877</v>
      </c>
      <c r="C97" s="297" t="s">
        <v>9878</v>
      </c>
      <c r="D97" s="298"/>
      <c r="E97" s="295"/>
    </row>
    <row r="98" spans="1:5" ht="15.75" thickBot="1" x14ac:dyDescent="0.3">
      <c r="A98" s="298"/>
      <c r="B98" s="296" t="s">
        <v>9879</v>
      </c>
      <c r="C98" s="297" t="s">
        <v>9880</v>
      </c>
      <c r="D98" s="298"/>
      <c r="E98" s="295"/>
    </row>
    <row r="99" spans="1:5" ht="15.75" thickBot="1" x14ac:dyDescent="0.3">
      <c r="A99" s="298"/>
      <c r="B99" s="296" t="s">
        <v>9881</v>
      </c>
      <c r="C99" s="297" t="s">
        <v>9882</v>
      </c>
      <c r="D99" s="298"/>
      <c r="E99" s="295"/>
    </row>
    <row r="100" spans="1:5" ht="15.75" thickBot="1" x14ac:dyDescent="0.3">
      <c r="A100" s="298"/>
      <c r="B100" s="296" t="s">
        <v>9883</v>
      </c>
      <c r="C100" s="297" t="s">
        <v>9667</v>
      </c>
      <c r="D100" s="298"/>
      <c r="E100" s="295"/>
    </row>
    <row r="101" spans="1:5" ht="15.75" thickBot="1" x14ac:dyDescent="0.3">
      <c r="A101" s="298"/>
      <c r="B101" s="296" t="s">
        <v>9884</v>
      </c>
      <c r="C101" s="297" t="s">
        <v>805</v>
      </c>
      <c r="D101" s="298"/>
      <c r="E101" s="295"/>
    </row>
    <row r="102" spans="1:5" ht="15.75" thickBot="1" x14ac:dyDescent="0.3">
      <c r="A102" s="298"/>
      <c r="B102" s="296" t="s">
        <v>9885</v>
      </c>
      <c r="C102" s="297" t="s">
        <v>9886</v>
      </c>
      <c r="D102" s="298"/>
      <c r="E102" s="295"/>
    </row>
    <row r="103" spans="1:5" ht="15.75" thickBot="1" x14ac:dyDescent="0.3">
      <c r="A103" s="298"/>
      <c r="B103" s="296" t="s">
        <v>9887</v>
      </c>
      <c r="C103" s="297" t="s">
        <v>9888</v>
      </c>
      <c r="D103" s="298"/>
      <c r="E103" s="295"/>
    </row>
    <row r="104" spans="1:5" ht="15.75" thickBot="1" x14ac:dyDescent="0.3">
      <c r="A104" s="298"/>
      <c r="B104" s="296" t="s">
        <v>9889</v>
      </c>
      <c r="C104" s="297" t="s">
        <v>9672</v>
      </c>
      <c r="D104" s="298"/>
      <c r="E104" s="295"/>
    </row>
    <row r="105" spans="1:5" ht="15.75" thickBot="1" x14ac:dyDescent="0.3">
      <c r="A105" s="298"/>
      <c r="B105" s="296" t="s">
        <v>9890</v>
      </c>
      <c r="C105" s="297" t="s">
        <v>803</v>
      </c>
      <c r="D105" s="298"/>
      <c r="E105" s="295"/>
    </row>
    <row r="106" spans="1:5" ht="15.75" thickBot="1" x14ac:dyDescent="0.3">
      <c r="A106" s="298"/>
      <c r="B106" s="296" t="s">
        <v>9891</v>
      </c>
      <c r="C106" s="297" t="s">
        <v>9892</v>
      </c>
      <c r="D106" s="298"/>
      <c r="E106" s="295"/>
    </row>
    <row r="107" spans="1:5" ht="15.75" thickBot="1" x14ac:dyDescent="0.3">
      <c r="A107" s="298"/>
      <c r="B107" s="296" t="s">
        <v>9893</v>
      </c>
      <c r="C107" s="297" t="s">
        <v>9894</v>
      </c>
      <c r="D107" s="298"/>
      <c r="E107" s="295"/>
    </row>
    <row r="108" spans="1:5" ht="15.75" thickBot="1" x14ac:dyDescent="0.3">
      <c r="A108" s="298"/>
      <c r="B108" s="296" t="s">
        <v>9895</v>
      </c>
      <c r="C108" s="297" t="s">
        <v>9896</v>
      </c>
      <c r="D108" s="298"/>
      <c r="E108" s="295"/>
    </row>
    <row r="109" spans="1:5" ht="15.75" thickBot="1" x14ac:dyDescent="0.3">
      <c r="A109" s="298"/>
      <c r="B109" s="296" t="s">
        <v>9897</v>
      </c>
      <c r="C109" s="297" t="s">
        <v>9898</v>
      </c>
      <c r="D109" s="298"/>
      <c r="E109" s="295"/>
    </row>
    <row r="110" spans="1:5" ht="15.75" thickBot="1" x14ac:dyDescent="0.3">
      <c r="A110" s="298"/>
      <c r="B110" s="296" t="s">
        <v>9899</v>
      </c>
      <c r="C110" s="297" t="s">
        <v>9900</v>
      </c>
      <c r="D110" s="298"/>
      <c r="E110" s="295"/>
    </row>
    <row r="111" spans="1:5" ht="15.75" thickBot="1" x14ac:dyDescent="0.3">
      <c r="A111" s="298"/>
      <c r="B111" s="296" t="s">
        <v>9901</v>
      </c>
      <c r="C111" s="297" t="s">
        <v>9902</v>
      </c>
      <c r="D111" s="298"/>
      <c r="E111" s="295"/>
    </row>
    <row r="112" spans="1:5" ht="15.75" thickBot="1" x14ac:dyDescent="0.3">
      <c r="A112" s="298"/>
      <c r="B112" s="296" t="s">
        <v>9903</v>
      </c>
      <c r="C112" s="297" t="s">
        <v>9904</v>
      </c>
      <c r="D112" s="298"/>
      <c r="E112" s="295"/>
    </row>
    <row r="113" spans="1:5" ht="15.75" thickBot="1" x14ac:dyDescent="0.3">
      <c r="A113" s="298"/>
      <c r="B113" s="296" t="s">
        <v>9905</v>
      </c>
      <c r="C113" s="297" t="s">
        <v>9906</v>
      </c>
      <c r="D113" s="298"/>
      <c r="E113" s="295"/>
    </row>
    <row r="114" spans="1:5" ht="15.75" thickBot="1" x14ac:dyDescent="0.3">
      <c r="A114" s="298"/>
      <c r="B114" s="296" t="s">
        <v>9907</v>
      </c>
      <c r="C114" s="297" t="s">
        <v>9908</v>
      </c>
      <c r="D114" s="298"/>
      <c r="E114" s="295"/>
    </row>
    <row r="115" spans="1:5" ht="15.75" thickBot="1" x14ac:dyDescent="0.3">
      <c r="A115" s="298"/>
      <c r="B115" s="296" t="s">
        <v>9909</v>
      </c>
      <c r="C115" s="297" t="s">
        <v>9910</v>
      </c>
      <c r="D115" s="298"/>
      <c r="E115" s="295"/>
    </row>
    <row r="116" spans="1:5" ht="15.75" thickBot="1" x14ac:dyDescent="0.3">
      <c r="A116" s="298"/>
      <c r="B116" s="296" t="s">
        <v>9911</v>
      </c>
      <c r="C116" s="297" t="s">
        <v>9912</v>
      </c>
      <c r="D116" s="298"/>
      <c r="E116" s="295"/>
    </row>
    <row r="117" spans="1:5" ht="15.75" thickBot="1" x14ac:dyDescent="0.3">
      <c r="A117" s="298"/>
      <c r="B117" s="296" t="s">
        <v>9913</v>
      </c>
      <c r="C117" s="297" t="s">
        <v>9914</v>
      </c>
      <c r="D117" s="298"/>
      <c r="E117" s="295"/>
    </row>
    <row r="118" spans="1:5" ht="15.75" thickBot="1" x14ac:dyDescent="0.3">
      <c r="A118" s="298"/>
      <c r="B118" s="296" t="s">
        <v>9915</v>
      </c>
      <c r="C118" s="297" t="s">
        <v>9916</v>
      </c>
      <c r="D118" s="298"/>
      <c r="E118" s="295"/>
    </row>
    <row r="119" spans="1:5" ht="15.75" thickBot="1" x14ac:dyDescent="0.3">
      <c r="A119" s="298"/>
      <c r="B119" s="296" t="s">
        <v>9917</v>
      </c>
      <c r="C119" s="297" t="s">
        <v>9918</v>
      </c>
      <c r="D119" s="298"/>
      <c r="E119" s="295"/>
    </row>
    <row r="120" spans="1:5" ht="15.75" thickBot="1" x14ac:dyDescent="0.3">
      <c r="A120" s="298"/>
      <c r="B120" s="296" t="s">
        <v>9919</v>
      </c>
      <c r="C120" s="297" t="s">
        <v>9920</v>
      </c>
      <c r="D120" s="298"/>
      <c r="E120" s="295"/>
    </row>
    <row r="121" spans="1:5" ht="30" thickBot="1" x14ac:dyDescent="0.3">
      <c r="A121" s="298"/>
      <c r="B121" s="298"/>
      <c r="C121" s="300" t="s">
        <v>9921</v>
      </c>
      <c r="D121" s="298"/>
      <c r="E121" s="295"/>
    </row>
    <row r="122" spans="1:5" ht="29.25" thickBot="1" x14ac:dyDescent="0.3">
      <c r="A122" s="298"/>
      <c r="B122" s="298"/>
      <c r="C122" s="301" t="s">
        <v>9922</v>
      </c>
      <c r="D122" s="298"/>
      <c r="E122" s="295"/>
    </row>
    <row r="123" spans="1:5" ht="30" thickBot="1" x14ac:dyDescent="0.3">
      <c r="A123" s="298"/>
      <c r="B123" s="298"/>
      <c r="C123" s="300" t="s">
        <v>9923</v>
      </c>
      <c r="D123" s="298"/>
      <c r="E123" s="295"/>
    </row>
    <row r="124" spans="1:5" ht="30" thickBot="1" x14ac:dyDescent="0.3">
      <c r="A124" s="298"/>
      <c r="B124" s="298"/>
      <c r="C124" s="300" t="s">
        <v>9924</v>
      </c>
      <c r="D124" s="298"/>
      <c r="E124" s="295"/>
    </row>
    <row r="125" spans="1:5" ht="30" thickBot="1" x14ac:dyDescent="0.3">
      <c r="A125" s="298"/>
      <c r="B125" s="298"/>
      <c r="C125" s="300" t="s">
        <v>9925</v>
      </c>
      <c r="D125" s="298"/>
      <c r="E125" s="295"/>
    </row>
    <row r="126" spans="1:5" ht="30" thickBot="1" x14ac:dyDescent="0.3">
      <c r="A126" s="298"/>
      <c r="B126" s="298"/>
      <c r="C126" s="302" t="s">
        <v>9926</v>
      </c>
      <c r="D126" s="298"/>
      <c r="E126" s="295"/>
    </row>
    <row r="127" spans="1:5" ht="30" thickBot="1" x14ac:dyDescent="0.3">
      <c r="A127" s="298"/>
      <c r="B127" s="298"/>
      <c r="C127" s="302" t="s">
        <v>9927</v>
      </c>
      <c r="D127" s="298"/>
      <c r="E127" s="295"/>
    </row>
    <row r="128" spans="1:5" ht="30" thickBot="1" x14ac:dyDescent="0.3">
      <c r="A128" s="298"/>
      <c r="B128" s="298"/>
      <c r="C128" s="300" t="s">
        <v>9928</v>
      </c>
      <c r="D128" s="298"/>
      <c r="E128" s="295"/>
    </row>
    <row r="129" spans="1:5" ht="30" thickBot="1" x14ac:dyDescent="0.3">
      <c r="A129" s="298"/>
      <c r="B129" s="298"/>
      <c r="C129" s="300" t="s">
        <v>9929</v>
      </c>
      <c r="D129" s="298"/>
      <c r="E129" s="295"/>
    </row>
    <row r="130" spans="1:5" ht="30" thickBot="1" x14ac:dyDescent="0.3">
      <c r="A130" s="298"/>
      <c r="B130" s="298"/>
      <c r="C130" s="300" t="s">
        <v>9930</v>
      </c>
      <c r="D130" s="298"/>
      <c r="E130" s="295"/>
    </row>
    <row r="131" spans="1:5" ht="30" thickBot="1" x14ac:dyDescent="0.3">
      <c r="A131" s="298"/>
      <c r="B131" s="298"/>
      <c r="C131" s="300" t="s">
        <v>9931</v>
      </c>
      <c r="D131" s="298"/>
      <c r="E131" s="295"/>
    </row>
    <row r="132" spans="1:5" ht="30" thickBot="1" x14ac:dyDescent="0.3">
      <c r="A132" s="298"/>
      <c r="B132" s="298"/>
      <c r="C132" s="300" t="s">
        <v>9932</v>
      </c>
      <c r="D132" s="298"/>
      <c r="E132" s="295"/>
    </row>
    <row r="133" spans="1:5" ht="30" thickBot="1" x14ac:dyDescent="0.3">
      <c r="A133" s="298"/>
      <c r="B133" s="298"/>
      <c r="C133" s="300" t="s">
        <v>9933</v>
      </c>
      <c r="D133" s="298"/>
      <c r="E133" s="295"/>
    </row>
    <row r="134" spans="1:5" ht="30" thickBot="1" x14ac:dyDescent="0.3">
      <c r="A134" s="298"/>
      <c r="B134" s="298"/>
      <c r="C134" s="300" t="s">
        <v>9934</v>
      </c>
      <c r="D134" s="298"/>
      <c r="E134" s="295"/>
    </row>
    <row r="135" spans="1:5" ht="30" thickBot="1" x14ac:dyDescent="0.3">
      <c r="A135" s="298"/>
      <c r="B135" s="298"/>
      <c r="C135" s="300" t="s">
        <v>9935</v>
      </c>
      <c r="D135" s="298"/>
      <c r="E135" s="295"/>
    </row>
    <row r="136" spans="1:5" ht="30" thickBot="1" x14ac:dyDescent="0.3">
      <c r="A136" s="298"/>
      <c r="B136" s="298"/>
      <c r="C136" s="300" t="s">
        <v>9936</v>
      </c>
      <c r="D136" s="298"/>
      <c r="E136" s="295"/>
    </row>
    <row r="137" spans="1:5" ht="30" thickBot="1" x14ac:dyDescent="0.3">
      <c r="A137" s="298"/>
      <c r="B137" s="298"/>
      <c r="C137" s="300" t="s">
        <v>9937</v>
      </c>
      <c r="D137" s="298"/>
      <c r="E137" s="295"/>
    </row>
    <row r="138" spans="1:5" ht="30" thickBot="1" x14ac:dyDescent="0.3">
      <c r="A138" s="298"/>
      <c r="B138" s="298"/>
      <c r="C138" s="300" t="s">
        <v>9938</v>
      </c>
      <c r="D138" s="298"/>
      <c r="E138" s="295"/>
    </row>
    <row r="139" spans="1:5" ht="30" thickBot="1" x14ac:dyDescent="0.3">
      <c r="A139" s="298"/>
      <c r="B139" s="298"/>
      <c r="C139" s="300" t="s">
        <v>9939</v>
      </c>
      <c r="D139" s="298"/>
      <c r="E139" s="295"/>
    </row>
    <row r="140" spans="1:5" ht="29.25" thickBot="1" x14ac:dyDescent="0.3">
      <c r="A140" s="298"/>
      <c r="B140" s="298"/>
      <c r="C140" s="303" t="s">
        <v>9940</v>
      </c>
      <c r="D140" s="298"/>
      <c r="E140" s="295"/>
    </row>
  </sheetData>
  <mergeCells count="3">
    <mergeCell ref="A2:D2"/>
    <mergeCell ref="A3:D3"/>
    <mergeCell ref="A1:D1"/>
  </mergeCells>
  <pageMargins left="0.7" right="0.7" top="0.75" bottom="0.75" header="0.3" footer="0.3"/>
  <pageSetup paperSize="1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J555"/>
  <sheetViews>
    <sheetView zoomScaleNormal="100" workbookViewId="0">
      <selection sqref="A1:E555"/>
    </sheetView>
  </sheetViews>
  <sheetFormatPr defaultColWidth="9.140625" defaultRowHeight="12" x14ac:dyDescent="0.25"/>
  <cols>
    <col min="1" max="1" width="10" style="337" customWidth="1"/>
    <col min="2" max="2" width="7.42578125" style="338" bestFit="1" customWidth="1"/>
    <col min="3" max="3" width="38.28515625" style="339" customWidth="1"/>
    <col min="4" max="4" width="42.28515625" style="304" customWidth="1"/>
    <col min="5" max="5" width="8.140625" style="339" bestFit="1" customWidth="1"/>
    <col min="6" max="16384" width="9.140625" style="305"/>
  </cols>
  <sheetData>
    <row r="1" spans="1:5" customFormat="1" ht="15" x14ac:dyDescent="0.25">
      <c r="A1" s="445" t="s">
        <v>13907</v>
      </c>
      <c r="B1" s="446"/>
      <c r="C1" s="446"/>
      <c r="D1" s="446"/>
      <c r="E1" s="447"/>
    </row>
    <row r="2" spans="1:5" customFormat="1" ht="15" x14ac:dyDescent="0.25">
      <c r="A2" s="441" t="s">
        <v>9941</v>
      </c>
      <c r="B2" s="442"/>
      <c r="C2" s="442"/>
      <c r="D2" s="442"/>
      <c r="E2" s="443"/>
    </row>
    <row r="3" spans="1:5" ht="12" customHeight="1" x14ac:dyDescent="0.25">
      <c r="A3" s="444" t="s">
        <v>9942</v>
      </c>
      <c r="B3" s="444"/>
      <c r="C3" s="444"/>
      <c r="D3" s="444"/>
      <c r="E3" s="444"/>
    </row>
    <row r="4" spans="1:5" s="309" customFormat="1" ht="24" x14ac:dyDescent="0.25">
      <c r="A4" s="306" t="s">
        <v>9451</v>
      </c>
      <c r="B4" s="307" t="s">
        <v>6339</v>
      </c>
      <c r="C4" s="308" t="s">
        <v>5</v>
      </c>
      <c r="D4" s="308" t="s">
        <v>7</v>
      </c>
      <c r="E4" s="308" t="s">
        <v>6338</v>
      </c>
    </row>
    <row r="5" spans="1:5" x14ac:dyDescent="0.25">
      <c r="A5" s="310">
        <v>3544</v>
      </c>
      <c r="B5" s="311" t="s">
        <v>9943</v>
      </c>
      <c r="C5" s="308" t="s">
        <v>2109</v>
      </c>
      <c r="D5" s="312"/>
      <c r="E5" s="313"/>
    </row>
    <row r="6" spans="1:5" ht="24" x14ac:dyDescent="0.25">
      <c r="A6" s="310">
        <v>3545</v>
      </c>
      <c r="B6" s="314">
        <v>705450</v>
      </c>
      <c r="C6" s="312" t="s">
        <v>2108</v>
      </c>
      <c r="D6" s="312" t="s">
        <v>2104</v>
      </c>
      <c r="E6" s="313">
        <v>20.067453625632378</v>
      </c>
    </row>
    <row r="7" spans="1:5" ht="24" x14ac:dyDescent="0.25">
      <c r="A7" s="310">
        <v>3546</v>
      </c>
      <c r="B7" s="314">
        <v>705460</v>
      </c>
      <c r="C7" s="312" t="s">
        <v>2107</v>
      </c>
      <c r="D7" s="312" t="s">
        <v>2104</v>
      </c>
      <c r="E7" s="313">
        <v>20.067453625632378</v>
      </c>
    </row>
    <row r="8" spans="1:5" ht="24" x14ac:dyDescent="0.25">
      <c r="A8" s="310">
        <v>3547</v>
      </c>
      <c r="B8" s="314">
        <v>705470</v>
      </c>
      <c r="C8" s="312" t="s">
        <v>2106</v>
      </c>
      <c r="D8" s="312" t="s">
        <v>2104</v>
      </c>
      <c r="E8" s="313">
        <v>20.067453625632378</v>
      </c>
    </row>
    <row r="9" spans="1:5" ht="24" x14ac:dyDescent="0.25">
      <c r="A9" s="310">
        <v>3548</v>
      </c>
      <c r="B9" s="314">
        <v>705480</v>
      </c>
      <c r="C9" s="312" t="s">
        <v>2105</v>
      </c>
      <c r="D9" s="312" t="s">
        <v>2104</v>
      </c>
      <c r="E9" s="313">
        <v>20.067453625632378</v>
      </c>
    </row>
    <row r="10" spans="1:5" ht="24" x14ac:dyDescent="0.25">
      <c r="A10" s="310">
        <v>3549</v>
      </c>
      <c r="B10" s="314">
        <v>705490</v>
      </c>
      <c r="C10" s="312" t="s">
        <v>973</v>
      </c>
      <c r="D10" s="312" t="s">
        <v>2104</v>
      </c>
      <c r="E10" s="313">
        <v>20.067453625632378</v>
      </c>
    </row>
    <row r="11" spans="1:5" x14ac:dyDescent="0.25">
      <c r="A11" s="310">
        <v>4138</v>
      </c>
      <c r="B11" s="314">
        <v>900010</v>
      </c>
      <c r="C11" s="312" t="s">
        <v>1374</v>
      </c>
      <c r="D11" s="312"/>
      <c r="E11" s="313">
        <v>32.251264755480605</v>
      </c>
    </row>
    <row r="12" spans="1:5" x14ac:dyDescent="0.25">
      <c r="A12" s="310">
        <v>4139</v>
      </c>
      <c r="B12" s="314">
        <v>900020</v>
      </c>
      <c r="C12" s="312" t="s">
        <v>1373</v>
      </c>
      <c r="D12" s="312"/>
      <c r="E12" s="313">
        <v>13.296795952782464</v>
      </c>
    </row>
    <row r="13" spans="1:5" x14ac:dyDescent="0.25">
      <c r="A13" s="310">
        <v>4140</v>
      </c>
      <c r="B13" s="314">
        <v>900030</v>
      </c>
      <c r="C13" s="312" t="s">
        <v>1372</v>
      </c>
      <c r="D13" s="312"/>
      <c r="E13" s="313">
        <v>16.340640809443506</v>
      </c>
    </row>
    <row r="14" spans="1:5" x14ac:dyDescent="0.25">
      <c r="A14" s="310">
        <v>4141</v>
      </c>
      <c r="B14" s="314">
        <v>900040</v>
      </c>
      <c r="C14" s="312" t="s">
        <v>1371</v>
      </c>
      <c r="D14" s="312"/>
      <c r="E14" s="313">
        <v>4.1652613827993257</v>
      </c>
    </row>
    <row r="15" spans="1:5" x14ac:dyDescent="0.25">
      <c r="A15" s="310">
        <v>4142</v>
      </c>
      <c r="B15" s="314">
        <v>900050</v>
      </c>
      <c r="C15" s="312" t="s">
        <v>1370</v>
      </c>
      <c r="D15" s="312"/>
      <c r="E15" s="313">
        <v>5.4468802698145025</v>
      </c>
    </row>
    <row r="16" spans="1:5" ht="24" x14ac:dyDescent="0.25">
      <c r="A16" s="310">
        <v>4143</v>
      </c>
      <c r="B16" s="314">
        <v>900060</v>
      </c>
      <c r="C16" s="312" t="s">
        <v>1369</v>
      </c>
      <c r="D16" s="312" t="s">
        <v>1368</v>
      </c>
      <c r="E16" s="313">
        <v>8.1703204047217532</v>
      </c>
    </row>
    <row r="17" spans="1:5" x14ac:dyDescent="0.25">
      <c r="A17" s="310">
        <v>4144</v>
      </c>
      <c r="B17" s="314">
        <v>900070</v>
      </c>
      <c r="C17" s="312" t="s">
        <v>1367</v>
      </c>
      <c r="D17" s="312"/>
      <c r="E17" s="313">
        <v>13.296795952782464</v>
      </c>
    </row>
    <row r="18" spans="1:5" x14ac:dyDescent="0.25">
      <c r="A18" s="310">
        <v>4145</v>
      </c>
      <c r="B18" s="314">
        <v>900080</v>
      </c>
      <c r="C18" s="312" t="s">
        <v>1366</v>
      </c>
      <c r="D18" s="312"/>
      <c r="E18" s="313">
        <v>32.681281618887013</v>
      </c>
    </row>
    <row r="19" spans="1:5" x14ac:dyDescent="0.25">
      <c r="A19" s="310">
        <v>4146</v>
      </c>
      <c r="B19" s="314">
        <v>900090</v>
      </c>
      <c r="C19" s="312" t="s">
        <v>1365</v>
      </c>
      <c r="D19" s="312" t="s">
        <v>1231</v>
      </c>
      <c r="E19" s="313">
        <v>24.51096121416526</v>
      </c>
    </row>
    <row r="20" spans="1:5" x14ac:dyDescent="0.25">
      <c r="A20" s="310">
        <v>4147</v>
      </c>
      <c r="B20" s="314">
        <v>900100</v>
      </c>
      <c r="C20" s="312" t="s">
        <v>1364</v>
      </c>
      <c r="D20" s="312"/>
      <c r="E20" s="313">
        <v>13.296795952782464</v>
      </c>
    </row>
    <row r="21" spans="1:5" x14ac:dyDescent="0.25">
      <c r="A21" s="310">
        <v>4148</v>
      </c>
      <c r="B21" s="314">
        <v>900110</v>
      </c>
      <c r="C21" s="312" t="s">
        <v>1363</v>
      </c>
      <c r="D21" s="312"/>
      <c r="E21" s="313">
        <v>61.197301854974711</v>
      </c>
    </row>
    <row r="22" spans="1:5" x14ac:dyDescent="0.25">
      <c r="A22" s="310">
        <v>4149</v>
      </c>
      <c r="B22" s="314">
        <v>900120</v>
      </c>
      <c r="C22" s="312" t="s">
        <v>1362</v>
      </c>
      <c r="D22" s="312"/>
      <c r="E22" s="313">
        <v>13.296795952782464</v>
      </c>
    </row>
    <row r="23" spans="1:5" x14ac:dyDescent="0.25">
      <c r="A23" s="310">
        <v>4150</v>
      </c>
      <c r="B23" s="314">
        <v>900130</v>
      </c>
      <c r="C23" s="312" t="s">
        <v>1361</v>
      </c>
      <c r="D23" s="312"/>
      <c r="E23" s="313">
        <v>32.251264755480605</v>
      </c>
    </row>
    <row r="24" spans="1:5" x14ac:dyDescent="0.25">
      <c r="A24" s="310">
        <v>4151</v>
      </c>
      <c r="B24" s="314">
        <v>900135</v>
      </c>
      <c r="C24" s="312" t="s">
        <v>1360</v>
      </c>
      <c r="D24" s="312"/>
      <c r="E24" s="313">
        <v>40.85160202360877</v>
      </c>
    </row>
    <row r="25" spans="1:5" x14ac:dyDescent="0.25">
      <c r="A25" s="310">
        <v>4152</v>
      </c>
      <c r="B25" s="314">
        <v>900140</v>
      </c>
      <c r="C25" s="312" t="s">
        <v>1359</v>
      </c>
      <c r="D25" s="312"/>
      <c r="E25" s="313">
        <v>43.57504215851602</v>
      </c>
    </row>
    <row r="26" spans="1:5" x14ac:dyDescent="0.25">
      <c r="A26" s="310">
        <v>4153</v>
      </c>
      <c r="B26" s="314">
        <v>900160</v>
      </c>
      <c r="C26" s="312" t="s">
        <v>1358</v>
      </c>
      <c r="D26" s="312"/>
      <c r="E26" s="313">
        <v>16.340640809443506</v>
      </c>
    </row>
    <row r="27" spans="1:5" x14ac:dyDescent="0.25">
      <c r="A27" s="310">
        <v>4154</v>
      </c>
      <c r="B27" s="314">
        <v>900170</v>
      </c>
      <c r="C27" s="312" t="s">
        <v>1357</v>
      </c>
      <c r="D27" s="312"/>
      <c r="E27" s="313">
        <v>12.335581787521079</v>
      </c>
    </row>
    <row r="28" spans="1:5" x14ac:dyDescent="0.25">
      <c r="A28" s="310">
        <v>4155</v>
      </c>
      <c r="B28" s="314">
        <v>900180</v>
      </c>
      <c r="C28" s="312" t="s">
        <v>1356</v>
      </c>
      <c r="D28" s="312"/>
      <c r="E28" s="313">
        <v>16.340640809443506</v>
      </c>
    </row>
    <row r="29" spans="1:5" x14ac:dyDescent="0.25">
      <c r="A29" s="310">
        <v>4156</v>
      </c>
      <c r="B29" s="314">
        <v>900190</v>
      </c>
      <c r="C29" s="312" t="s">
        <v>1355</v>
      </c>
      <c r="D29" s="312"/>
      <c r="E29" s="313">
        <v>54.308600337268132</v>
      </c>
    </row>
    <row r="30" spans="1:5" x14ac:dyDescent="0.25">
      <c r="A30" s="310">
        <v>4157</v>
      </c>
      <c r="B30" s="314">
        <v>900200</v>
      </c>
      <c r="C30" s="312" t="s">
        <v>1354</v>
      </c>
      <c r="D30" s="312"/>
      <c r="E30" s="313">
        <v>1.7622259696458686</v>
      </c>
    </row>
    <row r="31" spans="1:5" x14ac:dyDescent="0.25">
      <c r="A31" s="310">
        <v>4158</v>
      </c>
      <c r="B31" s="314">
        <v>900210</v>
      </c>
      <c r="C31" s="312" t="s">
        <v>1353</v>
      </c>
      <c r="D31" s="312"/>
      <c r="E31" s="313">
        <v>1.6020236087689714</v>
      </c>
    </row>
    <row r="32" spans="1:5" x14ac:dyDescent="0.25">
      <c r="A32" s="310">
        <v>4159</v>
      </c>
      <c r="B32" s="314">
        <v>900220</v>
      </c>
      <c r="C32" s="312" t="s">
        <v>1352</v>
      </c>
      <c r="D32" s="312"/>
      <c r="E32" s="313">
        <v>4.1652613827993257</v>
      </c>
    </row>
    <row r="33" spans="1:5" x14ac:dyDescent="0.25">
      <c r="A33" s="310">
        <v>4160</v>
      </c>
      <c r="B33" s="314">
        <v>900230</v>
      </c>
      <c r="C33" s="312" t="s">
        <v>1351</v>
      </c>
      <c r="D33" s="312"/>
      <c r="E33" s="313">
        <v>24.030354131534573</v>
      </c>
    </row>
    <row r="34" spans="1:5" x14ac:dyDescent="0.25">
      <c r="A34" s="310">
        <v>4161</v>
      </c>
      <c r="B34" s="314">
        <v>900240</v>
      </c>
      <c r="C34" s="312" t="s">
        <v>1350</v>
      </c>
      <c r="D34" s="312"/>
      <c r="E34" s="313">
        <v>33.962900505902191</v>
      </c>
    </row>
    <row r="35" spans="1:5" x14ac:dyDescent="0.25">
      <c r="A35" s="310">
        <v>4162</v>
      </c>
      <c r="B35" s="314">
        <v>900250</v>
      </c>
      <c r="C35" s="312" t="s">
        <v>1349</v>
      </c>
      <c r="D35" s="312"/>
      <c r="E35" s="313">
        <v>10.413153456998314</v>
      </c>
    </row>
    <row r="36" spans="1:5" x14ac:dyDescent="0.25">
      <c r="A36" s="310">
        <v>4163</v>
      </c>
      <c r="B36" s="314">
        <v>900260</v>
      </c>
      <c r="C36" s="312" t="s">
        <v>1348</v>
      </c>
      <c r="D36" s="312"/>
      <c r="E36" s="313">
        <v>32.681281618887013</v>
      </c>
    </row>
    <row r="37" spans="1:5" x14ac:dyDescent="0.25">
      <c r="A37" s="310">
        <v>4164</v>
      </c>
      <c r="B37" s="314">
        <v>900270</v>
      </c>
      <c r="C37" s="312" t="s">
        <v>1347</v>
      </c>
      <c r="D37" s="312"/>
      <c r="E37" s="313">
        <v>32.681281618887013</v>
      </c>
    </row>
    <row r="38" spans="1:5" x14ac:dyDescent="0.25">
      <c r="A38" s="310">
        <v>4165</v>
      </c>
      <c r="B38" s="314">
        <v>900280</v>
      </c>
      <c r="C38" s="312" t="s">
        <v>1346</v>
      </c>
      <c r="D38" s="312"/>
      <c r="E38" s="313">
        <v>32.681281618887013</v>
      </c>
    </row>
    <row r="39" spans="1:5" x14ac:dyDescent="0.25">
      <c r="A39" s="310">
        <v>4166</v>
      </c>
      <c r="B39" s="314">
        <v>900290</v>
      </c>
      <c r="C39" s="312" t="s">
        <v>1345</v>
      </c>
      <c r="D39" s="312"/>
      <c r="E39" s="313">
        <v>8.1703204047217532</v>
      </c>
    </row>
    <row r="40" spans="1:5" x14ac:dyDescent="0.25">
      <c r="A40" s="310">
        <v>4167</v>
      </c>
      <c r="B40" s="314">
        <v>900310</v>
      </c>
      <c r="C40" s="312" t="s">
        <v>1344</v>
      </c>
      <c r="D40" s="312"/>
      <c r="E40" s="313">
        <v>13.296795952782464</v>
      </c>
    </row>
    <row r="41" spans="1:5" x14ac:dyDescent="0.25">
      <c r="A41" s="310">
        <v>4168</v>
      </c>
      <c r="B41" s="314">
        <v>900320</v>
      </c>
      <c r="C41" s="312" t="s">
        <v>1343</v>
      </c>
      <c r="D41" s="312"/>
      <c r="E41" s="313">
        <v>13.296795952782464</v>
      </c>
    </row>
    <row r="42" spans="1:5" x14ac:dyDescent="0.25">
      <c r="A42" s="310">
        <v>4169</v>
      </c>
      <c r="B42" s="314">
        <v>900330</v>
      </c>
      <c r="C42" s="312" t="s">
        <v>1342</v>
      </c>
      <c r="D42" s="312"/>
      <c r="E42" s="313">
        <v>16.340640809443506</v>
      </c>
    </row>
    <row r="43" spans="1:5" x14ac:dyDescent="0.25">
      <c r="A43" s="310">
        <v>4170</v>
      </c>
      <c r="B43" s="314">
        <v>900340</v>
      </c>
      <c r="C43" s="312" t="s">
        <v>1341</v>
      </c>
      <c r="D43" s="312"/>
      <c r="E43" s="313">
        <v>1.7622259696458686</v>
      </c>
    </row>
    <row r="44" spans="1:5" x14ac:dyDescent="0.25">
      <c r="A44" s="310">
        <v>4171</v>
      </c>
      <c r="B44" s="314">
        <v>900350</v>
      </c>
      <c r="C44" s="312" t="s">
        <v>1340</v>
      </c>
      <c r="D44" s="312"/>
      <c r="E44" s="313">
        <v>40.85160202360877</v>
      </c>
    </row>
    <row r="45" spans="1:5" x14ac:dyDescent="0.25">
      <c r="A45" s="310">
        <v>4172</v>
      </c>
      <c r="B45" s="314">
        <v>900360</v>
      </c>
      <c r="C45" s="312" t="s">
        <v>1339</v>
      </c>
      <c r="D45" s="312"/>
      <c r="E45" s="313">
        <v>33.962900505902191</v>
      </c>
    </row>
    <row r="46" spans="1:5" x14ac:dyDescent="0.25">
      <c r="A46" s="310">
        <v>4173</v>
      </c>
      <c r="B46" s="314">
        <v>900361</v>
      </c>
      <c r="C46" s="312" t="s">
        <v>1338</v>
      </c>
      <c r="D46" s="312"/>
      <c r="E46" s="313">
        <v>27.236499999999999</v>
      </c>
    </row>
    <row r="47" spans="1:5" x14ac:dyDescent="0.25">
      <c r="A47" s="310">
        <v>4174</v>
      </c>
      <c r="B47" s="314">
        <v>900370</v>
      </c>
      <c r="C47" s="312" t="s">
        <v>1337</v>
      </c>
      <c r="D47" s="312"/>
      <c r="E47" s="313">
        <v>2.2428330522765596</v>
      </c>
    </row>
    <row r="48" spans="1:5" x14ac:dyDescent="0.25">
      <c r="A48" s="310">
        <v>4175</v>
      </c>
      <c r="B48" s="314">
        <v>900380</v>
      </c>
      <c r="C48" s="312" t="s">
        <v>1336</v>
      </c>
      <c r="D48" s="312"/>
      <c r="E48" s="313">
        <v>3.5244519392917373</v>
      </c>
    </row>
    <row r="49" spans="1:5" x14ac:dyDescent="0.25">
      <c r="A49" s="310">
        <v>4176</v>
      </c>
      <c r="B49" s="314">
        <v>900410</v>
      </c>
      <c r="C49" s="312" t="s">
        <v>1335</v>
      </c>
      <c r="D49" s="312"/>
      <c r="E49" s="313">
        <v>8.1703204047217532</v>
      </c>
    </row>
    <row r="50" spans="1:5" x14ac:dyDescent="0.25">
      <c r="A50" s="310">
        <v>4177</v>
      </c>
      <c r="B50" s="314">
        <v>900420</v>
      </c>
      <c r="C50" s="312" t="s">
        <v>1334</v>
      </c>
      <c r="D50" s="312"/>
      <c r="E50" s="313">
        <v>24.51096121416526</v>
      </c>
    </row>
    <row r="51" spans="1:5" x14ac:dyDescent="0.25">
      <c r="A51" s="310">
        <v>4178</v>
      </c>
      <c r="B51" s="314">
        <v>900430</v>
      </c>
      <c r="C51" s="312" t="s">
        <v>1333</v>
      </c>
      <c r="D51" s="312"/>
      <c r="E51" s="313">
        <v>24.51096121416526</v>
      </c>
    </row>
    <row r="52" spans="1:5" x14ac:dyDescent="0.25">
      <c r="A52" s="310">
        <v>4179</v>
      </c>
      <c r="B52" s="314">
        <v>900440</v>
      </c>
      <c r="C52" s="312" t="s">
        <v>1332</v>
      </c>
      <c r="D52" s="312"/>
      <c r="E52" s="313">
        <v>24.51096121416526</v>
      </c>
    </row>
    <row r="53" spans="1:5" s="315" customFormat="1" ht="15" x14ac:dyDescent="0.25">
      <c r="A53" s="310">
        <v>4180</v>
      </c>
      <c r="B53" s="314">
        <v>900450</v>
      </c>
      <c r="C53" s="312" t="s">
        <v>1331</v>
      </c>
      <c r="D53" s="312"/>
      <c r="E53" s="313">
        <v>16.340640809443506</v>
      </c>
    </row>
    <row r="54" spans="1:5" x14ac:dyDescent="0.2">
      <c r="A54" s="310">
        <v>4181</v>
      </c>
      <c r="B54" s="314">
        <v>900460</v>
      </c>
      <c r="C54" s="312" t="s">
        <v>1330</v>
      </c>
      <c r="D54" s="312"/>
      <c r="E54" s="316">
        <v>19.06408094435076</v>
      </c>
    </row>
    <row r="55" spans="1:5" x14ac:dyDescent="0.25">
      <c r="A55" s="310">
        <v>4182</v>
      </c>
      <c r="B55" s="314">
        <v>900470</v>
      </c>
      <c r="C55" s="312" t="s">
        <v>1329</v>
      </c>
      <c r="D55" s="312"/>
      <c r="E55" s="313">
        <v>6.8887015177065765</v>
      </c>
    </row>
    <row r="56" spans="1:5" ht="36" x14ac:dyDescent="0.25">
      <c r="A56" s="310">
        <v>4183</v>
      </c>
      <c r="B56" s="314">
        <v>900475</v>
      </c>
      <c r="C56" s="312" t="s">
        <v>1328</v>
      </c>
      <c r="D56" s="312" t="s">
        <v>1327</v>
      </c>
      <c r="E56" s="313">
        <v>16.340640809443506</v>
      </c>
    </row>
    <row r="57" spans="1:5" x14ac:dyDescent="0.25">
      <c r="A57" s="310">
        <v>4184</v>
      </c>
      <c r="B57" s="314">
        <v>900480</v>
      </c>
      <c r="C57" s="312" t="s">
        <v>1326</v>
      </c>
      <c r="D57" s="312"/>
      <c r="E57" s="313">
        <v>13.617200674536255</v>
      </c>
    </row>
    <row r="58" spans="1:5" x14ac:dyDescent="0.25">
      <c r="A58" s="310">
        <v>4185</v>
      </c>
      <c r="B58" s="314">
        <v>900490</v>
      </c>
      <c r="C58" s="312" t="s">
        <v>1325</v>
      </c>
      <c r="D58" s="312"/>
      <c r="E58" s="313">
        <v>13.296795952782464</v>
      </c>
    </row>
    <row r="59" spans="1:5" x14ac:dyDescent="0.25">
      <c r="A59" s="310">
        <v>4186</v>
      </c>
      <c r="B59" s="314">
        <v>900500</v>
      </c>
      <c r="C59" s="312" t="s">
        <v>1324</v>
      </c>
      <c r="D59" s="312"/>
      <c r="E59" s="313">
        <v>13.296795952782464</v>
      </c>
    </row>
    <row r="60" spans="1:5" s="315" customFormat="1" ht="15" x14ac:dyDescent="0.25">
      <c r="A60" s="310">
        <v>4187</v>
      </c>
      <c r="B60" s="314">
        <v>900510</v>
      </c>
      <c r="C60" s="312" t="s">
        <v>1323</v>
      </c>
      <c r="D60" s="312"/>
      <c r="E60" s="313">
        <v>32.681281618887013</v>
      </c>
    </row>
    <row r="61" spans="1:5" x14ac:dyDescent="0.2">
      <c r="A61" s="310">
        <v>4188</v>
      </c>
      <c r="B61" s="314">
        <v>900511</v>
      </c>
      <c r="C61" s="312" t="s">
        <v>1322</v>
      </c>
      <c r="D61" s="317"/>
      <c r="E61" s="316">
        <v>27.236499999999999</v>
      </c>
    </row>
    <row r="62" spans="1:5" x14ac:dyDescent="0.25">
      <c r="A62" s="310">
        <v>4189</v>
      </c>
      <c r="B62" s="314">
        <v>900520</v>
      </c>
      <c r="C62" s="312" t="s">
        <v>1321</v>
      </c>
      <c r="D62" s="312"/>
      <c r="E62" s="313">
        <v>32.681281618887013</v>
      </c>
    </row>
    <row r="63" spans="1:5" x14ac:dyDescent="0.25">
      <c r="A63" s="310">
        <v>4190</v>
      </c>
      <c r="B63" s="314">
        <v>900530</v>
      </c>
      <c r="C63" s="312" t="s">
        <v>1320</v>
      </c>
      <c r="D63" s="312"/>
      <c r="E63" s="313">
        <v>4.1652613827993257</v>
      </c>
    </row>
    <row r="64" spans="1:5" x14ac:dyDescent="0.25">
      <c r="A64" s="310">
        <v>4191</v>
      </c>
      <c r="B64" s="314">
        <v>900540</v>
      </c>
      <c r="C64" s="312" t="s">
        <v>1319</v>
      </c>
      <c r="D64" s="312"/>
      <c r="E64" s="313">
        <v>8.1703204047217532</v>
      </c>
    </row>
    <row r="65" spans="1:5" x14ac:dyDescent="0.25">
      <c r="A65" s="310">
        <v>4192</v>
      </c>
      <c r="B65" s="314">
        <v>900550</v>
      </c>
      <c r="C65" s="312" t="s">
        <v>1318</v>
      </c>
      <c r="D65" s="312"/>
      <c r="E65" s="313">
        <v>40.85160202360877</v>
      </c>
    </row>
    <row r="66" spans="1:5" x14ac:dyDescent="0.25">
      <c r="A66" s="310">
        <v>4193</v>
      </c>
      <c r="B66" s="314">
        <v>900560</v>
      </c>
      <c r="C66" s="312" t="s">
        <v>1317</v>
      </c>
      <c r="D66" s="312"/>
      <c r="E66" s="313">
        <v>2.4030354131534568</v>
      </c>
    </row>
    <row r="67" spans="1:5" x14ac:dyDescent="0.25">
      <c r="A67" s="310">
        <v>4194</v>
      </c>
      <c r="B67" s="314">
        <v>900570</v>
      </c>
      <c r="C67" s="312" t="s">
        <v>1316</v>
      </c>
      <c r="D67" s="312"/>
      <c r="E67" s="313">
        <v>4.0050590219224276</v>
      </c>
    </row>
    <row r="68" spans="1:5" x14ac:dyDescent="0.25">
      <c r="A68" s="310">
        <v>4195</v>
      </c>
      <c r="B68" s="314">
        <v>900571</v>
      </c>
      <c r="C68" s="312" t="s">
        <v>1315</v>
      </c>
      <c r="D68" s="312"/>
      <c r="E68" s="313">
        <v>7.2091062394603709</v>
      </c>
    </row>
    <row r="69" spans="1:5" x14ac:dyDescent="0.25">
      <c r="A69" s="310">
        <v>4196</v>
      </c>
      <c r="B69" s="314">
        <v>900580</v>
      </c>
      <c r="C69" s="312" t="s">
        <v>1314</v>
      </c>
      <c r="D69" s="312"/>
      <c r="E69" s="313">
        <v>1.6020236087689714</v>
      </c>
    </row>
    <row r="70" spans="1:5" x14ac:dyDescent="0.25">
      <c r="A70" s="310">
        <v>4197</v>
      </c>
      <c r="B70" s="314">
        <v>900585</v>
      </c>
      <c r="C70" s="312" t="s">
        <v>1313</v>
      </c>
      <c r="D70" s="312"/>
      <c r="E70" s="313">
        <v>33.962900505902191</v>
      </c>
    </row>
    <row r="71" spans="1:5" x14ac:dyDescent="0.25">
      <c r="A71" s="310">
        <v>4198</v>
      </c>
      <c r="B71" s="314">
        <v>900590</v>
      </c>
      <c r="C71" s="312" t="s">
        <v>1312</v>
      </c>
      <c r="D71" s="312"/>
      <c r="E71" s="313">
        <v>16.340640809443506</v>
      </c>
    </row>
    <row r="72" spans="1:5" x14ac:dyDescent="0.25">
      <c r="A72" s="310">
        <v>4199</v>
      </c>
      <c r="B72" s="314">
        <v>900610</v>
      </c>
      <c r="C72" s="312" t="s">
        <v>1311</v>
      </c>
      <c r="D72" s="312"/>
      <c r="E72" s="313">
        <v>4.1652613827993257</v>
      </c>
    </row>
    <row r="73" spans="1:5" x14ac:dyDescent="0.25">
      <c r="A73" s="310">
        <v>4200</v>
      </c>
      <c r="B73" s="314">
        <v>900620</v>
      </c>
      <c r="C73" s="312" t="s">
        <v>1310</v>
      </c>
      <c r="D73" s="312" t="s">
        <v>1309</v>
      </c>
      <c r="E73" s="313">
        <v>15.059021922428331</v>
      </c>
    </row>
    <row r="74" spans="1:5" x14ac:dyDescent="0.25">
      <c r="A74" s="310">
        <v>4201</v>
      </c>
      <c r="B74" s="314">
        <v>900630</v>
      </c>
      <c r="C74" s="312" t="s">
        <v>1308</v>
      </c>
      <c r="D74" s="312"/>
      <c r="E74" s="313">
        <v>32.681281618887013</v>
      </c>
    </row>
    <row r="75" spans="1:5" x14ac:dyDescent="0.25">
      <c r="A75" s="310">
        <v>4202</v>
      </c>
      <c r="B75" s="314">
        <v>900640</v>
      </c>
      <c r="C75" s="312" t="s">
        <v>1307</v>
      </c>
      <c r="D75" s="312"/>
      <c r="E75" s="313">
        <v>32.681281618887013</v>
      </c>
    </row>
    <row r="76" spans="1:5" s="315" customFormat="1" ht="15" x14ac:dyDescent="0.25">
      <c r="A76" s="310">
        <v>4203</v>
      </c>
      <c r="B76" s="314">
        <v>900650</v>
      </c>
      <c r="C76" s="312" t="s">
        <v>1306</v>
      </c>
      <c r="D76" s="312" t="s">
        <v>9944</v>
      </c>
      <c r="E76" s="313">
        <v>10.413153456998314</v>
      </c>
    </row>
    <row r="77" spans="1:5" x14ac:dyDescent="0.2">
      <c r="A77" s="310">
        <v>4204</v>
      </c>
      <c r="B77" s="314">
        <v>900660</v>
      </c>
      <c r="C77" s="312" t="s">
        <v>1304</v>
      </c>
      <c r="D77" s="312"/>
      <c r="E77" s="316">
        <v>6.8887015177065765</v>
      </c>
    </row>
    <row r="78" spans="1:5" x14ac:dyDescent="0.25">
      <c r="A78" s="310">
        <v>4205</v>
      </c>
      <c r="B78" s="314">
        <v>900670</v>
      </c>
      <c r="C78" s="312" t="s">
        <v>1303</v>
      </c>
      <c r="D78" s="312" t="s">
        <v>1302</v>
      </c>
      <c r="E78" s="313">
        <v>2.7234401349072512</v>
      </c>
    </row>
    <row r="79" spans="1:5" x14ac:dyDescent="0.25">
      <c r="A79" s="310">
        <v>4206</v>
      </c>
      <c r="B79" s="314">
        <v>900680</v>
      </c>
      <c r="C79" s="312" t="s">
        <v>1301</v>
      </c>
      <c r="D79" s="312"/>
      <c r="E79" s="313">
        <v>2.7234401349072512</v>
      </c>
    </row>
    <row r="80" spans="1:5" x14ac:dyDescent="0.25">
      <c r="A80" s="310">
        <v>4207</v>
      </c>
      <c r="B80" s="314">
        <v>900681</v>
      </c>
      <c r="C80" s="312" t="s">
        <v>1300</v>
      </c>
      <c r="D80" s="312"/>
      <c r="E80" s="313">
        <v>2.7234401349072512</v>
      </c>
    </row>
    <row r="81" spans="1:5" x14ac:dyDescent="0.25">
      <c r="A81" s="310">
        <v>4208</v>
      </c>
      <c r="B81" s="314">
        <v>900690</v>
      </c>
      <c r="C81" s="312" t="s">
        <v>1299</v>
      </c>
      <c r="D81" s="312"/>
      <c r="E81" s="313">
        <v>1.6020236087689714</v>
      </c>
    </row>
    <row r="82" spans="1:5" x14ac:dyDescent="0.25">
      <c r="A82" s="310">
        <v>4209</v>
      </c>
      <c r="B82" s="314">
        <v>900700</v>
      </c>
      <c r="C82" s="312" t="s">
        <v>1298</v>
      </c>
      <c r="D82" s="312"/>
      <c r="E82" s="313">
        <v>3.5244519392917373</v>
      </c>
    </row>
    <row r="83" spans="1:5" x14ac:dyDescent="0.25">
      <c r="A83" s="310">
        <v>4210</v>
      </c>
      <c r="B83" s="314">
        <v>900710</v>
      </c>
      <c r="C83" s="312" t="s">
        <v>1297</v>
      </c>
      <c r="D83" s="312"/>
      <c r="E83" s="313">
        <v>67.925801011804381</v>
      </c>
    </row>
    <row r="84" spans="1:5" x14ac:dyDescent="0.25">
      <c r="A84" s="310">
        <v>4211</v>
      </c>
      <c r="B84" s="314">
        <v>900720</v>
      </c>
      <c r="C84" s="312" t="s">
        <v>1296</v>
      </c>
      <c r="D84" s="312"/>
      <c r="E84" s="313">
        <v>8.1703204047217532</v>
      </c>
    </row>
    <row r="85" spans="1:5" x14ac:dyDescent="0.25">
      <c r="A85" s="310">
        <v>4212</v>
      </c>
      <c r="B85" s="314">
        <v>900740</v>
      </c>
      <c r="C85" s="312" t="s">
        <v>1295</v>
      </c>
      <c r="D85" s="312"/>
      <c r="E85" s="313">
        <v>13.617200674536255</v>
      </c>
    </row>
    <row r="86" spans="1:5" x14ac:dyDescent="0.25">
      <c r="A86" s="310">
        <v>4213</v>
      </c>
      <c r="B86" s="314">
        <v>900750</v>
      </c>
      <c r="C86" s="312" t="s">
        <v>1294</v>
      </c>
      <c r="D86" s="312"/>
      <c r="E86" s="313">
        <v>13.296795952782464</v>
      </c>
    </row>
    <row r="87" spans="1:5" x14ac:dyDescent="0.25">
      <c r="A87" s="310">
        <v>4214</v>
      </c>
      <c r="B87" s="314">
        <v>900760</v>
      </c>
      <c r="C87" s="312" t="s">
        <v>1293</v>
      </c>
      <c r="D87" s="312"/>
      <c r="E87" s="313">
        <v>13.296795952782464</v>
      </c>
    </row>
    <row r="88" spans="1:5" s="315" customFormat="1" ht="15" x14ac:dyDescent="0.25">
      <c r="A88" s="310">
        <v>4215</v>
      </c>
      <c r="B88" s="314">
        <v>900770</v>
      </c>
      <c r="C88" s="312" t="s">
        <v>1292</v>
      </c>
      <c r="D88" s="312" t="s">
        <v>1291</v>
      </c>
      <c r="E88" s="313">
        <v>80.75</v>
      </c>
    </row>
    <row r="89" spans="1:5" x14ac:dyDescent="0.2">
      <c r="A89" s="310">
        <v>4216</v>
      </c>
      <c r="B89" s="314">
        <v>900780</v>
      </c>
      <c r="C89" s="312" t="s">
        <v>1290</v>
      </c>
      <c r="D89" s="312" t="s">
        <v>1288</v>
      </c>
      <c r="E89" s="316">
        <v>13.296795952782464</v>
      </c>
    </row>
    <row r="90" spans="1:5" x14ac:dyDescent="0.25">
      <c r="A90" s="310">
        <v>4217</v>
      </c>
      <c r="B90" s="314">
        <v>900790</v>
      </c>
      <c r="C90" s="312" t="s">
        <v>1289</v>
      </c>
      <c r="D90" s="312" t="s">
        <v>1288</v>
      </c>
      <c r="E90" s="313">
        <v>13.296795952782464</v>
      </c>
    </row>
    <row r="91" spans="1:5" x14ac:dyDescent="0.25">
      <c r="A91" s="310">
        <v>4218</v>
      </c>
      <c r="B91" s="314">
        <v>900800</v>
      </c>
      <c r="C91" s="312" t="s">
        <v>1287</v>
      </c>
      <c r="D91" s="312"/>
      <c r="E91" s="313">
        <v>8.1703204047217532</v>
      </c>
    </row>
    <row r="92" spans="1:5" x14ac:dyDescent="0.25">
      <c r="A92" s="310">
        <v>4219</v>
      </c>
      <c r="B92" s="314">
        <v>900810</v>
      </c>
      <c r="C92" s="312" t="s">
        <v>1286</v>
      </c>
      <c r="D92" s="312"/>
      <c r="E92" s="313">
        <v>12.816188870151771</v>
      </c>
    </row>
    <row r="93" spans="1:5" x14ac:dyDescent="0.25">
      <c r="A93" s="310">
        <v>4220</v>
      </c>
      <c r="B93" s="314">
        <v>900820</v>
      </c>
      <c r="C93" s="312" t="s">
        <v>1285</v>
      </c>
      <c r="D93" s="312"/>
      <c r="E93" s="313">
        <v>12.816188870151771</v>
      </c>
    </row>
    <row r="94" spans="1:5" x14ac:dyDescent="0.25">
      <c r="A94" s="310">
        <v>4221</v>
      </c>
      <c r="B94" s="314">
        <v>900830</v>
      </c>
      <c r="C94" s="312" t="s">
        <v>1284</v>
      </c>
      <c r="D94" s="312"/>
      <c r="E94" s="313">
        <v>12.816188870151771</v>
      </c>
    </row>
    <row r="95" spans="1:5" x14ac:dyDescent="0.25">
      <c r="A95" s="310">
        <v>4222</v>
      </c>
      <c r="B95" s="314">
        <v>900840</v>
      </c>
      <c r="C95" s="312" t="s">
        <v>1283</v>
      </c>
      <c r="D95" s="312"/>
      <c r="E95" s="313">
        <v>13.296795952782464</v>
      </c>
    </row>
    <row r="96" spans="1:5" x14ac:dyDescent="0.25">
      <c r="A96" s="310">
        <v>4223</v>
      </c>
      <c r="B96" s="314">
        <v>900850</v>
      </c>
      <c r="C96" s="312" t="s">
        <v>1282</v>
      </c>
      <c r="D96" s="312"/>
      <c r="E96" s="313">
        <v>3.5244519392917373</v>
      </c>
    </row>
    <row r="97" spans="1:5" x14ac:dyDescent="0.25">
      <c r="A97" s="310">
        <v>4224</v>
      </c>
      <c r="B97" s="314">
        <v>900860</v>
      </c>
      <c r="C97" s="312" t="s">
        <v>1281</v>
      </c>
      <c r="D97" s="312"/>
      <c r="E97" s="313">
        <v>6.8887015177065765</v>
      </c>
    </row>
    <row r="98" spans="1:5" x14ac:dyDescent="0.25">
      <c r="A98" s="310">
        <v>4225</v>
      </c>
      <c r="B98" s="314">
        <v>900870</v>
      </c>
      <c r="C98" s="312" t="s">
        <v>1280</v>
      </c>
      <c r="D98" s="312"/>
      <c r="E98" s="313">
        <v>36.686340640809441</v>
      </c>
    </row>
    <row r="99" spans="1:5" x14ac:dyDescent="0.25">
      <c r="A99" s="310">
        <v>4226</v>
      </c>
      <c r="B99" s="314">
        <v>900871</v>
      </c>
      <c r="C99" s="312" t="s">
        <v>1279</v>
      </c>
      <c r="D99" s="312"/>
      <c r="E99" s="313">
        <v>27.236499999999999</v>
      </c>
    </row>
    <row r="100" spans="1:5" x14ac:dyDescent="0.25">
      <c r="A100" s="310">
        <v>4227</v>
      </c>
      <c r="B100" s="314">
        <v>900880</v>
      </c>
      <c r="C100" s="312" t="s">
        <v>1278</v>
      </c>
      <c r="D100" s="312" t="s">
        <v>1277</v>
      </c>
      <c r="E100" s="313">
        <v>8.0101180438448552</v>
      </c>
    </row>
    <row r="101" spans="1:5" x14ac:dyDescent="0.25">
      <c r="A101" s="310">
        <v>4228</v>
      </c>
      <c r="B101" s="314">
        <v>900890</v>
      </c>
      <c r="C101" s="312" t="s">
        <v>1276</v>
      </c>
      <c r="D101" s="312"/>
      <c r="E101" s="313">
        <v>2.4030354131534568</v>
      </c>
    </row>
    <row r="102" spans="1:5" x14ac:dyDescent="0.25">
      <c r="A102" s="310">
        <v>4229</v>
      </c>
      <c r="B102" s="314">
        <v>900900</v>
      </c>
      <c r="C102" s="312" t="s">
        <v>1275</v>
      </c>
      <c r="D102" s="312"/>
      <c r="E102" s="313">
        <v>4.0050590219224276</v>
      </c>
    </row>
    <row r="103" spans="1:5" x14ac:dyDescent="0.25">
      <c r="A103" s="310">
        <v>4230</v>
      </c>
      <c r="B103" s="314">
        <v>900901</v>
      </c>
      <c r="C103" s="312" t="s">
        <v>1274</v>
      </c>
      <c r="D103" s="312"/>
      <c r="E103" s="313">
        <v>7.2091062394603709</v>
      </c>
    </row>
    <row r="104" spans="1:5" s="315" customFormat="1" ht="15" x14ac:dyDescent="0.25">
      <c r="A104" s="310">
        <v>4231</v>
      </c>
      <c r="B104" s="314">
        <v>900930</v>
      </c>
      <c r="C104" s="312" t="s">
        <v>1273</v>
      </c>
      <c r="D104" s="312" t="s">
        <v>9945</v>
      </c>
      <c r="E104" s="313">
        <v>35.244519392917368</v>
      </c>
    </row>
    <row r="105" spans="1:5" x14ac:dyDescent="0.2">
      <c r="A105" s="310">
        <v>4232</v>
      </c>
      <c r="B105" s="314">
        <v>900940</v>
      </c>
      <c r="C105" s="312" t="s">
        <v>1271</v>
      </c>
      <c r="D105" s="312" t="s">
        <v>1270</v>
      </c>
      <c r="E105" s="316">
        <v>20.505902192242832</v>
      </c>
    </row>
    <row r="106" spans="1:5" x14ac:dyDescent="0.25">
      <c r="A106" s="310">
        <v>4233</v>
      </c>
      <c r="B106" s="314">
        <v>900950</v>
      </c>
      <c r="C106" s="312" t="s">
        <v>1269</v>
      </c>
      <c r="D106" s="312"/>
      <c r="E106" s="313">
        <v>16.340640809443506</v>
      </c>
    </row>
    <row r="107" spans="1:5" ht="24" x14ac:dyDescent="0.25">
      <c r="A107" s="310">
        <v>4234</v>
      </c>
      <c r="B107" s="314">
        <v>900970</v>
      </c>
      <c r="C107" s="312" t="s">
        <v>1268</v>
      </c>
      <c r="D107" s="312" t="s">
        <v>1267</v>
      </c>
      <c r="E107" s="313">
        <v>73.372681281618881</v>
      </c>
    </row>
    <row r="108" spans="1:5" x14ac:dyDescent="0.25">
      <c r="A108" s="310">
        <v>4235</v>
      </c>
      <c r="B108" s="314">
        <v>900990</v>
      </c>
      <c r="C108" s="312" t="s">
        <v>1266</v>
      </c>
      <c r="D108" s="312"/>
      <c r="E108" s="313">
        <v>16.340640809443506</v>
      </c>
    </row>
    <row r="109" spans="1:5" x14ac:dyDescent="0.25">
      <c r="A109" s="310">
        <v>4236</v>
      </c>
      <c r="B109" s="314">
        <v>901000</v>
      </c>
      <c r="C109" s="312" t="s">
        <v>1265</v>
      </c>
      <c r="D109" s="312"/>
      <c r="E109" s="313">
        <v>13.296795952782464</v>
      </c>
    </row>
    <row r="110" spans="1:5" x14ac:dyDescent="0.25">
      <c r="A110" s="310">
        <v>4237</v>
      </c>
      <c r="B110" s="314">
        <v>901010</v>
      </c>
      <c r="C110" s="312" t="s">
        <v>1264</v>
      </c>
      <c r="D110" s="312"/>
      <c r="E110" s="313">
        <v>24.51096121416526</v>
      </c>
    </row>
    <row r="111" spans="1:5" x14ac:dyDescent="0.25">
      <c r="A111" s="310">
        <v>4238</v>
      </c>
      <c r="B111" s="314">
        <v>901020</v>
      </c>
      <c r="C111" s="312" t="s">
        <v>1263</v>
      </c>
      <c r="D111" s="312"/>
      <c r="E111" s="313">
        <v>1.7622259696458686</v>
      </c>
    </row>
    <row r="112" spans="1:5" x14ac:dyDescent="0.25">
      <c r="A112" s="310">
        <v>4239</v>
      </c>
      <c r="B112" s="314">
        <v>901030</v>
      </c>
      <c r="C112" s="312" t="s">
        <v>1262</v>
      </c>
      <c r="D112" s="312"/>
      <c r="E112" s="313">
        <v>3.5244519392917373</v>
      </c>
    </row>
    <row r="113" spans="1:5" x14ac:dyDescent="0.25">
      <c r="A113" s="310">
        <v>4240</v>
      </c>
      <c r="B113" s="314">
        <v>901040</v>
      </c>
      <c r="C113" s="312" t="s">
        <v>1261</v>
      </c>
      <c r="D113" s="312"/>
      <c r="E113" s="313">
        <v>1.7622259696458686</v>
      </c>
    </row>
    <row r="114" spans="1:5" x14ac:dyDescent="0.25">
      <c r="A114" s="310">
        <v>4241</v>
      </c>
      <c r="B114" s="314">
        <v>901050</v>
      </c>
      <c r="C114" s="312" t="s">
        <v>1260</v>
      </c>
      <c r="D114" s="312"/>
      <c r="E114" s="313">
        <v>40.85160202360877</v>
      </c>
    </row>
    <row r="115" spans="1:5" x14ac:dyDescent="0.25">
      <c r="A115" s="310">
        <v>4242</v>
      </c>
      <c r="B115" s="314">
        <v>901060</v>
      </c>
      <c r="C115" s="312" t="s">
        <v>1259</v>
      </c>
      <c r="D115" s="312" t="s">
        <v>1258</v>
      </c>
      <c r="E115" s="313">
        <v>20.505902192242832</v>
      </c>
    </row>
    <row r="116" spans="1:5" x14ac:dyDescent="0.25">
      <c r="A116" s="310">
        <v>4243</v>
      </c>
      <c r="B116" s="314">
        <v>901061</v>
      </c>
      <c r="C116" s="312" t="s">
        <v>1257</v>
      </c>
      <c r="D116" s="312"/>
      <c r="E116" s="313">
        <v>24.51096121416526</v>
      </c>
    </row>
    <row r="117" spans="1:5" x14ac:dyDescent="0.25">
      <c r="A117" s="310">
        <v>4244</v>
      </c>
      <c r="B117" s="314">
        <v>901062</v>
      </c>
      <c r="C117" s="312" t="s">
        <v>1256</v>
      </c>
      <c r="D117" s="312"/>
      <c r="E117" s="313">
        <v>24.51096121416526</v>
      </c>
    </row>
    <row r="118" spans="1:5" x14ac:dyDescent="0.25">
      <c r="A118" s="310">
        <v>4245</v>
      </c>
      <c r="B118" s="314">
        <v>901070</v>
      </c>
      <c r="C118" s="312" t="s">
        <v>1255</v>
      </c>
      <c r="D118" s="312"/>
      <c r="E118" s="313">
        <v>13.617200674536255</v>
      </c>
    </row>
    <row r="119" spans="1:5" x14ac:dyDescent="0.25">
      <c r="A119" s="310">
        <v>4246</v>
      </c>
      <c r="B119" s="314">
        <v>901080</v>
      </c>
      <c r="C119" s="312" t="s">
        <v>1254</v>
      </c>
      <c r="D119" s="312"/>
      <c r="E119" s="313">
        <v>40.85160202360877</v>
      </c>
    </row>
    <row r="120" spans="1:5" x14ac:dyDescent="0.25">
      <c r="A120" s="310">
        <v>4247</v>
      </c>
      <c r="B120" s="314">
        <v>901090</v>
      </c>
      <c r="C120" s="312" t="s">
        <v>1253</v>
      </c>
      <c r="D120" s="312"/>
      <c r="E120" s="313">
        <v>24.51096121416526</v>
      </c>
    </row>
    <row r="121" spans="1:5" x14ac:dyDescent="0.25">
      <c r="A121" s="310">
        <v>4248</v>
      </c>
      <c r="B121" s="314">
        <v>901100</v>
      </c>
      <c r="C121" s="312" t="s">
        <v>1252</v>
      </c>
      <c r="D121" s="312"/>
      <c r="E121" s="313">
        <v>20.505902192242832</v>
      </c>
    </row>
    <row r="122" spans="1:5" s="315" customFormat="1" ht="15" x14ac:dyDescent="0.25">
      <c r="A122" s="310">
        <v>4249</v>
      </c>
      <c r="B122" s="314">
        <v>901110</v>
      </c>
      <c r="C122" s="312" t="s">
        <v>1251</v>
      </c>
      <c r="D122" s="312"/>
      <c r="E122" s="313">
        <v>20.505902192242832</v>
      </c>
    </row>
    <row r="123" spans="1:5" s="315" customFormat="1" ht="24" x14ac:dyDescent="0.25">
      <c r="A123" s="310">
        <v>4250</v>
      </c>
      <c r="B123" s="314">
        <v>901120</v>
      </c>
      <c r="C123" s="312" t="s">
        <v>1250</v>
      </c>
      <c r="D123" s="312" t="s">
        <v>9946</v>
      </c>
      <c r="E123" s="316">
        <v>33.962900505902191</v>
      </c>
    </row>
    <row r="124" spans="1:5" x14ac:dyDescent="0.2">
      <c r="A124" s="310">
        <v>4251</v>
      </c>
      <c r="B124" s="314">
        <v>901130</v>
      </c>
      <c r="C124" s="312" t="s">
        <v>1248</v>
      </c>
      <c r="D124" s="312" t="s">
        <v>1247</v>
      </c>
      <c r="E124" s="316">
        <v>5.4468802698145025</v>
      </c>
    </row>
    <row r="125" spans="1:5" x14ac:dyDescent="0.25">
      <c r="A125" s="310">
        <v>4252</v>
      </c>
      <c r="B125" s="314">
        <v>901140</v>
      </c>
      <c r="C125" s="312" t="s">
        <v>1246</v>
      </c>
      <c r="D125" s="312"/>
      <c r="E125" s="313">
        <v>6.2478920741989876</v>
      </c>
    </row>
    <row r="126" spans="1:5" ht="24" x14ac:dyDescent="0.25">
      <c r="A126" s="310">
        <v>4253</v>
      </c>
      <c r="B126" s="314">
        <v>901145</v>
      </c>
      <c r="C126" s="312" t="s">
        <v>1245</v>
      </c>
      <c r="D126" s="312" t="s">
        <v>169</v>
      </c>
      <c r="E126" s="313">
        <v>54.15</v>
      </c>
    </row>
    <row r="127" spans="1:5" ht="24" x14ac:dyDescent="0.25">
      <c r="A127" s="310">
        <v>4254</v>
      </c>
      <c r="B127" s="314">
        <v>901146</v>
      </c>
      <c r="C127" s="312" t="s">
        <v>1244</v>
      </c>
      <c r="D127" s="312" t="s">
        <v>169</v>
      </c>
      <c r="E127" s="313">
        <v>54.15</v>
      </c>
    </row>
    <row r="128" spans="1:5" ht="24" x14ac:dyDescent="0.25">
      <c r="A128" s="310">
        <v>4255</v>
      </c>
      <c r="B128" s="314">
        <v>901150</v>
      </c>
      <c r="C128" s="312" t="s">
        <v>1243</v>
      </c>
      <c r="D128" s="312" t="s">
        <v>1231</v>
      </c>
      <c r="E128" s="313">
        <v>32.681281618887013</v>
      </c>
    </row>
    <row r="129" spans="1:5" x14ac:dyDescent="0.25">
      <c r="A129" s="310">
        <v>4256</v>
      </c>
      <c r="B129" s="314">
        <v>901160</v>
      </c>
      <c r="C129" s="312" t="s">
        <v>1242</v>
      </c>
      <c r="D129" s="312"/>
      <c r="E129" s="313">
        <v>9.6121416526138272</v>
      </c>
    </row>
    <row r="130" spans="1:5" x14ac:dyDescent="0.25">
      <c r="A130" s="310">
        <v>4257</v>
      </c>
      <c r="B130" s="314">
        <v>901170</v>
      </c>
      <c r="C130" s="312" t="s">
        <v>1241</v>
      </c>
      <c r="D130" s="312"/>
      <c r="E130" s="313">
        <v>9.6121416526138272</v>
      </c>
    </row>
    <row r="131" spans="1:5" x14ac:dyDescent="0.25">
      <c r="A131" s="310">
        <v>4258</v>
      </c>
      <c r="B131" s="314">
        <v>901180</v>
      </c>
      <c r="C131" s="312" t="s">
        <v>1240</v>
      </c>
      <c r="D131" s="312"/>
      <c r="E131" s="313">
        <v>24.51096121416526</v>
      </c>
    </row>
    <row r="132" spans="1:5" x14ac:dyDescent="0.25">
      <c r="A132" s="310">
        <v>4259</v>
      </c>
      <c r="B132" s="314">
        <v>901190</v>
      </c>
      <c r="C132" s="312" t="s">
        <v>1239</v>
      </c>
      <c r="D132" s="312"/>
      <c r="E132" s="313">
        <v>4.1652613827993257</v>
      </c>
    </row>
    <row r="133" spans="1:5" x14ac:dyDescent="0.25">
      <c r="A133" s="310">
        <v>4260</v>
      </c>
      <c r="B133" s="314">
        <v>901200</v>
      </c>
      <c r="C133" s="312" t="s">
        <v>1238</v>
      </c>
      <c r="D133" s="312"/>
      <c r="E133" s="313">
        <v>13.296795952782464</v>
      </c>
    </row>
    <row r="134" spans="1:5" x14ac:dyDescent="0.25">
      <c r="A134" s="310">
        <v>4261</v>
      </c>
      <c r="B134" s="314">
        <v>901201</v>
      </c>
      <c r="C134" s="312" t="s">
        <v>1237</v>
      </c>
      <c r="D134" s="312" t="s">
        <v>9947</v>
      </c>
      <c r="E134" s="313">
        <v>56.070826306914</v>
      </c>
    </row>
    <row r="135" spans="1:5" x14ac:dyDescent="0.25">
      <c r="A135" s="310">
        <v>4262</v>
      </c>
      <c r="B135" s="314">
        <v>901210</v>
      </c>
      <c r="C135" s="312" t="s">
        <v>1235</v>
      </c>
      <c r="D135" s="312"/>
      <c r="E135" s="313">
        <v>20.505902192242832</v>
      </c>
    </row>
    <row r="136" spans="1:5" x14ac:dyDescent="0.25">
      <c r="A136" s="310">
        <v>4263</v>
      </c>
      <c r="B136" s="314">
        <v>901220</v>
      </c>
      <c r="C136" s="312" t="s">
        <v>1234</v>
      </c>
      <c r="D136" s="312"/>
      <c r="E136" s="313">
        <v>8.0101180438448552</v>
      </c>
    </row>
    <row r="137" spans="1:5" x14ac:dyDescent="0.25">
      <c r="A137" s="310">
        <v>4264</v>
      </c>
      <c r="B137" s="314">
        <v>901221</v>
      </c>
      <c r="C137" s="312" t="s">
        <v>1233</v>
      </c>
      <c r="D137" s="312"/>
      <c r="E137" s="313">
        <v>20.505902192242832</v>
      </c>
    </row>
    <row r="138" spans="1:5" x14ac:dyDescent="0.25">
      <c r="A138" s="310">
        <v>4265</v>
      </c>
      <c r="B138" s="314">
        <v>901230</v>
      </c>
      <c r="C138" s="312" t="s">
        <v>1232</v>
      </c>
      <c r="D138" s="312" t="s">
        <v>1231</v>
      </c>
      <c r="E138" s="313">
        <v>24.51096121416526</v>
      </c>
    </row>
    <row r="139" spans="1:5" x14ac:dyDescent="0.25">
      <c r="A139" s="310">
        <v>4266</v>
      </c>
      <c r="B139" s="314">
        <v>901240</v>
      </c>
      <c r="C139" s="312" t="s">
        <v>1230</v>
      </c>
      <c r="D139" s="312"/>
      <c r="E139" s="313">
        <v>10.413153456998314</v>
      </c>
    </row>
    <row r="140" spans="1:5" x14ac:dyDescent="0.25">
      <c r="A140" s="310">
        <v>4267</v>
      </c>
      <c r="B140" s="314">
        <v>901250</v>
      </c>
      <c r="C140" s="312" t="s">
        <v>1229</v>
      </c>
      <c r="D140" s="312"/>
      <c r="E140" s="313">
        <v>3.5244519392917373</v>
      </c>
    </row>
    <row r="141" spans="1:5" x14ac:dyDescent="0.25">
      <c r="A141" s="310">
        <v>4268</v>
      </c>
      <c r="B141" s="314">
        <v>901260</v>
      </c>
      <c r="C141" s="312" t="s">
        <v>1228</v>
      </c>
      <c r="D141" s="312"/>
      <c r="E141" s="313">
        <v>1.6020236087689714</v>
      </c>
    </row>
    <row r="142" spans="1:5" x14ac:dyDescent="0.25">
      <c r="A142" s="310">
        <v>4269</v>
      </c>
      <c r="B142" s="314">
        <v>901270</v>
      </c>
      <c r="C142" s="312" t="s">
        <v>1227</v>
      </c>
      <c r="D142" s="312"/>
      <c r="E142" s="313">
        <v>6.8887015177065765</v>
      </c>
    </row>
    <row r="143" spans="1:5" x14ac:dyDescent="0.25">
      <c r="A143" s="310">
        <v>4270</v>
      </c>
      <c r="B143" s="314">
        <v>901280</v>
      </c>
      <c r="C143" s="312" t="s">
        <v>1226</v>
      </c>
      <c r="D143" s="312"/>
      <c r="E143" s="313">
        <v>9.6121416526138272</v>
      </c>
    </row>
    <row r="144" spans="1:5" x14ac:dyDescent="0.25">
      <c r="A144" s="310">
        <v>4271</v>
      </c>
      <c r="B144" s="314">
        <v>901290</v>
      </c>
      <c r="C144" s="312" t="s">
        <v>1225</v>
      </c>
      <c r="D144" s="312" t="s">
        <v>1224</v>
      </c>
      <c r="E144" s="313">
        <v>32.681281618887013</v>
      </c>
    </row>
    <row r="145" spans="1:5" x14ac:dyDescent="0.25">
      <c r="A145" s="310">
        <v>4272</v>
      </c>
      <c r="B145" s="314">
        <v>901300</v>
      </c>
      <c r="C145" s="312" t="s">
        <v>1223</v>
      </c>
      <c r="D145" s="312"/>
      <c r="E145" s="313">
        <v>3.5244519392917373</v>
      </c>
    </row>
    <row r="146" spans="1:5" x14ac:dyDescent="0.25">
      <c r="A146" s="310">
        <v>4273</v>
      </c>
      <c r="B146" s="314">
        <v>901310</v>
      </c>
      <c r="C146" s="312" t="s">
        <v>1222</v>
      </c>
      <c r="D146" s="312"/>
      <c r="E146" s="313">
        <v>4.1652613827993257</v>
      </c>
    </row>
    <row r="147" spans="1:5" x14ac:dyDescent="0.25">
      <c r="A147" s="310">
        <v>4274</v>
      </c>
      <c r="B147" s="314">
        <v>901320</v>
      </c>
      <c r="C147" s="312" t="s">
        <v>1221</v>
      </c>
      <c r="D147" s="312"/>
      <c r="E147" s="313">
        <v>2.0826306913996628</v>
      </c>
    </row>
    <row r="148" spans="1:5" x14ac:dyDescent="0.25">
      <c r="A148" s="310">
        <v>4275</v>
      </c>
      <c r="B148" s="314">
        <v>901330</v>
      </c>
      <c r="C148" s="312" t="s">
        <v>1220</v>
      </c>
      <c r="D148" s="312"/>
      <c r="E148" s="313">
        <v>4.1652613827993257</v>
      </c>
    </row>
    <row r="149" spans="1:5" x14ac:dyDescent="0.25">
      <c r="A149" s="310">
        <v>4276</v>
      </c>
      <c r="B149" s="314">
        <v>901340</v>
      </c>
      <c r="C149" s="312" t="s">
        <v>1219</v>
      </c>
      <c r="D149" s="312"/>
      <c r="E149" s="313">
        <v>6.8887015177065765</v>
      </c>
    </row>
    <row r="150" spans="1:5" x14ac:dyDescent="0.25">
      <c r="A150" s="310">
        <v>4277</v>
      </c>
      <c r="B150" s="314">
        <v>901350</v>
      </c>
      <c r="C150" s="312" t="s">
        <v>1218</v>
      </c>
      <c r="D150" s="312"/>
      <c r="E150" s="313">
        <v>4.1652613827993257</v>
      </c>
    </row>
    <row r="151" spans="1:5" x14ac:dyDescent="0.25">
      <c r="A151" s="310">
        <v>4278</v>
      </c>
      <c r="B151" s="314">
        <v>901370</v>
      </c>
      <c r="C151" s="312" t="s">
        <v>1217</v>
      </c>
      <c r="D151" s="312"/>
      <c r="E151" s="313">
        <v>8.1703204047217532</v>
      </c>
    </row>
    <row r="152" spans="1:5" x14ac:dyDescent="0.25">
      <c r="A152" s="310">
        <v>4279</v>
      </c>
      <c r="B152" s="314">
        <v>901380</v>
      </c>
      <c r="C152" s="312" t="s">
        <v>1216</v>
      </c>
      <c r="D152" s="312"/>
      <c r="E152" s="313">
        <v>8.1703204047217532</v>
      </c>
    </row>
    <row r="153" spans="1:5" x14ac:dyDescent="0.25">
      <c r="A153" s="310">
        <v>4280</v>
      </c>
      <c r="B153" s="314">
        <v>901390</v>
      </c>
      <c r="C153" s="312" t="s">
        <v>1215</v>
      </c>
      <c r="D153" s="312"/>
      <c r="E153" s="313">
        <v>1.7622259696458686</v>
      </c>
    </row>
    <row r="154" spans="1:5" x14ac:dyDescent="0.25">
      <c r="A154" s="310">
        <v>4281</v>
      </c>
      <c r="B154" s="314">
        <v>901400</v>
      </c>
      <c r="C154" s="312" t="s">
        <v>1214</v>
      </c>
      <c r="D154" s="312"/>
      <c r="E154" s="313">
        <v>13.296795952782464</v>
      </c>
    </row>
    <row r="155" spans="1:5" x14ac:dyDescent="0.25">
      <c r="A155" s="310">
        <v>4282</v>
      </c>
      <c r="B155" s="314">
        <v>901420</v>
      </c>
      <c r="C155" s="312" t="s">
        <v>1213</v>
      </c>
      <c r="D155" s="312"/>
      <c r="E155" s="313">
        <v>5.6070826306913997</v>
      </c>
    </row>
    <row r="156" spans="1:5" x14ac:dyDescent="0.25">
      <c r="A156" s="310">
        <v>4283</v>
      </c>
      <c r="B156" s="314">
        <v>901430</v>
      </c>
      <c r="C156" s="312" t="s">
        <v>1212</v>
      </c>
      <c r="D156" s="312"/>
      <c r="E156" s="313">
        <v>12.335581787521079</v>
      </c>
    </row>
    <row r="157" spans="1:5" x14ac:dyDescent="0.25">
      <c r="A157" s="310">
        <v>4284</v>
      </c>
      <c r="B157" s="314">
        <v>901440</v>
      </c>
      <c r="C157" s="312" t="s">
        <v>1211</v>
      </c>
      <c r="D157" s="312"/>
      <c r="E157" s="313">
        <v>32.681281618887013</v>
      </c>
    </row>
    <row r="158" spans="1:5" ht="36" x14ac:dyDescent="0.25">
      <c r="A158" s="310">
        <v>4285</v>
      </c>
      <c r="B158" s="318">
        <v>901450</v>
      </c>
      <c r="C158" s="312" t="s">
        <v>1210</v>
      </c>
      <c r="D158" s="319" t="s">
        <v>1209</v>
      </c>
      <c r="E158" s="313">
        <v>27.236499999999999</v>
      </c>
    </row>
    <row r="159" spans="1:5" ht="24" x14ac:dyDescent="0.25">
      <c r="A159" s="310">
        <v>4286</v>
      </c>
      <c r="B159" s="318">
        <v>901460</v>
      </c>
      <c r="C159" s="312" t="s">
        <v>1208</v>
      </c>
      <c r="D159" s="319" t="s">
        <v>1207</v>
      </c>
      <c r="E159" s="313">
        <v>6.4124999999999996</v>
      </c>
    </row>
    <row r="160" spans="1:5" x14ac:dyDescent="0.25">
      <c r="A160" s="310">
        <v>4287</v>
      </c>
      <c r="B160" s="314">
        <v>901470</v>
      </c>
      <c r="C160" s="312" t="s">
        <v>1206</v>
      </c>
      <c r="D160" s="320"/>
      <c r="E160" s="313">
        <v>8.1703204047217532</v>
      </c>
    </row>
    <row r="161" spans="1:5" x14ac:dyDescent="0.25">
      <c r="A161" s="310">
        <v>4288</v>
      </c>
      <c r="B161" s="314">
        <v>901480</v>
      </c>
      <c r="C161" s="312" t="s">
        <v>1205</v>
      </c>
      <c r="D161" s="312"/>
      <c r="E161" s="313">
        <v>40.85160202360877</v>
      </c>
    </row>
    <row r="162" spans="1:5" x14ac:dyDescent="0.25">
      <c r="A162" s="310">
        <v>4289</v>
      </c>
      <c r="B162" s="314">
        <v>901490</v>
      </c>
      <c r="C162" s="312" t="s">
        <v>1204</v>
      </c>
      <c r="D162" s="312"/>
      <c r="E162" s="313">
        <v>1.897133220910624</v>
      </c>
    </row>
    <row r="163" spans="1:5" x14ac:dyDescent="0.25">
      <c r="A163" s="310">
        <v>4290</v>
      </c>
      <c r="B163" s="314">
        <v>901500</v>
      </c>
      <c r="C163" s="312" t="s">
        <v>1203</v>
      </c>
      <c r="D163" s="312"/>
      <c r="E163" s="313">
        <v>1.6020236087689714</v>
      </c>
    </row>
    <row r="164" spans="1:5" x14ac:dyDescent="0.25">
      <c r="A164" s="310">
        <v>4291</v>
      </c>
      <c r="B164" s="314">
        <v>901510</v>
      </c>
      <c r="C164" s="312" t="s">
        <v>1202</v>
      </c>
      <c r="D164" s="312"/>
      <c r="E164" s="313">
        <v>6.8887015177065765</v>
      </c>
    </row>
    <row r="165" spans="1:5" x14ac:dyDescent="0.25">
      <c r="A165" s="310">
        <v>4292</v>
      </c>
      <c r="B165" s="314">
        <v>901520</v>
      </c>
      <c r="C165" s="312" t="s">
        <v>1201</v>
      </c>
      <c r="D165" s="312" t="s">
        <v>1200</v>
      </c>
      <c r="E165" s="313">
        <v>24.51096121416526</v>
      </c>
    </row>
    <row r="166" spans="1:5" x14ac:dyDescent="0.25">
      <c r="A166" s="310">
        <v>4293</v>
      </c>
      <c r="B166" s="314">
        <v>901530</v>
      </c>
      <c r="C166" s="312" t="s">
        <v>1199</v>
      </c>
      <c r="D166" s="312"/>
      <c r="E166" s="313">
        <v>20.505902192242832</v>
      </c>
    </row>
    <row r="167" spans="1:5" x14ac:dyDescent="0.25">
      <c r="A167" s="310">
        <v>4294</v>
      </c>
      <c r="B167" s="314">
        <v>901540</v>
      </c>
      <c r="C167" s="312" t="s">
        <v>1198</v>
      </c>
      <c r="D167" s="312"/>
      <c r="E167" s="313">
        <v>32.681281618887013</v>
      </c>
    </row>
    <row r="168" spans="1:5" x14ac:dyDescent="0.25">
      <c r="A168" s="310">
        <v>4295</v>
      </c>
      <c r="B168" s="314">
        <v>901550</v>
      </c>
      <c r="C168" s="312" t="s">
        <v>1197</v>
      </c>
      <c r="D168" s="312"/>
      <c r="E168" s="313">
        <v>13.296795952782464</v>
      </c>
    </row>
    <row r="169" spans="1:5" x14ac:dyDescent="0.25">
      <c r="A169" s="310">
        <v>4296</v>
      </c>
      <c r="B169" s="314">
        <v>901560</v>
      </c>
      <c r="C169" s="312" t="s">
        <v>1196</v>
      </c>
      <c r="D169" s="312"/>
      <c r="E169" s="313">
        <v>8.1703204047217532</v>
      </c>
    </row>
    <row r="170" spans="1:5" x14ac:dyDescent="0.25">
      <c r="A170" s="310">
        <v>4297</v>
      </c>
      <c r="B170" s="314">
        <v>901570</v>
      </c>
      <c r="C170" s="312" t="s">
        <v>1195</v>
      </c>
      <c r="D170" s="312"/>
      <c r="E170" s="313">
        <v>5.6070826306913997</v>
      </c>
    </row>
    <row r="171" spans="1:5" x14ac:dyDescent="0.25">
      <c r="A171" s="310">
        <v>4298</v>
      </c>
      <c r="B171" s="314">
        <v>901580</v>
      </c>
      <c r="C171" s="312" t="s">
        <v>1194</v>
      </c>
      <c r="D171" s="312"/>
      <c r="E171" s="313">
        <v>2.563237774030354</v>
      </c>
    </row>
    <row r="172" spans="1:5" x14ac:dyDescent="0.25">
      <c r="A172" s="310">
        <v>4299</v>
      </c>
      <c r="B172" s="314">
        <v>901590</v>
      </c>
      <c r="C172" s="312" t="s">
        <v>1193</v>
      </c>
      <c r="D172" s="312"/>
      <c r="E172" s="313">
        <v>32.681281618887013</v>
      </c>
    </row>
    <row r="173" spans="1:5" x14ac:dyDescent="0.25">
      <c r="A173" s="310">
        <v>4300</v>
      </c>
      <c r="B173" s="314">
        <v>901600</v>
      </c>
      <c r="C173" s="312" t="s">
        <v>1192</v>
      </c>
      <c r="D173" s="312"/>
      <c r="E173" s="313">
        <v>1.4418212478920742</v>
      </c>
    </row>
    <row r="174" spans="1:5" x14ac:dyDescent="0.25">
      <c r="A174" s="310">
        <v>4301</v>
      </c>
      <c r="B174" s="314">
        <v>901610</v>
      </c>
      <c r="C174" s="312" t="s">
        <v>1191</v>
      </c>
      <c r="D174" s="312"/>
      <c r="E174" s="313">
        <v>4.1652613827993257</v>
      </c>
    </row>
    <row r="175" spans="1:5" x14ac:dyDescent="0.25">
      <c r="A175" s="310">
        <v>4302</v>
      </c>
      <c r="B175" s="314">
        <v>901620</v>
      </c>
      <c r="C175" s="312" t="s">
        <v>1190</v>
      </c>
      <c r="D175" s="312"/>
      <c r="E175" s="313">
        <v>4.8060708263069136</v>
      </c>
    </row>
    <row r="176" spans="1:5" x14ac:dyDescent="0.25">
      <c r="A176" s="310">
        <v>4303</v>
      </c>
      <c r="B176" s="314">
        <v>901630</v>
      </c>
      <c r="C176" s="312" t="s">
        <v>1189</v>
      </c>
      <c r="D176" s="312"/>
      <c r="E176" s="313">
        <v>33.962900505902191</v>
      </c>
    </row>
    <row r="177" spans="1:5" x14ac:dyDescent="0.25">
      <c r="A177" s="310">
        <v>4304</v>
      </c>
      <c r="B177" s="314">
        <v>901640</v>
      </c>
      <c r="C177" s="312" t="s">
        <v>1188</v>
      </c>
      <c r="D177" s="312"/>
      <c r="E177" s="313">
        <v>27.23440134907251</v>
      </c>
    </row>
    <row r="178" spans="1:5" x14ac:dyDescent="0.25">
      <c r="A178" s="310">
        <v>4305</v>
      </c>
      <c r="B178" s="314">
        <v>901650</v>
      </c>
      <c r="C178" s="312" t="s">
        <v>1187</v>
      </c>
      <c r="D178" s="312"/>
      <c r="E178" s="313">
        <v>32.681281618887013</v>
      </c>
    </row>
    <row r="179" spans="1:5" ht="24" x14ac:dyDescent="0.25">
      <c r="A179" s="310">
        <v>4306</v>
      </c>
      <c r="B179" s="314">
        <v>901660</v>
      </c>
      <c r="C179" s="312" t="s">
        <v>1186</v>
      </c>
      <c r="D179" s="312" t="s">
        <v>169</v>
      </c>
      <c r="E179" s="313">
        <v>27.23440134907251</v>
      </c>
    </row>
    <row r="180" spans="1:5" x14ac:dyDescent="0.25">
      <c r="A180" s="310">
        <v>4307</v>
      </c>
      <c r="B180" s="314">
        <v>901670</v>
      </c>
      <c r="C180" s="312" t="s">
        <v>1185</v>
      </c>
      <c r="D180" s="312"/>
      <c r="E180" s="313">
        <v>9.6121416526138272</v>
      </c>
    </row>
    <row r="181" spans="1:5" x14ac:dyDescent="0.25">
      <c r="A181" s="310">
        <v>4308</v>
      </c>
      <c r="B181" s="314">
        <v>901680</v>
      </c>
      <c r="C181" s="312" t="s">
        <v>1184</v>
      </c>
      <c r="D181" s="312"/>
      <c r="E181" s="313">
        <v>32.040472175379421</v>
      </c>
    </row>
    <row r="182" spans="1:5" x14ac:dyDescent="0.25">
      <c r="A182" s="310">
        <v>4309</v>
      </c>
      <c r="B182" s="314">
        <v>901690</v>
      </c>
      <c r="C182" s="312" t="s">
        <v>1183</v>
      </c>
      <c r="D182" s="312"/>
      <c r="E182" s="313">
        <v>12.335581787521079</v>
      </c>
    </row>
    <row r="183" spans="1:5" x14ac:dyDescent="0.25">
      <c r="A183" s="310">
        <v>4310</v>
      </c>
      <c r="B183" s="314">
        <v>901700</v>
      </c>
      <c r="C183" s="312" t="s">
        <v>1182</v>
      </c>
      <c r="D183" s="312"/>
      <c r="E183" s="313">
        <v>2.7234401349072512</v>
      </c>
    </row>
    <row r="184" spans="1:5" x14ac:dyDescent="0.25">
      <c r="A184" s="310">
        <v>4311</v>
      </c>
      <c r="B184" s="314">
        <v>901710</v>
      </c>
      <c r="C184" s="312" t="s">
        <v>1181</v>
      </c>
      <c r="D184" s="312"/>
      <c r="E184" s="313">
        <v>15.059021922428331</v>
      </c>
    </row>
    <row r="185" spans="1:5" x14ac:dyDescent="0.25">
      <c r="A185" s="310">
        <v>4312</v>
      </c>
      <c r="B185" s="314">
        <v>901720</v>
      </c>
      <c r="C185" s="312" t="s">
        <v>1180</v>
      </c>
      <c r="D185" s="312"/>
      <c r="E185" s="313">
        <v>27.23440134907251</v>
      </c>
    </row>
    <row r="186" spans="1:5" x14ac:dyDescent="0.25">
      <c r="A186" s="310">
        <v>4313</v>
      </c>
      <c r="B186" s="314">
        <v>901730</v>
      </c>
      <c r="C186" s="312" t="s">
        <v>1179</v>
      </c>
      <c r="D186" s="312"/>
      <c r="E186" s="313">
        <v>2.8836424957841484</v>
      </c>
    </row>
    <row r="187" spans="1:5" x14ac:dyDescent="0.25">
      <c r="A187" s="310">
        <v>4314</v>
      </c>
      <c r="B187" s="314">
        <v>901740</v>
      </c>
      <c r="C187" s="312" t="s">
        <v>1178</v>
      </c>
      <c r="D187" s="312"/>
      <c r="E187" s="313">
        <v>2.8836424957841484</v>
      </c>
    </row>
    <row r="188" spans="1:5" x14ac:dyDescent="0.25">
      <c r="A188" s="310">
        <v>4315</v>
      </c>
      <c r="B188" s="314">
        <v>901750</v>
      </c>
      <c r="C188" s="312" t="s">
        <v>1177</v>
      </c>
      <c r="D188" s="312" t="s">
        <v>9948</v>
      </c>
      <c r="E188" s="313">
        <v>1.9224283305227656</v>
      </c>
    </row>
    <row r="189" spans="1:5" x14ac:dyDescent="0.25">
      <c r="A189" s="310">
        <v>4316</v>
      </c>
      <c r="B189" s="314">
        <v>901770</v>
      </c>
      <c r="C189" s="312" t="s">
        <v>1175</v>
      </c>
      <c r="D189" s="312" t="s">
        <v>9949</v>
      </c>
      <c r="E189" s="313">
        <v>6.4080944350758857</v>
      </c>
    </row>
    <row r="190" spans="1:5" ht="24" x14ac:dyDescent="0.25">
      <c r="A190" s="310">
        <v>4317</v>
      </c>
      <c r="B190" s="314">
        <v>901780</v>
      </c>
      <c r="C190" s="312" t="s">
        <v>1173</v>
      </c>
      <c r="D190" s="312" t="s">
        <v>9950</v>
      </c>
      <c r="E190" s="313">
        <v>8.0101180438448552</v>
      </c>
    </row>
    <row r="191" spans="1:5" ht="24" x14ac:dyDescent="0.25">
      <c r="A191" s="310">
        <v>4318</v>
      </c>
      <c r="B191" s="314">
        <v>901790</v>
      </c>
      <c r="C191" s="312" t="s">
        <v>1171</v>
      </c>
      <c r="D191" s="312" t="s">
        <v>9951</v>
      </c>
      <c r="E191" s="313">
        <v>16.02023608768971</v>
      </c>
    </row>
    <row r="192" spans="1:5" x14ac:dyDescent="0.25">
      <c r="A192" s="310">
        <v>4319</v>
      </c>
      <c r="B192" s="314">
        <v>901791</v>
      </c>
      <c r="C192" s="312" t="s">
        <v>1169</v>
      </c>
      <c r="D192" s="312" t="s">
        <v>9952</v>
      </c>
      <c r="E192" s="313">
        <v>28.836424957841484</v>
      </c>
    </row>
    <row r="193" spans="1:5" x14ac:dyDescent="0.25">
      <c r="A193" s="310">
        <v>4320</v>
      </c>
      <c r="B193" s="314">
        <v>901800</v>
      </c>
      <c r="C193" s="312" t="s">
        <v>1167</v>
      </c>
      <c r="D193" s="312"/>
      <c r="E193" s="313">
        <v>24.51096121416526</v>
      </c>
    </row>
    <row r="194" spans="1:5" x14ac:dyDescent="0.25">
      <c r="A194" s="310">
        <v>4321</v>
      </c>
      <c r="B194" s="314">
        <v>901810</v>
      </c>
      <c r="C194" s="312" t="s">
        <v>1166</v>
      </c>
      <c r="D194" s="312"/>
      <c r="E194" s="313">
        <v>88.271500843170315</v>
      </c>
    </row>
    <row r="195" spans="1:5" s="315" customFormat="1" ht="15" x14ac:dyDescent="0.25">
      <c r="A195" s="310">
        <v>4322</v>
      </c>
      <c r="B195" s="314">
        <v>901820</v>
      </c>
      <c r="C195" s="312" t="s">
        <v>1165</v>
      </c>
      <c r="D195" s="312"/>
      <c r="E195" s="313">
        <v>54.308600337268132</v>
      </c>
    </row>
    <row r="196" spans="1:5" x14ac:dyDescent="0.2">
      <c r="A196" s="310">
        <v>4323</v>
      </c>
      <c r="B196" s="314">
        <v>901830</v>
      </c>
      <c r="C196" s="312" t="s">
        <v>1164</v>
      </c>
      <c r="D196" s="312"/>
      <c r="E196" s="316">
        <v>33.962900505902191</v>
      </c>
    </row>
    <row r="197" spans="1:5" x14ac:dyDescent="0.25">
      <c r="A197" s="310">
        <v>4324</v>
      </c>
      <c r="B197" s="314">
        <v>901840</v>
      </c>
      <c r="C197" s="312" t="s">
        <v>1163</v>
      </c>
      <c r="D197" s="312"/>
      <c r="E197" s="313">
        <v>8.1703204047217532</v>
      </c>
    </row>
    <row r="198" spans="1:5" x14ac:dyDescent="0.25">
      <c r="A198" s="310">
        <v>4325</v>
      </c>
      <c r="B198" s="314">
        <v>901850</v>
      </c>
      <c r="C198" s="312" t="s">
        <v>1162</v>
      </c>
      <c r="D198" s="312"/>
      <c r="E198" s="313">
        <v>20.505902192242832</v>
      </c>
    </row>
    <row r="199" spans="1:5" x14ac:dyDescent="0.25">
      <c r="A199" s="310">
        <v>4326</v>
      </c>
      <c r="B199" s="314">
        <v>901860</v>
      </c>
      <c r="C199" s="312" t="s">
        <v>1161</v>
      </c>
      <c r="D199" s="312"/>
      <c r="E199" s="313">
        <v>74.814502529510975</v>
      </c>
    </row>
    <row r="200" spans="1:5" x14ac:dyDescent="0.25">
      <c r="A200" s="310">
        <v>4327</v>
      </c>
      <c r="B200" s="314">
        <v>901870</v>
      </c>
      <c r="C200" s="312" t="s">
        <v>1160</v>
      </c>
      <c r="D200" s="312"/>
      <c r="E200" s="313">
        <v>47.580101180438447</v>
      </c>
    </row>
    <row r="201" spans="1:5" x14ac:dyDescent="0.25">
      <c r="A201" s="310">
        <v>4328</v>
      </c>
      <c r="B201" s="314">
        <v>901880</v>
      </c>
      <c r="C201" s="312" t="s">
        <v>1159</v>
      </c>
      <c r="D201" s="312"/>
      <c r="E201" s="313">
        <v>4.1652613827993257</v>
      </c>
    </row>
    <row r="202" spans="1:5" x14ac:dyDescent="0.25">
      <c r="A202" s="310">
        <v>4329</v>
      </c>
      <c r="B202" s="314">
        <v>901890</v>
      </c>
      <c r="C202" s="312" t="s">
        <v>1158</v>
      </c>
      <c r="D202" s="312"/>
      <c r="E202" s="313">
        <v>19.06408094435076</v>
      </c>
    </row>
    <row r="203" spans="1:5" x14ac:dyDescent="0.25">
      <c r="A203" s="310">
        <v>4330</v>
      </c>
      <c r="B203" s="314">
        <v>901900</v>
      </c>
      <c r="C203" s="312" t="s">
        <v>1157</v>
      </c>
      <c r="D203" s="312"/>
      <c r="E203" s="313">
        <v>20.505902192242832</v>
      </c>
    </row>
    <row r="204" spans="1:5" x14ac:dyDescent="0.25">
      <c r="A204" s="310">
        <v>4331</v>
      </c>
      <c r="B204" s="314">
        <v>901910</v>
      </c>
      <c r="C204" s="312" t="s">
        <v>1156</v>
      </c>
      <c r="D204" s="312"/>
      <c r="E204" s="313">
        <v>1.7622259696458686</v>
      </c>
    </row>
    <row r="205" spans="1:5" x14ac:dyDescent="0.25">
      <c r="A205" s="310">
        <v>4332</v>
      </c>
      <c r="B205" s="314">
        <v>901920</v>
      </c>
      <c r="C205" s="312" t="s">
        <v>1155</v>
      </c>
      <c r="D205" s="312" t="s">
        <v>1154</v>
      </c>
      <c r="E205" s="313">
        <v>8.1703204047217532</v>
      </c>
    </row>
    <row r="206" spans="1:5" x14ac:dyDescent="0.25">
      <c r="A206" s="310">
        <v>4333</v>
      </c>
      <c r="B206" s="314">
        <v>901940</v>
      </c>
      <c r="C206" s="312" t="s">
        <v>1153</v>
      </c>
      <c r="D206" s="312"/>
      <c r="E206" s="313">
        <v>1.7622259696458686</v>
      </c>
    </row>
    <row r="207" spans="1:5" x14ac:dyDescent="0.25">
      <c r="A207" s="310">
        <v>4334</v>
      </c>
      <c r="B207" s="314">
        <v>901950</v>
      </c>
      <c r="C207" s="312" t="s">
        <v>1152</v>
      </c>
      <c r="D207" s="312" t="s">
        <v>1151</v>
      </c>
      <c r="E207" s="313">
        <v>38.12816188870152</v>
      </c>
    </row>
    <row r="208" spans="1:5" x14ac:dyDescent="0.25">
      <c r="A208" s="310">
        <v>4335</v>
      </c>
      <c r="B208" s="314">
        <v>901960</v>
      </c>
      <c r="C208" s="312" t="s">
        <v>1150</v>
      </c>
      <c r="D208" s="312"/>
      <c r="E208" s="313">
        <v>40.85160202360877</v>
      </c>
    </row>
    <row r="209" spans="1:5" x14ac:dyDescent="0.25">
      <c r="A209" s="310">
        <v>4336</v>
      </c>
      <c r="B209" s="314">
        <v>901970</v>
      </c>
      <c r="C209" s="312" t="s">
        <v>1149</v>
      </c>
      <c r="D209" s="312"/>
      <c r="E209" s="313">
        <v>20.505902192242832</v>
      </c>
    </row>
    <row r="210" spans="1:5" x14ac:dyDescent="0.25">
      <c r="A210" s="310">
        <v>4338</v>
      </c>
      <c r="B210" s="314">
        <v>901990</v>
      </c>
      <c r="C210" s="312" t="s">
        <v>1147</v>
      </c>
      <c r="D210" s="312"/>
      <c r="E210" s="313">
        <v>13.296795952782464</v>
      </c>
    </row>
    <row r="211" spans="1:5" x14ac:dyDescent="0.25">
      <c r="A211" s="310">
        <v>4339</v>
      </c>
      <c r="B211" s="314">
        <v>902000</v>
      </c>
      <c r="C211" s="312" t="s">
        <v>1146</v>
      </c>
      <c r="D211" s="312"/>
      <c r="E211" s="313">
        <v>10.893760539629005</v>
      </c>
    </row>
    <row r="212" spans="1:5" x14ac:dyDescent="0.25">
      <c r="A212" s="310">
        <v>4340</v>
      </c>
      <c r="B212" s="314">
        <v>902010</v>
      </c>
      <c r="C212" s="312" t="s">
        <v>1145</v>
      </c>
      <c r="D212" s="312"/>
      <c r="E212" s="313">
        <v>5.4468802698145025</v>
      </c>
    </row>
    <row r="213" spans="1:5" x14ac:dyDescent="0.25">
      <c r="A213" s="310">
        <v>4341</v>
      </c>
      <c r="B213" s="314">
        <v>902020</v>
      </c>
      <c r="C213" s="312" t="s">
        <v>1144</v>
      </c>
      <c r="D213" s="312"/>
      <c r="E213" s="313">
        <v>31.239460370994941</v>
      </c>
    </row>
    <row r="214" spans="1:5" x14ac:dyDescent="0.25">
      <c r="A214" s="310">
        <v>4342</v>
      </c>
      <c r="B214" s="314">
        <v>902030</v>
      </c>
      <c r="C214" s="312" t="s">
        <v>1143</v>
      </c>
      <c r="D214" s="312"/>
      <c r="E214" s="313">
        <v>11.214165261382799</v>
      </c>
    </row>
    <row r="215" spans="1:5" x14ac:dyDescent="0.25">
      <c r="A215" s="310">
        <v>4343</v>
      </c>
      <c r="B215" s="314">
        <v>902040</v>
      </c>
      <c r="C215" s="312" t="s">
        <v>1142</v>
      </c>
      <c r="D215" s="312"/>
      <c r="E215" s="313">
        <v>32.681281618887013</v>
      </c>
    </row>
    <row r="216" spans="1:5" x14ac:dyDescent="0.25">
      <c r="A216" s="310">
        <v>4344</v>
      </c>
      <c r="B216" s="314">
        <v>902050</v>
      </c>
      <c r="C216" s="312" t="s">
        <v>1141</v>
      </c>
      <c r="D216" s="312"/>
      <c r="E216" s="313">
        <v>3.5244519392917373</v>
      </c>
    </row>
    <row r="217" spans="1:5" x14ac:dyDescent="0.25">
      <c r="A217" s="310">
        <v>4345</v>
      </c>
      <c r="B217" s="314">
        <v>902060</v>
      </c>
      <c r="C217" s="312" t="s">
        <v>1140</v>
      </c>
      <c r="D217" s="312"/>
      <c r="E217" s="313">
        <v>5.4468802698145025</v>
      </c>
    </row>
    <row r="218" spans="1:5" x14ac:dyDescent="0.25">
      <c r="A218" s="310">
        <v>4346</v>
      </c>
      <c r="B218" s="314">
        <v>902070</v>
      </c>
      <c r="C218" s="312" t="s">
        <v>1139</v>
      </c>
      <c r="D218" s="312"/>
      <c r="E218" s="313">
        <v>16.340640809443506</v>
      </c>
    </row>
    <row r="219" spans="1:5" x14ac:dyDescent="0.25">
      <c r="A219" s="310">
        <v>4347</v>
      </c>
      <c r="B219" s="314">
        <v>902080</v>
      </c>
      <c r="C219" s="312" t="s">
        <v>1138</v>
      </c>
      <c r="D219" s="312"/>
      <c r="E219" s="313">
        <v>19.06408094435076</v>
      </c>
    </row>
    <row r="220" spans="1:5" x14ac:dyDescent="0.25">
      <c r="A220" s="310">
        <v>4348</v>
      </c>
      <c r="B220" s="314">
        <v>902090</v>
      </c>
      <c r="C220" s="312" t="s">
        <v>1137</v>
      </c>
      <c r="D220" s="312"/>
      <c r="E220" s="313">
        <v>1.6020236087689714</v>
      </c>
    </row>
    <row r="221" spans="1:5" ht="24" x14ac:dyDescent="0.25">
      <c r="A221" s="310">
        <v>4349</v>
      </c>
      <c r="B221" s="314">
        <v>902100</v>
      </c>
      <c r="C221" s="312" t="s">
        <v>1136</v>
      </c>
      <c r="D221" s="312"/>
      <c r="E221" s="313">
        <v>40.85160202360877</v>
      </c>
    </row>
    <row r="222" spans="1:5" x14ac:dyDescent="0.25">
      <c r="A222" s="310">
        <v>4350</v>
      </c>
      <c r="B222" s="314">
        <v>902110</v>
      </c>
      <c r="C222" s="312" t="s">
        <v>1135</v>
      </c>
      <c r="D222" s="312"/>
      <c r="E222" s="313">
        <v>1.7622259696458686</v>
      </c>
    </row>
    <row r="223" spans="1:5" ht="24" x14ac:dyDescent="0.25">
      <c r="A223" s="310">
        <v>4351</v>
      </c>
      <c r="B223" s="314">
        <v>902120</v>
      </c>
      <c r="C223" s="312" t="s">
        <v>1134</v>
      </c>
      <c r="D223" s="312"/>
      <c r="E223" s="313">
        <v>47.580101180438447</v>
      </c>
    </row>
    <row r="224" spans="1:5" x14ac:dyDescent="0.25">
      <c r="A224" s="310">
        <v>4352</v>
      </c>
      <c r="B224" s="314">
        <v>902130</v>
      </c>
      <c r="C224" s="312" t="s">
        <v>1133</v>
      </c>
      <c r="D224" s="312"/>
      <c r="E224" s="313">
        <v>12.335581787521079</v>
      </c>
    </row>
    <row r="225" spans="1:5" x14ac:dyDescent="0.25">
      <c r="A225" s="310">
        <v>4353</v>
      </c>
      <c r="B225" s="314">
        <v>902140</v>
      </c>
      <c r="C225" s="312" t="s">
        <v>1132</v>
      </c>
      <c r="D225" s="312"/>
      <c r="E225" s="313">
        <v>6.8887015177065765</v>
      </c>
    </row>
    <row r="226" spans="1:5" x14ac:dyDescent="0.25">
      <c r="A226" s="310">
        <v>4354</v>
      </c>
      <c r="B226" s="314">
        <v>902150</v>
      </c>
      <c r="C226" s="312" t="s">
        <v>1131</v>
      </c>
      <c r="D226" s="312"/>
      <c r="E226" s="313">
        <v>6.8887015177065765</v>
      </c>
    </row>
    <row r="227" spans="1:5" x14ac:dyDescent="0.25">
      <c r="A227" s="310">
        <v>4355</v>
      </c>
      <c r="B227" s="314">
        <v>902160</v>
      </c>
      <c r="C227" s="312" t="s">
        <v>1130</v>
      </c>
      <c r="D227" s="312"/>
      <c r="E227" s="313">
        <v>6.8887015177065765</v>
      </c>
    </row>
    <row r="228" spans="1:5" s="315" customFormat="1" ht="15" x14ac:dyDescent="0.25">
      <c r="A228" s="310">
        <v>4356</v>
      </c>
      <c r="B228" s="314">
        <v>902170</v>
      </c>
      <c r="C228" s="312" t="s">
        <v>1129</v>
      </c>
      <c r="D228" s="312"/>
      <c r="E228" s="313">
        <v>10.413153456998314</v>
      </c>
    </row>
    <row r="229" spans="1:5" x14ac:dyDescent="0.2">
      <c r="A229" s="310">
        <v>4357</v>
      </c>
      <c r="B229" s="314">
        <v>902180</v>
      </c>
      <c r="C229" s="312" t="s">
        <v>1128</v>
      </c>
      <c r="D229" s="312"/>
      <c r="E229" s="316">
        <v>1.7575000000000001</v>
      </c>
    </row>
    <row r="230" spans="1:5" x14ac:dyDescent="0.25">
      <c r="A230" s="310">
        <v>4358</v>
      </c>
      <c r="B230" s="314">
        <v>902190</v>
      </c>
      <c r="C230" s="312" t="s">
        <v>1127</v>
      </c>
      <c r="D230" s="312"/>
      <c r="E230" s="313">
        <v>2.2428330522765596</v>
      </c>
    </row>
    <row r="231" spans="1:5" x14ac:dyDescent="0.25">
      <c r="A231" s="310">
        <v>4359</v>
      </c>
      <c r="B231" s="314">
        <v>902200</v>
      </c>
      <c r="C231" s="312" t="s">
        <v>1126</v>
      </c>
      <c r="D231" s="312"/>
      <c r="E231" s="313">
        <v>32.681281618887013</v>
      </c>
    </row>
    <row r="232" spans="1:5" x14ac:dyDescent="0.25">
      <c r="A232" s="310">
        <v>4360</v>
      </c>
      <c r="B232" s="314">
        <v>902210</v>
      </c>
      <c r="C232" s="312" t="s">
        <v>1125</v>
      </c>
      <c r="D232" s="312"/>
      <c r="E232" s="313">
        <v>1.7622259696458686</v>
      </c>
    </row>
    <row r="233" spans="1:5" x14ac:dyDescent="0.25">
      <c r="A233" s="310">
        <v>4361</v>
      </c>
      <c r="B233" s="314">
        <v>902220</v>
      </c>
      <c r="C233" s="312" t="s">
        <v>1124</v>
      </c>
      <c r="D233" s="312"/>
      <c r="E233" s="313">
        <v>5.4468802698145025</v>
      </c>
    </row>
    <row r="234" spans="1:5" x14ac:dyDescent="0.25">
      <c r="A234" s="310">
        <v>4362</v>
      </c>
      <c r="B234" s="314">
        <v>902221</v>
      </c>
      <c r="C234" s="312" t="s">
        <v>1123</v>
      </c>
      <c r="D234" s="312"/>
      <c r="E234" s="313">
        <v>27.236499999999999</v>
      </c>
    </row>
    <row r="235" spans="1:5" x14ac:dyDescent="0.25">
      <c r="A235" s="310">
        <v>4363</v>
      </c>
      <c r="B235" s="314">
        <v>902231</v>
      </c>
      <c r="C235" s="312" t="s">
        <v>1122</v>
      </c>
      <c r="D235" s="312"/>
      <c r="E235" s="313">
        <v>16.340640809443506</v>
      </c>
    </row>
    <row r="236" spans="1:5" x14ac:dyDescent="0.25">
      <c r="A236" s="310">
        <v>4364</v>
      </c>
      <c r="B236" s="314">
        <v>902240</v>
      </c>
      <c r="C236" s="312" t="s">
        <v>1121</v>
      </c>
      <c r="D236" s="312"/>
      <c r="E236" s="313">
        <v>16.340640809443506</v>
      </c>
    </row>
    <row r="237" spans="1:5" x14ac:dyDescent="0.25">
      <c r="A237" s="310">
        <v>4365</v>
      </c>
      <c r="B237" s="314">
        <v>902250</v>
      </c>
      <c r="C237" s="312" t="s">
        <v>1120</v>
      </c>
      <c r="D237" s="312"/>
      <c r="E237" s="313">
        <v>10.893760539629005</v>
      </c>
    </row>
    <row r="238" spans="1:5" x14ac:dyDescent="0.25">
      <c r="A238" s="310">
        <v>4366</v>
      </c>
      <c r="B238" s="314">
        <v>902260</v>
      </c>
      <c r="C238" s="312" t="s">
        <v>1119</v>
      </c>
      <c r="D238" s="312"/>
      <c r="E238" s="313">
        <v>1.6020236087689714</v>
      </c>
    </row>
    <row r="239" spans="1:5" x14ac:dyDescent="0.25">
      <c r="A239" s="310">
        <v>4367</v>
      </c>
      <c r="B239" s="314">
        <v>902270</v>
      </c>
      <c r="C239" s="312" t="s">
        <v>1118</v>
      </c>
      <c r="D239" s="312"/>
      <c r="E239" s="313">
        <v>20.505902192242832</v>
      </c>
    </row>
    <row r="240" spans="1:5" x14ac:dyDescent="0.25">
      <c r="A240" s="310">
        <v>4368</v>
      </c>
      <c r="B240" s="314">
        <v>902280</v>
      </c>
      <c r="C240" s="312" t="s">
        <v>1117</v>
      </c>
      <c r="D240" s="312"/>
      <c r="E240" s="313">
        <v>36.686340640809441</v>
      </c>
    </row>
    <row r="241" spans="1:5" x14ac:dyDescent="0.25">
      <c r="A241" s="310">
        <v>4369</v>
      </c>
      <c r="B241" s="314">
        <v>902290</v>
      </c>
      <c r="C241" s="312" t="s">
        <v>1116</v>
      </c>
      <c r="D241" s="312"/>
      <c r="E241" s="313">
        <v>4.0050590219224276</v>
      </c>
    </row>
    <row r="242" spans="1:5" x14ac:dyDescent="0.25">
      <c r="A242" s="310">
        <v>4370</v>
      </c>
      <c r="B242" s="314">
        <v>902300</v>
      </c>
      <c r="C242" s="312" t="s">
        <v>1115</v>
      </c>
      <c r="D242" s="312"/>
      <c r="E242" s="313">
        <v>40.85160202360877</v>
      </c>
    </row>
    <row r="243" spans="1:5" x14ac:dyDescent="0.25">
      <c r="A243" s="310">
        <v>4371</v>
      </c>
      <c r="B243" s="314">
        <v>902310</v>
      </c>
      <c r="C243" s="312" t="s">
        <v>1114</v>
      </c>
      <c r="D243" s="312"/>
      <c r="E243" s="313">
        <v>10.893760539629005</v>
      </c>
    </row>
    <row r="244" spans="1:5" s="315" customFormat="1" ht="15" x14ac:dyDescent="0.25">
      <c r="A244" s="310">
        <v>4372</v>
      </c>
      <c r="B244" s="314">
        <v>902320</v>
      </c>
      <c r="C244" s="312" t="s">
        <v>1113</v>
      </c>
      <c r="D244" s="312"/>
      <c r="E244" s="313">
        <v>3.3642495784148401</v>
      </c>
    </row>
    <row r="245" spans="1:5" x14ac:dyDescent="0.2">
      <c r="A245" s="310">
        <v>4373</v>
      </c>
      <c r="B245" s="314">
        <v>902330</v>
      </c>
      <c r="C245" s="312" t="s">
        <v>1112</v>
      </c>
      <c r="D245" s="312"/>
      <c r="E245" s="316">
        <v>10.893760539629005</v>
      </c>
    </row>
    <row r="246" spans="1:5" x14ac:dyDescent="0.25">
      <c r="A246" s="310">
        <v>4374</v>
      </c>
      <c r="B246" s="314">
        <v>902340</v>
      </c>
      <c r="C246" s="312" t="s">
        <v>1111</v>
      </c>
      <c r="D246" s="312"/>
      <c r="E246" s="313">
        <v>8.1703204047217532</v>
      </c>
    </row>
    <row r="247" spans="1:5" x14ac:dyDescent="0.25">
      <c r="A247" s="310">
        <v>4375</v>
      </c>
      <c r="B247" s="314">
        <v>902350</v>
      </c>
      <c r="C247" s="312" t="s">
        <v>1110</v>
      </c>
      <c r="D247" s="312"/>
      <c r="E247" s="313">
        <v>9.6121416526138272</v>
      </c>
    </row>
    <row r="248" spans="1:5" ht="48" x14ac:dyDescent="0.25">
      <c r="A248" s="310">
        <v>4376</v>
      </c>
      <c r="B248" s="314">
        <v>902360</v>
      </c>
      <c r="C248" s="312" t="s">
        <v>1109</v>
      </c>
      <c r="D248" s="312" t="s">
        <v>1108</v>
      </c>
      <c r="E248" s="313">
        <v>332.74030354131531</v>
      </c>
    </row>
    <row r="249" spans="1:5" x14ac:dyDescent="0.25">
      <c r="A249" s="310">
        <v>4377</v>
      </c>
      <c r="B249" s="314">
        <v>902370</v>
      </c>
      <c r="C249" s="312" t="s">
        <v>1107</v>
      </c>
      <c r="D249" s="312"/>
      <c r="E249" s="313">
        <v>2.7234401349072512</v>
      </c>
    </row>
    <row r="250" spans="1:5" x14ac:dyDescent="0.25">
      <c r="A250" s="310">
        <v>4378</v>
      </c>
      <c r="B250" s="314">
        <v>902380</v>
      </c>
      <c r="C250" s="312" t="s">
        <v>1106</v>
      </c>
      <c r="D250" s="312"/>
      <c r="E250" s="313">
        <v>28.516020236087691</v>
      </c>
    </row>
    <row r="251" spans="1:5" x14ac:dyDescent="0.25">
      <c r="A251" s="310">
        <v>4379</v>
      </c>
      <c r="B251" s="314">
        <v>902390</v>
      </c>
      <c r="C251" s="312" t="s">
        <v>1105</v>
      </c>
      <c r="D251" s="312"/>
      <c r="E251" s="313">
        <v>4.8060708263069136</v>
      </c>
    </row>
    <row r="252" spans="1:5" x14ac:dyDescent="0.25">
      <c r="A252" s="310">
        <v>4380</v>
      </c>
      <c r="B252" s="314">
        <v>902400</v>
      </c>
      <c r="C252" s="312" t="s">
        <v>1104</v>
      </c>
      <c r="D252" s="312"/>
      <c r="E252" s="313">
        <v>40.85160202360877</v>
      </c>
    </row>
    <row r="253" spans="1:5" x14ac:dyDescent="0.25">
      <c r="A253" s="310">
        <v>4381</v>
      </c>
      <c r="B253" s="314">
        <v>902410</v>
      </c>
      <c r="C253" s="312" t="s">
        <v>1103</v>
      </c>
      <c r="D253" s="312"/>
      <c r="E253" s="313">
        <v>9.6121416526138272</v>
      </c>
    </row>
    <row r="254" spans="1:5" x14ac:dyDescent="0.25">
      <c r="A254" s="310">
        <v>4382</v>
      </c>
      <c r="B254" s="314">
        <v>902420</v>
      </c>
      <c r="C254" s="312" t="s">
        <v>1102</v>
      </c>
      <c r="D254" s="312"/>
      <c r="E254" s="313">
        <v>4.1652613827993257</v>
      </c>
    </row>
    <row r="255" spans="1:5" x14ac:dyDescent="0.25">
      <c r="A255" s="310">
        <v>4383</v>
      </c>
      <c r="B255" s="314">
        <v>902450</v>
      </c>
      <c r="C255" s="312" t="s">
        <v>1101</v>
      </c>
      <c r="D255" s="312"/>
      <c r="E255" s="313">
        <v>3.5244519392917373</v>
      </c>
    </row>
    <row r="256" spans="1:5" x14ac:dyDescent="0.25">
      <c r="A256" s="310">
        <v>4384</v>
      </c>
      <c r="B256" s="314">
        <v>902460</v>
      </c>
      <c r="C256" s="312" t="s">
        <v>1100</v>
      </c>
      <c r="D256" s="312"/>
      <c r="E256" s="313">
        <v>20.505902192242832</v>
      </c>
    </row>
    <row r="257" spans="1:5" x14ac:dyDescent="0.25">
      <c r="A257" s="310">
        <v>4385</v>
      </c>
      <c r="B257" s="314">
        <v>902470</v>
      </c>
      <c r="C257" s="312" t="s">
        <v>1099</v>
      </c>
      <c r="D257" s="312"/>
      <c r="E257" s="313">
        <v>33.962900505902191</v>
      </c>
    </row>
    <row r="258" spans="1:5" x14ac:dyDescent="0.25">
      <c r="A258" s="310">
        <v>4386</v>
      </c>
      <c r="B258" s="314">
        <v>902480</v>
      </c>
      <c r="C258" s="312" t="s">
        <v>1098</v>
      </c>
      <c r="D258" s="312"/>
      <c r="E258" s="313">
        <v>3.5244519392917373</v>
      </c>
    </row>
    <row r="259" spans="1:5" x14ac:dyDescent="0.25">
      <c r="A259" s="310">
        <v>4387</v>
      </c>
      <c r="B259" s="314">
        <v>902490</v>
      </c>
      <c r="C259" s="312" t="s">
        <v>1097</v>
      </c>
      <c r="D259" s="312"/>
      <c r="E259" s="313">
        <v>20.505902192242832</v>
      </c>
    </row>
    <row r="260" spans="1:5" x14ac:dyDescent="0.25">
      <c r="A260" s="310">
        <v>4388</v>
      </c>
      <c r="B260" s="314">
        <v>902500</v>
      </c>
      <c r="C260" s="312" t="s">
        <v>1096</v>
      </c>
      <c r="D260" s="312"/>
      <c r="E260" s="313">
        <v>28.516020236087691</v>
      </c>
    </row>
    <row r="261" spans="1:5" x14ac:dyDescent="0.25">
      <c r="A261" s="310">
        <v>4389</v>
      </c>
      <c r="B261" s="314">
        <v>902510</v>
      </c>
      <c r="C261" s="312" t="s">
        <v>1095</v>
      </c>
      <c r="D261" s="312"/>
      <c r="E261" s="313">
        <v>8.1703204047217532</v>
      </c>
    </row>
    <row r="262" spans="1:5" x14ac:dyDescent="0.25">
      <c r="A262" s="310">
        <v>4390</v>
      </c>
      <c r="B262" s="314">
        <v>902520</v>
      </c>
      <c r="C262" s="312" t="s">
        <v>1094</v>
      </c>
      <c r="D262" s="312"/>
      <c r="E262" s="313">
        <v>4.8060708263069136</v>
      </c>
    </row>
    <row r="263" spans="1:5" x14ac:dyDescent="0.25">
      <c r="A263" s="310">
        <v>4391</v>
      </c>
      <c r="B263" s="314">
        <v>902540</v>
      </c>
      <c r="C263" s="312" t="s">
        <v>1093</v>
      </c>
      <c r="D263" s="312"/>
      <c r="E263" s="313">
        <v>9.6121416526138272</v>
      </c>
    </row>
    <row r="264" spans="1:5" x14ac:dyDescent="0.25">
      <c r="A264" s="310">
        <v>4392</v>
      </c>
      <c r="B264" s="314">
        <v>902550</v>
      </c>
      <c r="C264" s="312" t="s">
        <v>1092</v>
      </c>
      <c r="D264" s="312"/>
      <c r="E264" s="313">
        <v>8.1703204047217532</v>
      </c>
    </row>
    <row r="265" spans="1:5" x14ac:dyDescent="0.25">
      <c r="A265" s="310">
        <v>4393</v>
      </c>
      <c r="B265" s="314">
        <v>902570</v>
      </c>
      <c r="C265" s="312" t="s">
        <v>1091</v>
      </c>
      <c r="D265" s="312"/>
      <c r="E265" s="313">
        <v>16.340640809443506</v>
      </c>
    </row>
    <row r="266" spans="1:5" x14ac:dyDescent="0.25">
      <c r="A266" s="310">
        <v>4394</v>
      </c>
      <c r="B266" s="314">
        <v>902580</v>
      </c>
      <c r="C266" s="312" t="s">
        <v>1090</v>
      </c>
      <c r="D266" s="312"/>
      <c r="E266" s="313">
        <v>3.5244519392917373</v>
      </c>
    </row>
    <row r="267" spans="1:5" ht="24" x14ac:dyDescent="0.25">
      <c r="A267" s="310">
        <v>4395</v>
      </c>
      <c r="B267" s="314">
        <v>902590</v>
      </c>
      <c r="C267" s="312" t="s">
        <v>1089</v>
      </c>
      <c r="D267" s="312"/>
      <c r="E267" s="313">
        <v>10.893760539629005</v>
      </c>
    </row>
    <row r="268" spans="1:5" x14ac:dyDescent="0.25">
      <c r="A268" s="310">
        <v>4396</v>
      </c>
      <c r="B268" s="314">
        <v>902600</v>
      </c>
      <c r="C268" s="312" t="s">
        <v>1088</v>
      </c>
      <c r="D268" s="312"/>
      <c r="E268" s="313">
        <v>3.5244519392917373</v>
      </c>
    </row>
    <row r="269" spans="1:5" ht="24" x14ac:dyDescent="0.25">
      <c r="A269" s="310">
        <v>4397</v>
      </c>
      <c r="B269" s="314">
        <v>902610</v>
      </c>
      <c r="C269" s="312" t="s">
        <v>1087</v>
      </c>
      <c r="D269" s="312"/>
      <c r="E269" s="313">
        <v>48.060499999999998</v>
      </c>
    </row>
    <row r="270" spans="1:5" x14ac:dyDescent="0.25">
      <c r="A270" s="310">
        <v>4398</v>
      </c>
      <c r="B270" s="314">
        <v>902620</v>
      </c>
      <c r="C270" s="312" t="s">
        <v>1086</v>
      </c>
      <c r="D270" s="312"/>
      <c r="E270" s="313">
        <v>13.617200674536255</v>
      </c>
    </row>
    <row r="271" spans="1:5" x14ac:dyDescent="0.25">
      <c r="A271" s="310">
        <v>4399</v>
      </c>
      <c r="B271" s="314">
        <v>902630</v>
      </c>
      <c r="C271" s="312" t="s">
        <v>1085</v>
      </c>
      <c r="D271" s="312"/>
      <c r="E271" s="313">
        <v>5.4468802698145025</v>
      </c>
    </row>
    <row r="272" spans="1:5" x14ac:dyDescent="0.25">
      <c r="A272" s="310">
        <v>4400</v>
      </c>
      <c r="B272" s="314">
        <v>902640</v>
      </c>
      <c r="C272" s="312" t="s">
        <v>1084</v>
      </c>
      <c r="D272" s="312"/>
      <c r="E272" s="313">
        <v>16.340640809443506</v>
      </c>
    </row>
    <row r="273" spans="1:5" x14ac:dyDescent="0.25">
      <c r="A273" s="310">
        <v>4401</v>
      </c>
      <c r="B273" s="314">
        <v>902650</v>
      </c>
      <c r="C273" s="312" t="s">
        <v>1083</v>
      </c>
      <c r="D273" s="312"/>
      <c r="E273" s="313">
        <v>13.296795952782464</v>
      </c>
    </row>
    <row r="274" spans="1:5" x14ac:dyDescent="0.25">
      <c r="A274" s="310">
        <v>4402</v>
      </c>
      <c r="B274" s="314">
        <v>902660</v>
      </c>
      <c r="C274" s="312" t="s">
        <v>1082</v>
      </c>
      <c r="D274" s="312"/>
      <c r="E274" s="313">
        <v>40.85160202360877</v>
      </c>
    </row>
    <row r="275" spans="1:5" x14ac:dyDescent="0.25">
      <c r="A275" s="310">
        <v>4403</v>
      </c>
      <c r="B275" s="314">
        <v>902670</v>
      </c>
      <c r="C275" s="312" t="s">
        <v>1081</v>
      </c>
      <c r="D275" s="312"/>
      <c r="E275" s="313">
        <v>4.1652613827993257</v>
      </c>
    </row>
    <row r="276" spans="1:5" x14ac:dyDescent="0.25">
      <c r="A276" s="310">
        <v>4404</v>
      </c>
      <c r="B276" s="314">
        <v>902680</v>
      </c>
      <c r="C276" s="312" t="s">
        <v>1080</v>
      </c>
      <c r="D276" s="312"/>
      <c r="E276" s="313">
        <v>5.4468802698145025</v>
      </c>
    </row>
    <row r="277" spans="1:5" x14ac:dyDescent="0.25">
      <c r="A277" s="310">
        <v>4405</v>
      </c>
      <c r="B277" s="314">
        <v>902690</v>
      </c>
      <c r="C277" s="312" t="s">
        <v>1079</v>
      </c>
      <c r="D277" s="312"/>
      <c r="E277" s="313">
        <v>16.340640809443506</v>
      </c>
    </row>
    <row r="278" spans="1:5" x14ac:dyDescent="0.25">
      <c r="A278" s="310">
        <v>4406</v>
      </c>
      <c r="B278" s="314">
        <v>902700</v>
      </c>
      <c r="C278" s="312" t="s">
        <v>1078</v>
      </c>
      <c r="D278" s="312"/>
      <c r="E278" s="313">
        <v>6.2478920741989876</v>
      </c>
    </row>
    <row r="279" spans="1:5" x14ac:dyDescent="0.25">
      <c r="A279" s="310">
        <v>4407</v>
      </c>
      <c r="B279" s="314">
        <v>902710</v>
      </c>
      <c r="C279" s="312" t="s">
        <v>1077</v>
      </c>
      <c r="D279" s="312"/>
      <c r="E279" s="313">
        <v>9.6121416526138272</v>
      </c>
    </row>
    <row r="280" spans="1:5" x14ac:dyDescent="0.25">
      <c r="A280" s="310">
        <v>4408</v>
      </c>
      <c r="B280" s="314">
        <v>902720</v>
      </c>
      <c r="C280" s="312" t="s">
        <v>1076</v>
      </c>
      <c r="D280" s="312"/>
      <c r="E280" s="313">
        <v>49.021922428330519</v>
      </c>
    </row>
    <row r="281" spans="1:5" x14ac:dyDescent="0.25">
      <c r="A281" s="310">
        <v>4409</v>
      </c>
      <c r="B281" s="314">
        <v>902730</v>
      </c>
      <c r="C281" s="312" t="s">
        <v>1075</v>
      </c>
      <c r="D281" s="312"/>
      <c r="E281" s="313">
        <v>12.335581787521079</v>
      </c>
    </row>
    <row r="282" spans="1:5" x14ac:dyDescent="0.25">
      <c r="A282" s="310">
        <v>4410</v>
      </c>
      <c r="B282" s="314">
        <v>902740</v>
      </c>
      <c r="C282" s="312" t="s">
        <v>1074</v>
      </c>
      <c r="D282" s="312"/>
      <c r="E282" s="313">
        <v>3.5244519392917373</v>
      </c>
    </row>
    <row r="283" spans="1:5" ht="24" x14ac:dyDescent="0.25">
      <c r="A283" s="310">
        <v>4411</v>
      </c>
      <c r="B283" s="314">
        <v>902750</v>
      </c>
      <c r="C283" s="312" t="s">
        <v>1073</v>
      </c>
      <c r="D283" s="312" t="s">
        <v>1072</v>
      </c>
      <c r="E283" s="313">
        <v>19</v>
      </c>
    </row>
    <row r="284" spans="1:5" x14ac:dyDescent="0.25">
      <c r="A284" s="310">
        <v>4412</v>
      </c>
      <c r="B284" s="314">
        <v>902760</v>
      </c>
      <c r="C284" s="312" t="s">
        <v>1071</v>
      </c>
      <c r="D284" s="312"/>
      <c r="E284" s="313">
        <v>20.505902192242832</v>
      </c>
    </row>
    <row r="285" spans="1:5" x14ac:dyDescent="0.25">
      <c r="A285" s="310">
        <v>4413</v>
      </c>
      <c r="B285" s="314">
        <v>902770</v>
      </c>
      <c r="C285" s="312" t="s">
        <v>1070</v>
      </c>
      <c r="D285" s="312"/>
      <c r="E285" s="313">
        <v>8.1703204047217532</v>
      </c>
    </row>
    <row r="286" spans="1:5" x14ac:dyDescent="0.25">
      <c r="A286" s="310">
        <v>4414</v>
      </c>
      <c r="B286" s="314">
        <v>902780</v>
      </c>
      <c r="C286" s="312" t="s">
        <v>1069</v>
      </c>
      <c r="D286" s="312"/>
      <c r="E286" s="313">
        <v>54.308600337268132</v>
      </c>
    </row>
    <row r="287" spans="1:5" x14ac:dyDescent="0.25">
      <c r="A287" s="310">
        <v>4415</v>
      </c>
      <c r="B287" s="314">
        <v>902790</v>
      </c>
      <c r="C287" s="312" t="s">
        <v>1068</v>
      </c>
      <c r="D287" s="312"/>
      <c r="E287" s="313">
        <v>24.51096121416526</v>
      </c>
    </row>
    <row r="288" spans="1:5" ht="24" x14ac:dyDescent="0.25">
      <c r="A288" s="310">
        <v>4416</v>
      </c>
      <c r="B288" s="314">
        <v>902800</v>
      </c>
      <c r="C288" s="312" t="s">
        <v>1067</v>
      </c>
      <c r="D288" s="312"/>
      <c r="E288" s="313">
        <v>27.23440134907251</v>
      </c>
    </row>
    <row r="289" spans="1:5" x14ac:dyDescent="0.25">
      <c r="A289" s="310">
        <v>4417</v>
      </c>
      <c r="B289" s="314">
        <v>902810</v>
      </c>
      <c r="C289" s="312" t="s">
        <v>1066</v>
      </c>
      <c r="D289" s="312" t="s">
        <v>1065</v>
      </c>
      <c r="E289" s="313">
        <v>13.296795952782464</v>
      </c>
    </row>
    <row r="290" spans="1:5" x14ac:dyDescent="0.25">
      <c r="A290" s="310">
        <v>4418</v>
      </c>
      <c r="B290" s="314">
        <v>902820</v>
      </c>
      <c r="C290" s="312" t="s">
        <v>1064</v>
      </c>
      <c r="D290" s="312" t="s">
        <v>1033</v>
      </c>
      <c r="E290" s="313">
        <v>73.372681281618881</v>
      </c>
    </row>
    <row r="291" spans="1:5" x14ac:dyDescent="0.25">
      <c r="A291" s="310">
        <v>4419</v>
      </c>
      <c r="B291" s="314">
        <v>902830</v>
      </c>
      <c r="C291" s="312" t="s">
        <v>1063</v>
      </c>
      <c r="D291" s="312"/>
      <c r="E291" s="313">
        <v>63.600337268128172</v>
      </c>
    </row>
    <row r="292" spans="1:5" x14ac:dyDescent="0.25">
      <c r="A292" s="310">
        <v>4420</v>
      </c>
      <c r="B292" s="314">
        <v>902840</v>
      </c>
      <c r="C292" s="312" t="s">
        <v>1062</v>
      </c>
      <c r="D292" s="312"/>
      <c r="E292" s="313">
        <v>4.1652613827993257</v>
      </c>
    </row>
    <row r="293" spans="1:5" x14ac:dyDescent="0.25">
      <c r="A293" s="310">
        <v>4421</v>
      </c>
      <c r="B293" s="314">
        <v>902850</v>
      </c>
      <c r="C293" s="312" t="s">
        <v>1061</v>
      </c>
      <c r="D293" s="312"/>
      <c r="E293" s="313">
        <v>5.0590219224283306</v>
      </c>
    </row>
    <row r="294" spans="1:5" x14ac:dyDescent="0.25">
      <c r="A294" s="310">
        <v>4422</v>
      </c>
      <c r="B294" s="314">
        <v>902860</v>
      </c>
      <c r="C294" s="312" t="s">
        <v>1060</v>
      </c>
      <c r="D294" s="312"/>
      <c r="E294" s="313">
        <v>3.7099494097807764</v>
      </c>
    </row>
    <row r="295" spans="1:5" x14ac:dyDescent="0.25">
      <c r="A295" s="310">
        <v>4423</v>
      </c>
      <c r="B295" s="314">
        <v>902870</v>
      </c>
      <c r="C295" s="312" t="s">
        <v>1059</v>
      </c>
      <c r="D295" s="312"/>
      <c r="E295" s="313">
        <v>3.5244519392917373</v>
      </c>
    </row>
    <row r="296" spans="1:5" x14ac:dyDescent="0.25">
      <c r="A296" s="310">
        <v>4424</v>
      </c>
      <c r="B296" s="314">
        <v>902880</v>
      </c>
      <c r="C296" s="312" t="s">
        <v>1058</v>
      </c>
      <c r="D296" s="312"/>
      <c r="E296" s="313">
        <v>29.957841483979763</v>
      </c>
    </row>
    <row r="297" spans="1:5" x14ac:dyDescent="0.25">
      <c r="A297" s="310">
        <v>4425</v>
      </c>
      <c r="B297" s="314">
        <v>902890</v>
      </c>
      <c r="C297" s="312" t="s">
        <v>1057</v>
      </c>
      <c r="D297" s="312"/>
      <c r="E297" s="313">
        <v>325.85160202360879</v>
      </c>
    </row>
    <row r="298" spans="1:5" x14ac:dyDescent="0.25">
      <c r="A298" s="310">
        <v>4426</v>
      </c>
      <c r="B298" s="314">
        <v>902900</v>
      </c>
      <c r="C298" s="312" t="s">
        <v>1056</v>
      </c>
      <c r="D298" s="312"/>
      <c r="E298" s="313">
        <v>8.1703204047217532</v>
      </c>
    </row>
    <row r="299" spans="1:5" x14ac:dyDescent="0.25">
      <c r="A299" s="310">
        <v>4427</v>
      </c>
      <c r="B299" s="314">
        <v>902910</v>
      </c>
      <c r="C299" s="312" t="s">
        <v>1055</v>
      </c>
      <c r="D299" s="312"/>
      <c r="E299" s="313">
        <v>10.893760539629005</v>
      </c>
    </row>
    <row r="300" spans="1:5" x14ac:dyDescent="0.25">
      <c r="A300" s="310">
        <v>4428</v>
      </c>
      <c r="B300" s="314">
        <v>902920</v>
      </c>
      <c r="C300" s="312" t="s">
        <v>1054</v>
      </c>
      <c r="D300" s="312"/>
      <c r="E300" s="313">
        <v>4.1652613827993257</v>
      </c>
    </row>
    <row r="301" spans="1:5" x14ac:dyDescent="0.25">
      <c r="A301" s="310">
        <v>4429</v>
      </c>
      <c r="B301" s="314">
        <v>902940</v>
      </c>
      <c r="C301" s="312" t="s">
        <v>1053</v>
      </c>
      <c r="D301" s="312"/>
      <c r="E301" s="313">
        <v>6.8887015177065765</v>
      </c>
    </row>
    <row r="302" spans="1:5" x14ac:dyDescent="0.25">
      <c r="A302" s="310">
        <v>4430</v>
      </c>
      <c r="B302" s="314">
        <v>902950</v>
      </c>
      <c r="C302" s="312" t="s">
        <v>1052</v>
      </c>
      <c r="D302" s="312"/>
      <c r="E302" s="313">
        <v>20.505902192242832</v>
      </c>
    </row>
    <row r="303" spans="1:5" x14ac:dyDescent="0.25">
      <c r="A303" s="310">
        <v>4431</v>
      </c>
      <c r="B303" s="314">
        <v>902980</v>
      </c>
      <c r="C303" s="312" t="s">
        <v>1051</v>
      </c>
      <c r="D303" s="312"/>
      <c r="E303" s="313">
        <v>11.214165261382799</v>
      </c>
    </row>
    <row r="304" spans="1:5" s="315" customFormat="1" ht="15" x14ac:dyDescent="0.25">
      <c r="A304" s="310">
        <v>4432</v>
      </c>
      <c r="B304" s="314">
        <v>903000</v>
      </c>
      <c r="C304" s="312" t="s">
        <v>1050</v>
      </c>
      <c r="D304" s="312" t="s">
        <v>9953</v>
      </c>
      <c r="E304" s="313">
        <v>4.1652613827993257</v>
      </c>
    </row>
    <row r="305" spans="1:5" x14ac:dyDescent="0.2">
      <c r="A305" s="310">
        <v>4433</v>
      </c>
      <c r="B305" s="314">
        <v>903010</v>
      </c>
      <c r="C305" s="312" t="s">
        <v>1049</v>
      </c>
      <c r="D305" s="312"/>
      <c r="E305" s="316">
        <v>4.1652613827993257</v>
      </c>
    </row>
    <row r="306" spans="1:5" x14ac:dyDescent="0.25">
      <c r="A306" s="310">
        <v>4434</v>
      </c>
      <c r="B306" s="314">
        <v>903020</v>
      </c>
      <c r="C306" s="312" t="s">
        <v>1048</v>
      </c>
      <c r="D306" s="312"/>
      <c r="E306" s="313">
        <v>1.6020236087689714</v>
      </c>
    </row>
    <row r="307" spans="1:5" ht="24" x14ac:dyDescent="0.25">
      <c r="A307" s="310">
        <v>4435</v>
      </c>
      <c r="B307" s="314">
        <v>903030</v>
      </c>
      <c r="C307" s="312" t="s">
        <v>1047</v>
      </c>
      <c r="D307" s="312" t="s">
        <v>1033</v>
      </c>
      <c r="E307" s="313">
        <v>73.372681281618881</v>
      </c>
    </row>
    <row r="308" spans="1:5" x14ac:dyDescent="0.25">
      <c r="A308" s="310">
        <v>4436</v>
      </c>
      <c r="B308" s="314">
        <v>903040</v>
      </c>
      <c r="C308" s="312" t="s">
        <v>1046</v>
      </c>
      <c r="D308" s="312"/>
      <c r="E308" s="313">
        <v>20.505902192242832</v>
      </c>
    </row>
    <row r="309" spans="1:5" x14ac:dyDescent="0.25">
      <c r="A309" s="310">
        <v>4437</v>
      </c>
      <c r="B309" s="314">
        <v>903050</v>
      </c>
      <c r="C309" s="312" t="s">
        <v>1045</v>
      </c>
      <c r="D309" s="312"/>
      <c r="E309" s="313">
        <v>73.372681281618881</v>
      </c>
    </row>
    <row r="310" spans="1:5" x14ac:dyDescent="0.25">
      <c r="A310" s="310">
        <v>4438</v>
      </c>
      <c r="B310" s="314">
        <v>903060</v>
      </c>
      <c r="C310" s="312" t="s">
        <v>1044</v>
      </c>
      <c r="D310" s="312"/>
      <c r="E310" s="313">
        <v>24.51096121416526</v>
      </c>
    </row>
    <row r="311" spans="1:5" x14ac:dyDescent="0.25">
      <c r="A311" s="310">
        <v>4439</v>
      </c>
      <c r="B311" s="314">
        <v>903070</v>
      </c>
      <c r="C311" s="312" t="s">
        <v>1043</v>
      </c>
      <c r="D311" s="312" t="s">
        <v>9953</v>
      </c>
      <c r="E311" s="313">
        <v>4.1652613827993257</v>
      </c>
    </row>
    <row r="312" spans="1:5" x14ac:dyDescent="0.25">
      <c r="A312" s="310">
        <v>4440</v>
      </c>
      <c r="B312" s="314">
        <v>903080</v>
      </c>
      <c r="C312" s="312" t="s">
        <v>1041</v>
      </c>
      <c r="D312" s="312" t="s">
        <v>1033</v>
      </c>
      <c r="E312" s="313">
        <v>32.681281618887013</v>
      </c>
    </row>
    <row r="313" spans="1:5" x14ac:dyDescent="0.25">
      <c r="A313" s="310">
        <v>4441</v>
      </c>
      <c r="B313" s="314">
        <v>903090</v>
      </c>
      <c r="C313" s="312" t="s">
        <v>1040</v>
      </c>
      <c r="D313" s="312"/>
      <c r="E313" s="313">
        <v>10.893760539629005</v>
      </c>
    </row>
    <row r="314" spans="1:5" x14ac:dyDescent="0.25">
      <c r="A314" s="310">
        <v>4442</v>
      </c>
      <c r="B314" s="314">
        <v>903100</v>
      </c>
      <c r="C314" s="312" t="s">
        <v>1039</v>
      </c>
      <c r="D314" s="312"/>
      <c r="E314" s="313">
        <v>33.962900505902191</v>
      </c>
    </row>
    <row r="315" spans="1:5" x14ac:dyDescent="0.25">
      <c r="A315" s="310">
        <v>4443</v>
      </c>
      <c r="B315" s="314">
        <v>903110</v>
      </c>
      <c r="C315" s="312" t="s">
        <v>1038</v>
      </c>
      <c r="D315" s="312"/>
      <c r="E315" s="313">
        <v>33.962900505902191</v>
      </c>
    </row>
    <row r="316" spans="1:5" x14ac:dyDescent="0.25">
      <c r="A316" s="310">
        <v>4444</v>
      </c>
      <c r="B316" s="314">
        <v>903120</v>
      </c>
      <c r="C316" s="312" t="s">
        <v>1037</v>
      </c>
      <c r="D316" s="312"/>
      <c r="E316" s="313">
        <v>1.7622259696458686</v>
      </c>
    </row>
    <row r="317" spans="1:5" x14ac:dyDescent="0.25">
      <c r="A317" s="310">
        <v>4445</v>
      </c>
      <c r="B317" s="314">
        <v>903130</v>
      </c>
      <c r="C317" s="312" t="s">
        <v>1036</v>
      </c>
      <c r="D317" s="312"/>
      <c r="E317" s="313">
        <v>1.7622259696458686</v>
      </c>
    </row>
    <row r="318" spans="1:5" x14ac:dyDescent="0.25">
      <c r="A318" s="310">
        <v>4446</v>
      </c>
      <c r="B318" s="314">
        <v>903140</v>
      </c>
      <c r="C318" s="312" t="s">
        <v>1035</v>
      </c>
      <c r="D318" s="312"/>
      <c r="E318" s="313">
        <v>13.296795952782464</v>
      </c>
    </row>
    <row r="319" spans="1:5" x14ac:dyDescent="0.25">
      <c r="A319" s="310">
        <v>4447</v>
      </c>
      <c r="B319" s="321">
        <v>903150</v>
      </c>
      <c r="C319" s="322" t="s">
        <v>1034</v>
      </c>
      <c r="D319" s="322" t="s">
        <v>1033</v>
      </c>
      <c r="E319" s="323">
        <v>24.51096121416526</v>
      </c>
    </row>
    <row r="320" spans="1:5" ht="48" x14ac:dyDescent="0.25">
      <c r="A320" s="310">
        <v>4448</v>
      </c>
      <c r="B320" s="318">
        <v>903160</v>
      </c>
      <c r="C320" s="312" t="s">
        <v>9954</v>
      </c>
      <c r="D320" s="312" t="s">
        <v>9955</v>
      </c>
      <c r="E320" s="313">
        <v>48.060499999999998</v>
      </c>
    </row>
    <row r="321" spans="1:5" x14ac:dyDescent="0.25">
      <c r="A321" s="310">
        <v>4449</v>
      </c>
      <c r="B321" s="324">
        <v>903170</v>
      </c>
      <c r="C321" s="320" t="s">
        <v>1030</v>
      </c>
      <c r="D321" s="320"/>
      <c r="E321" s="325">
        <v>40.85160202360877</v>
      </c>
    </row>
    <row r="322" spans="1:5" x14ac:dyDescent="0.25">
      <c r="A322" s="310">
        <v>4450</v>
      </c>
      <c r="B322" s="314">
        <v>903180</v>
      </c>
      <c r="C322" s="312" t="s">
        <v>1029</v>
      </c>
      <c r="D322" s="312"/>
      <c r="E322" s="313">
        <v>11.214165261382799</v>
      </c>
    </row>
    <row r="323" spans="1:5" x14ac:dyDescent="0.25">
      <c r="A323" s="310">
        <v>4451</v>
      </c>
      <c r="B323" s="314">
        <v>903200</v>
      </c>
      <c r="C323" s="312" t="s">
        <v>1028</v>
      </c>
      <c r="D323" s="312"/>
      <c r="E323" s="313">
        <v>24.51096121416526</v>
      </c>
    </row>
    <row r="324" spans="1:5" x14ac:dyDescent="0.25">
      <c r="A324" s="310">
        <v>4452</v>
      </c>
      <c r="B324" s="314">
        <v>903210</v>
      </c>
      <c r="C324" s="312" t="s">
        <v>1027</v>
      </c>
      <c r="D324" s="312"/>
      <c r="E324" s="313">
        <v>11.214165261382799</v>
      </c>
    </row>
    <row r="325" spans="1:5" x14ac:dyDescent="0.25">
      <c r="A325" s="310">
        <v>4453</v>
      </c>
      <c r="B325" s="314">
        <v>903220</v>
      </c>
      <c r="C325" s="312" t="s">
        <v>1026</v>
      </c>
      <c r="D325" s="312"/>
      <c r="E325" s="313">
        <v>10.413153456998314</v>
      </c>
    </row>
    <row r="326" spans="1:5" x14ac:dyDescent="0.25">
      <c r="A326" s="310">
        <v>4454</v>
      </c>
      <c r="B326" s="314">
        <v>903230</v>
      </c>
      <c r="C326" s="312" t="s">
        <v>1025</v>
      </c>
      <c r="D326" s="312"/>
      <c r="E326" s="313">
        <v>13.617200674536255</v>
      </c>
    </row>
    <row r="327" spans="1:5" x14ac:dyDescent="0.25">
      <c r="A327" s="310">
        <v>4455</v>
      </c>
      <c r="B327" s="314">
        <v>903240</v>
      </c>
      <c r="C327" s="312" t="s">
        <v>1024</v>
      </c>
      <c r="D327" s="312"/>
      <c r="E327" s="313">
        <v>1.7622259696458686</v>
      </c>
    </row>
    <row r="328" spans="1:5" x14ac:dyDescent="0.25">
      <c r="A328" s="310">
        <v>4456</v>
      </c>
      <c r="B328" s="314">
        <v>903250</v>
      </c>
      <c r="C328" s="312" t="s">
        <v>1023</v>
      </c>
      <c r="D328" s="312"/>
      <c r="E328" s="313">
        <v>17.782462057335579</v>
      </c>
    </row>
    <row r="329" spans="1:5" x14ac:dyDescent="0.25">
      <c r="A329" s="310">
        <v>4457</v>
      </c>
      <c r="B329" s="314">
        <v>903260</v>
      </c>
      <c r="C329" s="312" t="s">
        <v>1022</v>
      </c>
      <c r="D329" s="312"/>
      <c r="E329" s="313">
        <v>2.7234401349072512</v>
      </c>
    </row>
    <row r="330" spans="1:5" x14ac:dyDescent="0.25">
      <c r="A330" s="310">
        <v>4458</v>
      </c>
      <c r="B330" s="314">
        <v>903280</v>
      </c>
      <c r="C330" s="312" t="s">
        <v>1021</v>
      </c>
      <c r="D330" s="312"/>
      <c r="E330" s="313">
        <v>16.340640809443506</v>
      </c>
    </row>
    <row r="331" spans="1:5" x14ac:dyDescent="0.25">
      <c r="A331" s="310">
        <v>4459</v>
      </c>
      <c r="B331" s="314">
        <v>903290</v>
      </c>
      <c r="C331" s="312" t="s">
        <v>1020</v>
      </c>
      <c r="D331" s="312"/>
      <c r="E331" s="313">
        <v>8.1703204047217532</v>
      </c>
    </row>
    <row r="332" spans="1:5" x14ac:dyDescent="0.25">
      <c r="A332" s="310">
        <v>4460</v>
      </c>
      <c r="B332" s="314">
        <v>903300</v>
      </c>
      <c r="C332" s="312" t="s">
        <v>1019</v>
      </c>
      <c r="D332" s="312"/>
      <c r="E332" s="313">
        <v>13.617200674536255</v>
      </c>
    </row>
    <row r="333" spans="1:5" ht="24" x14ac:dyDescent="0.25">
      <c r="A333" s="310">
        <v>4461</v>
      </c>
      <c r="B333" s="314">
        <v>903310</v>
      </c>
      <c r="C333" s="312" t="s">
        <v>1018</v>
      </c>
      <c r="D333" s="312"/>
      <c r="E333" s="313">
        <v>20.505902192242832</v>
      </c>
    </row>
    <row r="334" spans="1:5" x14ac:dyDescent="0.25">
      <c r="A334" s="310">
        <v>4462</v>
      </c>
      <c r="B334" s="314">
        <v>903320</v>
      </c>
      <c r="C334" s="312" t="s">
        <v>1017</v>
      </c>
      <c r="D334" s="312"/>
      <c r="E334" s="313">
        <v>380.16020236087695</v>
      </c>
    </row>
    <row r="335" spans="1:5" x14ac:dyDescent="0.25">
      <c r="A335" s="310">
        <v>4463</v>
      </c>
      <c r="B335" s="314">
        <v>903330</v>
      </c>
      <c r="C335" s="312" t="s">
        <v>1016</v>
      </c>
      <c r="D335" s="312"/>
      <c r="E335" s="313">
        <v>20.505902192242832</v>
      </c>
    </row>
    <row r="336" spans="1:5" x14ac:dyDescent="0.25">
      <c r="A336" s="310">
        <v>4464</v>
      </c>
      <c r="B336" s="314">
        <v>903340</v>
      </c>
      <c r="C336" s="312" t="s">
        <v>1015</v>
      </c>
      <c r="D336" s="312"/>
      <c r="E336" s="313">
        <v>16.340640809443506</v>
      </c>
    </row>
    <row r="337" spans="1:5" x14ac:dyDescent="0.25">
      <c r="A337" s="310">
        <v>4465</v>
      </c>
      <c r="B337" s="314">
        <v>903350</v>
      </c>
      <c r="C337" s="312" t="s">
        <v>1014</v>
      </c>
      <c r="D337" s="312"/>
      <c r="E337" s="313">
        <v>7.2091062394603709</v>
      </c>
    </row>
    <row r="338" spans="1:5" x14ac:dyDescent="0.25">
      <c r="A338" s="310">
        <v>4466</v>
      </c>
      <c r="B338" s="314">
        <v>903360</v>
      </c>
      <c r="C338" s="312" t="s">
        <v>1013</v>
      </c>
      <c r="D338" s="312"/>
      <c r="E338" s="313">
        <v>4.1652613827993257</v>
      </c>
    </row>
    <row r="339" spans="1:5" x14ac:dyDescent="0.25">
      <c r="A339" s="310">
        <v>4467</v>
      </c>
      <c r="B339" s="314">
        <v>903370</v>
      </c>
      <c r="C339" s="312" t="s">
        <v>1012</v>
      </c>
      <c r="D339" s="312"/>
      <c r="E339" s="313">
        <v>4.1652613827993257</v>
      </c>
    </row>
    <row r="340" spans="1:5" x14ac:dyDescent="0.25">
      <c r="A340" s="310">
        <v>4468</v>
      </c>
      <c r="B340" s="314">
        <v>903380</v>
      </c>
      <c r="C340" s="312" t="s">
        <v>1011</v>
      </c>
      <c r="D340" s="312"/>
      <c r="E340" s="313">
        <v>4.0050590219224276</v>
      </c>
    </row>
    <row r="341" spans="1:5" x14ac:dyDescent="0.25">
      <c r="A341" s="310">
        <v>4469</v>
      </c>
      <c r="B341" s="314">
        <v>903381</v>
      </c>
      <c r="C341" s="312" t="s">
        <v>1010</v>
      </c>
      <c r="D341" s="312"/>
      <c r="E341" s="313">
        <v>7.2091062394603709</v>
      </c>
    </row>
    <row r="342" spans="1:5" x14ac:dyDescent="0.25">
      <c r="A342" s="310">
        <v>4470</v>
      </c>
      <c r="B342" s="314">
        <v>903390</v>
      </c>
      <c r="C342" s="312" t="s">
        <v>1009</v>
      </c>
      <c r="D342" s="312"/>
      <c r="E342" s="313">
        <v>43.57504215851602</v>
      </c>
    </row>
    <row r="343" spans="1:5" x14ac:dyDescent="0.25">
      <c r="A343" s="310">
        <v>4471</v>
      </c>
      <c r="B343" s="314">
        <v>903399</v>
      </c>
      <c r="C343" s="312" t="s">
        <v>1008</v>
      </c>
      <c r="D343" s="312"/>
      <c r="E343" s="313">
        <v>73.372681281618881</v>
      </c>
    </row>
    <row r="344" spans="1:5" x14ac:dyDescent="0.25">
      <c r="A344" s="310">
        <v>4472</v>
      </c>
      <c r="B344" s="314">
        <v>903400</v>
      </c>
      <c r="C344" s="312" t="s">
        <v>1007</v>
      </c>
      <c r="D344" s="312"/>
      <c r="E344" s="313">
        <v>2.7234401349072512</v>
      </c>
    </row>
    <row r="345" spans="1:5" x14ac:dyDescent="0.25">
      <c r="A345" s="310">
        <v>4473</v>
      </c>
      <c r="B345" s="314">
        <v>903410</v>
      </c>
      <c r="C345" s="312" t="s">
        <v>1006</v>
      </c>
      <c r="D345" s="312"/>
      <c r="E345" s="313">
        <v>20.505902192242832</v>
      </c>
    </row>
    <row r="346" spans="1:5" x14ac:dyDescent="0.25">
      <c r="A346" s="310">
        <v>4474</v>
      </c>
      <c r="B346" s="314">
        <v>903420</v>
      </c>
      <c r="C346" s="312" t="s">
        <v>1005</v>
      </c>
      <c r="D346" s="312"/>
      <c r="E346" s="313">
        <v>12.335581787521079</v>
      </c>
    </row>
    <row r="347" spans="1:5" ht="24" x14ac:dyDescent="0.25">
      <c r="A347" s="310">
        <v>4475</v>
      </c>
      <c r="B347" s="314">
        <v>903430</v>
      </c>
      <c r="C347" s="312" t="s">
        <v>1004</v>
      </c>
      <c r="D347" s="312" t="s">
        <v>1003</v>
      </c>
      <c r="E347" s="313">
        <v>14.418212478920742</v>
      </c>
    </row>
    <row r="348" spans="1:5" x14ac:dyDescent="0.25">
      <c r="A348" s="310">
        <v>4476</v>
      </c>
      <c r="B348" s="314">
        <v>903440</v>
      </c>
      <c r="C348" s="312" t="s">
        <v>1002</v>
      </c>
      <c r="D348" s="312" t="s">
        <v>9956</v>
      </c>
      <c r="E348" s="313">
        <v>13.617200674536255</v>
      </c>
    </row>
    <row r="349" spans="1:5" x14ac:dyDescent="0.25">
      <c r="A349" s="310">
        <v>4477</v>
      </c>
      <c r="B349" s="314">
        <v>903450</v>
      </c>
      <c r="C349" s="312" t="s">
        <v>1000</v>
      </c>
      <c r="D349" s="312"/>
      <c r="E349" s="313">
        <v>3.5244519392917373</v>
      </c>
    </row>
    <row r="350" spans="1:5" x14ac:dyDescent="0.25">
      <c r="A350" s="310">
        <v>4478</v>
      </c>
      <c r="B350" s="314">
        <v>903460</v>
      </c>
      <c r="C350" s="312" t="s">
        <v>999</v>
      </c>
      <c r="D350" s="312"/>
      <c r="E350" s="313">
        <v>6.2478920741989876</v>
      </c>
    </row>
    <row r="351" spans="1:5" x14ac:dyDescent="0.25">
      <c r="A351" s="310">
        <v>4479</v>
      </c>
      <c r="B351" s="314">
        <v>903470</v>
      </c>
      <c r="C351" s="312" t="s">
        <v>998</v>
      </c>
      <c r="D351" s="312"/>
      <c r="E351" s="313">
        <v>7.2091062394603709</v>
      </c>
    </row>
    <row r="352" spans="1:5" x14ac:dyDescent="0.25">
      <c r="A352" s="310">
        <v>4480</v>
      </c>
      <c r="B352" s="314">
        <v>903480</v>
      </c>
      <c r="C352" s="312" t="s">
        <v>997</v>
      </c>
      <c r="D352" s="312"/>
      <c r="E352" s="313">
        <v>7.2091062394603709</v>
      </c>
    </row>
    <row r="353" spans="1:5" x14ac:dyDescent="0.25">
      <c r="A353" s="310">
        <v>4481</v>
      </c>
      <c r="B353" s="314">
        <v>903490</v>
      </c>
      <c r="C353" s="312" t="s">
        <v>996</v>
      </c>
      <c r="D353" s="312"/>
      <c r="E353" s="313">
        <v>13.617200674536255</v>
      </c>
    </row>
    <row r="354" spans="1:5" x14ac:dyDescent="0.25">
      <c r="A354" s="310">
        <v>4482</v>
      </c>
      <c r="B354" s="314">
        <v>903500</v>
      </c>
      <c r="C354" s="312" t="s">
        <v>995</v>
      </c>
      <c r="D354" s="312"/>
      <c r="E354" s="313">
        <v>9.6121416526138272</v>
      </c>
    </row>
    <row r="355" spans="1:5" x14ac:dyDescent="0.25">
      <c r="A355" s="310">
        <v>4483</v>
      </c>
      <c r="B355" s="314">
        <v>903510</v>
      </c>
      <c r="C355" s="312" t="s">
        <v>994</v>
      </c>
      <c r="D355" s="312"/>
      <c r="E355" s="313">
        <v>28.516020236087691</v>
      </c>
    </row>
    <row r="356" spans="1:5" x14ac:dyDescent="0.25">
      <c r="A356" s="310">
        <v>4484</v>
      </c>
      <c r="B356" s="314">
        <v>903520</v>
      </c>
      <c r="C356" s="312" t="s">
        <v>993</v>
      </c>
      <c r="D356" s="312"/>
      <c r="E356" s="313">
        <v>3.2040472175379429</v>
      </c>
    </row>
    <row r="357" spans="1:5" x14ac:dyDescent="0.25">
      <c r="A357" s="310">
        <v>4485</v>
      </c>
      <c r="B357" s="314">
        <v>903530</v>
      </c>
      <c r="C357" s="312" t="s">
        <v>992</v>
      </c>
      <c r="D357" s="312"/>
      <c r="E357" s="313">
        <v>9.6121416526138272</v>
      </c>
    </row>
    <row r="358" spans="1:5" x14ac:dyDescent="0.25">
      <c r="A358" s="310">
        <v>4486</v>
      </c>
      <c r="B358" s="314">
        <v>903540</v>
      </c>
      <c r="C358" s="312" t="s">
        <v>991</v>
      </c>
      <c r="D358" s="312"/>
      <c r="E358" s="313">
        <v>13.617200674536255</v>
      </c>
    </row>
    <row r="359" spans="1:5" x14ac:dyDescent="0.25">
      <c r="A359" s="310">
        <v>4487</v>
      </c>
      <c r="B359" s="314">
        <v>903550</v>
      </c>
      <c r="C359" s="312" t="s">
        <v>990</v>
      </c>
      <c r="D359" s="312"/>
      <c r="E359" s="313">
        <v>19.06408094435076</v>
      </c>
    </row>
    <row r="360" spans="1:5" x14ac:dyDescent="0.25">
      <c r="A360" s="310">
        <v>4488</v>
      </c>
      <c r="B360" s="314">
        <v>903560</v>
      </c>
      <c r="C360" s="312" t="s">
        <v>989</v>
      </c>
      <c r="D360" s="312"/>
      <c r="E360" s="313">
        <v>81.543001686340631</v>
      </c>
    </row>
    <row r="361" spans="1:5" x14ac:dyDescent="0.25">
      <c r="A361" s="310">
        <v>4489</v>
      </c>
      <c r="B361" s="314">
        <v>903570</v>
      </c>
      <c r="C361" s="312" t="s">
        <v>988</v>
      </c>
      <c r="D361" s="312"/>
      <c r="E361" s="313">
        <v>3.5244519392917373</v>
      </c>
    </row>
    <row r="362" spans="1:5" x14ac:dyDescent="0.25">
      <c r="A362" s="310">
        <v>4490</v>
      </c>
      <c r="B362" s="314">
        <v>903580</v>
      </c>
      <c r="C362" s="312" t="s">
        <v>987</v>
      </c>
      <c r="D362" s="312"/>
      <c r="E362" s="313">
        <v>3.5244519392917373</v>
      </c>
    </row>
    <row r="363" spans="1:5" x14ac:dyDescent="0.25">
      <c r="A363" s="310">
        <v>4491</v>
      </c>
      <c r="B363" s="314">
        <v>903590</v>
      </c>
      <c r="C363" s="312" t="s">
        <v>986</v>
      </c>
      <c r="D363" s="312"/>
      <c r="E363" s="313">
        <v>32.681281618887013</v>
      </c>
    </row>
    <row r="364" spans="1:5" x14ac:dyDescent="0.25">
      <c r="A364" s="310">
        <v>4492</v>
      </c>
      <c r="B364" s="314">
        <v>903600</v>
      </c>
      <c r="C364" s="312" t="s">
        <v>985</v>
      </c>
      <c r="D364" s="312"/>
      <c r="E364" s="313">
        <v>3.5244519392917373</v>
      </c>
    </row>
    <row r="365" spans="1:5" x14ac:dyDescent="0.25">
      <c r="A365" s="310">
        <v>4493</v>
      </c>
      <c r="B365" s="314">
        <v>903610</v>
      </c>
      <c r="C365" s="312" t="s">
        <v>984</v>
      </c>
      <c r="D365" s="312"/>
      <c r="E365" s="313">
        <v>13.617200674536255</v>
      </c>
    </row>
    <row r="366" spans="1:5" x14ac:dyDescent="0.25">
      <c r="A366" s="310">
        <v>4494</v>
      </c>
      <c r="B366" s="314">
        <v>903620</v>
      </c>
      <c r="C366" s="312" t="s">
        <v>983</v>
      </c>
      <c r="D366" s="312"/>
      <c r="E366" s="313">
        <v>27.23440134907251</v>
      </c>
    </row>
    <row r="367" spans="1:5" x14ac:dyDescent="0.25">
      <c r="A367" s="310">
        <v>4495</v>
      </c>
      <c r="B367" s="314">
        <v>903630</v>
      </c>
      <c r="C367" s="312" t="s">
        <v>982</v>
      </c>
      <c r="D367" s="312"/>
      <c r="E367" s="313">
        <v>13.617200674536255</v>
      </c>
    </row>
    <row r="368" spans="1:5" x14ac:dyDescent="0.25">
      <c r="A368" s="310">
        <v>4496</v>
      </c>
      <c r="B368" s="314">
        <v>903640</v>
      </c>
      <c r="C368" s="312" t="s">
        <v>981</v>
      </c>
      <c r="D368" s="312"/>
      <c r="E368" s="313">
        <v>10.893760539629005</v>
      </c>
    </row>
    <row r="369" spans="1:244" x14ac:dyDescent="0.25">
      <c r="A369" s="310">
        <v>4497</v>
      </c>
      <c r="B369" s="314">
        <v>903660</v>
      </c>
      <c r="C369" s="312" t="s">
        <v>980</v>
      </c>
      <c r="D369" s="312"/>
      <c r="E369" s="313">
        <v>20.505902192242832</v>
      </c>
    </row>
    <row r="370" spans="1:244" x14ac:dyDescent="0.25">
      <c r="A370" s="310">
        <v>4498</v>
      </c>
      <c r="B370" s="314">
        <v>903670</v>
      </c>
      <c r="C370" s="312" t="s">
        <v>979</v>
      </c>
      <c r="D370" s="312"/>
      <c r="E370" s="313">
        <v>1.7622259696458686</v>
      </c>
    </row>
    <row r="371" spans="1:244" s="326" customFormat="1" x14ac:dyDescent="0.25">
      <c r="A371" s="310">
        <v>4499</v>
      </c>
      <c r="B371" s="314">
        <v>903680</v>
      </c>
      <c r="C371" s="312" t="s">
        <v>978</v>
      </c>
      <c r="D371" s="312"/>
      <c r="E371" s="313">
        <v>27.23440134907251</v>
      </c>
      <c r="F371" s="305"/>
      <c r="G371" s="305"/>
      <c r="H371" s="305"/>
      <c r="I371" s="305"/>
      <c r="J371" s="305"/>
      <c r="K371" s="305"/>
      <c r="L371" s="305"/>
      <c r="M371" s="305"/>
      <c r="N371" s="305"/>
      <c r="O371" s="305"/>
      <c r="P371" s="305"/>
      <c r="Q371" s="305"/>
      <c r="R371" s="305"/>
      <c r="S371" s="305"/>
      <c r="T371" s="305"/>
      <c r="U371" s="305"/>
      <c r="V371" s="305"/>
      <c r="W371" s="305"/>
      <c r="X371" s="305"/>
      <c r="Y371" s="305"/>
      <c r="Z371" s="305"/>
      <c r="AA371" s="305"/>
      <c r="AB371" s="305"/>
      <c r="AC371" s="305"/>
      <c r="AD371" s="305"/>
      <c r="AE371" s="305"/>
      <c r="AF371" s="305"/>
      <c r="AG371" s="305"/>
      <c r="AH371" s="305"/>
      <c r="AI371" s="305"/>
      <c r="AJ371" s="305"/>
      <c r="AK371" s="305"/>
      <c r="AL371" s="305"/>
      <c r="AM371" s="305"/>
      <c r="AN371" s="305"/>
      <c r="AO371" s="305"/>
      <c r="AP371" s="305"/>
      <c r="AQ371" s="305"/>
      <c r="AR371" s="305"/>
      <c r="AS371" s="305"/>
      <c r="AT371" s="305"/>
      <c r="AU371" s="305"/>
      <c r="AV371" s="305"/>
      <c r="AW371" s="305"/>
      <c r="AX371" s="305"/>
      <c r="AY371" s="305"/>
      <c r="AZ371" s="305"/>
      <c r="BA371" s="305"/>
      <c r="BB371" s="305"/>
      <c r="BC371" s="305"/>
      <c r="BD371" s="305"/>
      <c r="BE371" s="305"/>
      <c r="BF371" s="305"/>
      <c r="BG371" s="305"/>
      <c r="BH371" s="305"/>
      <c r="BI371" s="305"/>
      <c r="BJ371" s="305"/>
      <c r="BK371" s="305"/>
      <c r="BL371" s="305"/>
      <c r="BM371" s="305"/>
      <c r="BN371" s="305"/>
      <c r="BO371" s="305"/>
      <c r="BP371" s="305"/>
      <c r="BQ371" s="305"/>
      <c r="BR371" s="305"/>
      <c r="BS371" s="305"/>
      <c r="BT371" s="305"/>
      <c r="BU371" s="305"/>
      <c r="BV371" s="305"/>
      <c r="BW371" s="305"/>
      <c r="BX371" s="305"/>
      <c r="BY371" s="305"/>
      <c r="BZ371" s="305"/>
      <c r="CA371" s="305"/>
      <c r="CB371" s="305"/>
      <c r="CC371" s="305"/>
      <c r="CD371" s="305"/>
      <c r="CE371" s="305"/>
      <c r="CF371" s="305"/>
      <c r="CG371" s="305"/>
      <c r="CH371" s="305"/>
      <c r="CI371" s="305"/>
      <c r="CJ371" s="305"/>
      <c r="CK371" s="305"/>
      <c r="CL371" s="305"/>
      <c r="CM371" s="305"/>
      <c r="CN371" s="305"/>
      <c r="CO371" s="305"/>
      <c r="CP371" s="305"/>
      <c r="CQ371" s="305"/>
      <c r="CR371" s="305"/>
      <c r="CS371" s="305"/>
      <c r="CT371" s="305"/>
      <c r="CU371" s="305"/>
      <c r="CV371" s="305"/>
      <c r="CW371" s="305"/>
      <c r="CX371" s="305"/>
      <c r="CY371" s="305"/>
      <c r="CZ371" s="305"/>
      <c r="DA371" s="305"/>
      <c r="DB371" s="305"/>
      <c r="DC371" s="305"/>
      <c r="DD371" s="305"/>
      <c r="DE371" s="305"/>
      <c r="DF371" s="305"/>
      <c r="DG371" s="305"/>
      <c r="DH371" s="305"/>
      <c r="DI371" s="305"/>
      <c r="DJ371" s="305"/>
      <c r="DK371" s="305"/>
      <c r="DL371" s="305"/>
      <c r="DM371" s="305"/>
      <c r="DN371" s="305"/>
      <c r="DO371" s="305"/>
      <c r="DP371" s="305"/>
      <c r="DQ371" s="305"/>
      <c r="DR371" s="305"/>
      <c r="DS371" s="305"/>
      <c r="DT371" s="305"/>
      <c r="DU371" s="305"/>
      <c r="DV371" s="305"/>
      <c r="DW371" s="305"/>
      <c r="DX371" s="305"/>
      <c r="DY371" s="305"/>
      <c r="DZ371" s="305"/>
      <c r="EA371" s="305"/>
      <c r="EB371" s="305"/>
      <c r="EC371" s="305"/>
      <c r="ED371" s="305"/>
      <c r="EE371" s="305"/>
      <c r="EF371" s="305"/>
      <c r="EG371" s="305"/>
      <c r="EH371" s="305"/>
      <c r="EI371" s="305"/>
      <c r="EJ371" s="305"/>
      <c r="EK371" s="305"/>
      <c r="EL371" s="305"/>
      <c r="EM371" s="305"/>
      <c r="EN371" s="305"/>
      <c r="EO371" s="305"/>
      <c r="EP371" s="305"/>
      <c r="EQ371" s="305"/>
      <c r="ER371" s="305"/>
      <c r="ES371" s="305"/>
      <c r="ET371" s="305"/>
      <c r="EU371" s="305"/>
      <c r="EV371" s="305"/>
      <c r="EW371" s="305"/>
      <c r="EX371" s="305"/>
      <c r="EY371" s="305"/>
      <c r="EZ371" s="305"/>
      <c r="FA371" s="305"/>
      <c r="FB371" s="305"/>
      <c r="FC371" s="305"/>
      <c r="FD371" s="305"/>
      <c r="FE371" s="305"/>
      <c r="FF371" s="305"/>
      <c r="FG371" s="305"/>
      <c r="FH371" s="305"/>
      <c r="FI371" s="305"/>
      <c r="FJ371" s="305"/>
      <c r="FK371" s="305"/>
      <c r="FL371" s="305"/>
      <c r="FM371" s="305"/>
      <c r="FN371" s="305"/>
      <c r="FO371" s="305"/>
      <c r="FP371" s="305"/>
      <c r="FQ371" s="305"/>
      <c r="FR371" s="305"/>
      <c r="FS371" s="305"/>
      <c r="FT371" s="305"/>
      <c r="FU371" s="305"/>
      <c r="FV371" s="305"/>
      <c r="FW371" s="305"/>
      <c r="FX371" s="305"/>
      <c r="FY371" s="305"/>
      <c r="FZ371" s="305"/>
      <c r="GA371" s="305"/>
      <c r="GB371" s="305"/>
      <c r="GC371" s="305"/>
      <c r="GD371" s="305"/>
      <c r="GE371" s="305"/>
      <c r="GF371" s="305"/>
      <c r="GG371" s="305"/>
      <c r="GH371" s="305"/>
      <c r="GI371" s="305"/>
      <c r="GJ371" s="305"/>
      <c r="GK371" s="305"/>
      <c r="GL371" s="305"/>
      <c r="GM371" s="305"/>
      <c r="GN371" s="305"/>
      <c r="GO371" s="305"/>
      <c r="GP371" s="305"/>
      <c r="GQ371" s="305"/>
      <c r="GR371" s="305"/>
      <c r="GS371" s="305"/>
      <c r="GT371" s="305"/>
      <c r="GU371" s="305"/>
      <c r="GV371" s="305"/>
      <c r="GW371" s="305"/>
      <c r="GX371" s="305"/>
      <c r="GY371" s="305"/>
      <c r="GZ371" s="305"/>
      <c r="HA371" s="305"/>
      <c r="HB371" s="305"/>
      <c r="HC371" s="305"/>
      <c r="HD371" s="305"/>
      <c r="HE371" s="305"/>
      <c r="HF371" s="305"/>
      <c r="HG371" s="305"/>
      <c r="HH371" s="305"/>
      <c r="HI371" s="305"/>
      <c r="HJ371" s="305"/>
      <c r="HK371" s="305"/>
      <c r="HL371" s="305"/>
      <c r="HM371" s="305"/>
      <c r="HN371" s="305"/>
      <c r="HO371" s="305"/>
      <c r="HP371" s="305"/>
      <c r="HQ371" s="305"/>
      <c r="HR371" s="305"/>
      <c r="HS371" s="305"/>
      <c r="HT371" s="305"/>
      <c r="HU371" s="305"/>
      <c r="HV371" s="305"/>
      <c r="HW371" s="305"/>
      <c r="HX371" s="305"/>
      <c r="HY371" s="305"/>
      <c r="HZ371" s="305"/>
      <c r="IA371" s="305"/>
      <c r="IB371" s="305"/>
      <c r="IC371" s="305"/>
      <c r="ID371" s="305"/>
      <c r="IE371" s="305"/>
      <c r="IF371" s="305"/>
      <c r="IG371" s="305"/>
      <c r="IH371" s="305"/>
      <c r="II371" s="305"/>
      <c r="IJ371" s="305"/>
    </row>
    <row r="372" spans="1:244" x14ac:dyDescent="0.25">
      <c r="A372" s="310">
        <v>4500</v>
      </c>
      <c r="B372" s="314">
        <v>903690</v>
      </c>
      <c r="C372" s="312" t="s">
        <v>977</v>
      </c>
      <c r="D372" s="312"/>
      <c r="E372" s="313">
        <v>13.617200674536255</v>
      </c>
      <c r="F372" s="326"/>
      <c r="G372" s="326"/>
      <c r="H372" s="326"/>
      <c r="I372" s="326"/>
      <c r="J372" s="326"/>
      <c r="K372" s="326"/>
      <c r="L372" s="326"/>
      <c r="M372" s="326"/>
      <c r="N372" s="326"/>
      <c r="O372" s="326"/>
      <c r="P372" s="326"/>
      <c r="Q372" s="326"/>
      <c r="R372" s="326"/>
      <c r="S372" s="326"/>
      <c r="T372" s="326"/>
      <c r="U372" s="326"/>
      <c r="V372" s="326"/>
      <c r="W372" s="326"/>
      <c r="X372" s="326"/>
      <c r="Y372" s="326"/>
      <c r="Z372" s="326"/>
      <c r="AA372" s="326"/>
      <c r="AB372" s="326"/>
      <c r="AC372" s="326"/>
      <c r="AD372" s="326"/>
      <c r="AE372" s="326"/>
      <c r="AF372" s="326"/>
      <c r="AG372" s="326"/>
      <c r="AH372" s="326"/>
      <c r="AI372" s="326"/>
      <c r="AJ372" s="326"/>
      <c r="AK372" s="326"/>
      <c r="AL372" s="326"/>
      <c r="AM372" s="326"/>
      <c r="AN372" s="326"/>
      <c r="AO372" s="326"/>
      <c r="AP372" s="326"/>
      <c r="AQ372" s="326"/>
      <c r="AR372" s="326"/>
      <c r="AS372" s="326"/>
      <c r="AT372" s="326"/>
      <c r="AU372" s="326"/>
      <c r="AV372" s="326"/>
      <c r="AW372" s="326"/>
      <c r="AX372" s="326"/>
      <c r="AY372" s="326"/>
      <c r="AZ372" s="326"/>
      <c r="BA372" s="326"/>
      <c r="BB372" s="326"/>
      <c r="BC372" s="326"/>
      <c r="BD372" s="326"/>
      <c r="BE372" s="326"/>
      <c r="BF372" s="326"/>
      <c r="BG372" s="326"/>
      <c r="BH372" s="326"/>
      <c r="BI372" s="326"/>
      <c r="BJ372" s="326"/>
      <c r="BK372" s="326"/>
      <c r="BL372" s="326"/>
      <c r="BM372" s="326"/>
      <c r="BN372" s="326"/>
      <c r="BO372" s="326"/>
      <c r="BP372" s="326"/>
      <c r="BQ372" s="326"/>
      <c r="BR372" s="326"/>
      <c r="BS372" s="326"/>
      <c r="BT372" s="326"/>
      <c r="BU372" s="326"/>
      <c r="BV372" s="326"/>
      <c r="BW372" s="326"/>
      <c r="BX372" s="326"/>
      <c r="BY372" s="326"/>
      <c r="BZ372" s="326"/>
      <c r="CA372" s="326"/>
      <c r="CB372" s="326"/>
      <c r="CC372" s="326"/>
      <c r="CD372" s="326"/>
      <c r="CE372" s="326"/>
      <c r="CF372" s="326"/>
      <c r="CG372" s="326"/>
      <c r="CH372" s="326"/>
      <c r="CI372" s="326"/>
      <c r="CJ372" s="326"/>
      <c r="CK372" s="326"/>
      <c r="CL372" s="326"/>
      <c r="CM372" s="326"/>
      <c r="CN372" s="326"/>
      <c r="CO372" s="326"/>
      <c r="CP372" s="326"/>
      <c r="CQ372" s="326"/>
      <c r="CR372" s="326"/>
      <c r="CS372" s="326"/>
      <c r="CT372" s="326"/>
      <c r="CU372" s="326"/>
      <c r="CV372" s="326"/>
      <c r="CW372" s="326"/>
      <c r="CX372" s="326"/>
      <c r="CY372" s="326"/>
      <c r="CZ372" s="326"/>
      <c r="DA372" s="326"/>
      <c r="DB372" s="326"/>
      <c r="DC372" s="326"/>
      <c r="DD372" s="326"/>
      <c r="DE372" s="326"/>
      <c r="DF372" s="326"/>
      <c r="DG372" s="326"/>
      <c r="DH372" s="326"/>
      <c r="DI372" s="326"/>
      <c r="DJ372" s="326"/>
      <c r="DK372" s="326"/>
      <c r="DL372" s="326"/>
      <c r="DM372" s="326"/>
      <c r="DN372" s="326"/>
      <c r="DO372" s="326"/>
      <c r="DP372" s="326"/>
      <c r="DQ372" s="326"/>
      <c r="DR372" s="326"/>
      <c r="DS372" s="326"/>
      <c r="DT372" s="326"/>
      <c r="DU372" s="326"/>
      <c r="DV372" s="326"/>
      <c r="DW372" s="326"/>
      <c r="DX372" s="326"/>
      <c r="DY372" s="326"/>
      <c r="DZ372" s="326"/>
      <c r="EA372" s="326"/>
      <c r="EB372" s="326"/>
      <c r="EC372" s="326"/>
      <c r="ED372" s="326"/>
      <c r="EE372" s="326"/>
      <c r="EF372" s="326"/>
      <c r="EG372" s="326"/>
      <c r="EH372" s="326"/>
      <c r="EI372" s="326"/>
      <c r="EJ372" s="326"/>
      <c r="EK372" s="326"/>
      <c r="EL372" s="326"/>
      <c r="EM372" s="326"/>
      <c r="EN372" s="326"/>
      <c r="EO372" s="326"/>
      <c r="EP372" s="326"/>
      <c r="EQ372" s="326"/>
      <c r="ER372" s="326"/>
      <c r="ES372" s="326"/>
      <c r="ET372" s="326"/>
      <c r="EU372" s="326"/>
      <c r="EV372" s="326"/>
      <c r="EW372" s="326"/>
      <c r="EX372" s="326"/>
      <c r="EY372" s="326"/>
      <c r="EZ372" s="326"/>
      <c r="FA372" s="326"/>
      <c r="FB372" s="326"/>
      <c r="FC372" s="326"/>
      <c r="FD372" s="326"/>
      <c r="FE372" s="326"/>
      <c r="FF372" s="326"/>
      <c r="FG372" s="326"/>
      <c r="FH372" s="326"/>
      <c r="FI372" s="326"/>
      <c r="FJ372" s="326"/>
      <c r="FK372" s="326"/>
      <c r="FL372" s="326"/>
      <c r="FM372" s="326"/>
      <c r="FN372" s="326"/>
      <c r="FO372" s="326"/>
      <c r="FP372" s="326"/>
      <c r="FQ372" s="326"/>
      <c r="FR372" s="326"/>
      <c r="FS372" s="326"/>
      <c r="FT372" s="326"/>
      <c r="FU372" s="326"/>
      <c r="FV372" s="326"/>
      <c r="FW372" s="326"/>
      <c r="FX372" s="326"/>
      <c r="FY372" s="326"/>
      <c r="FZ372" s="326"/>
      <c r="GA372" s="326"/>
      <c r="GB372" s="326"/>
      <c r="GC372" s="326"/>
      <c r="GD372" s="326"/>
      <c r="GE372" s="326"/>
      <c r="GF372" s="326"/>
      <c r="GG372" s="326"/>
      <c r="GH372" s="326"/>
      <c r="GI372" s="326"/>
      <c r="GJ372" s="326"/>
      <c r="GK372" s="326"/>
      <c r="GL372" s="326"/>
      <c r="GM372" s="326"/>
      <c r="GN372" s="326"/>
      <c r="GO372" s="326"/>
      <c r="GP372" s="326"/>
      <c r="GQ372" s="326"/>
      <c r="GR372" s="326"/>
      <c r="GS372" s="326"/>
      <c r="GT372" s="326"/>
      <c r="GU372" s="326"/>
      <c r="GV372" s="326"/>
      <c r="GW372" s="326"/>
      <c r="GX372" s="326"/>
      <c r="GY372" s="326"/>
      <c r="GZ372" s="326"/>
      <c r="HA372" s="326"/>
      <c r="HB372" s="326"/>
      <c r="HC372" s="326"/>
      <c r="HD372" s="326"/>
      <c r="HE372" s="326"/>
      <c r="HF372" s="326"/>
      <c r="HG372" s="326"/>
      <c r="HH372" s="326"/>
      <c r="HI372" s="326"/>
      <c r="HJ372" s="326"/>
      <c r="HK372" s="326"/>
      <c r="HL372" s="326"/>
      <c r="HM372" s="326"/>
      <c r="HN372" s="326"/>
      <c r="HO372" s="326"/>
      <c r="HP372" s="326"/>
      <c r="HQ372" s="326"/>
      <c r="HR372" s="326"/>
      <c r="HS372" s="326"/>
      <c r="HT372" s="326"/>
      <c r="HU372" s="326"/>
      <c r="HV372" s="326"/>
      <c r="HW372" s="326"/>
      <c r="HX372" s="326"/>
      <c r="HY372" s="326"/>
      <c r="HZ372" s="326"/>
      <c r="IA372" s="326"/>
      <c r="IB372" s="326"/>
      <c r="IC372" s="326"/>
      <c r="ID372" s="326"/>
      <c r="IE372" s="326"/>
      <c r="IF372" s="326"/>
      <c r="IG372" s="326"/>
      <c r="IH372" s="326"/>
      <c r="II372" s="326"/>
      <c r="IJ372" s="326"/>
    </row>
    <row r="373" spans="1:244" ht="60" x14ac:dyDescent="0.25">
      <c r="A373" s="310">
        <v>4501</v>
      </c>
      <c r="B373" s="314">
        <v>903710</v>
      </c>
      <c r="C373" s="312" t="s">
        <v>976</v>
      </c>
      <c r="D373" s="312" t="s">
        <v>975</v>
      </c>
      <c r="E373" s="313">
        <v>33.962900505902191</v>
      </c>
    </row>
    <row r="374" spans="1:244" ht="96" x14ac:dyDescent="0.25">
      <c r="A374" s="327">
        <v>4502</v>
      </c>
      <c r="B374" s="328">
        <v>903720</v>
      </c>
      <c r="C374" s="329" t="s">
        <v>974</v>
      </c>
      <c r="D374" s="329" t="s">
        <v>9957</v>
      </c>
      <c r="E374" s="330">
        <v>27.23</v>
      </c>
    </row>
    <row r="375" spans="1:244" x14ac:dyDescent="0.25">
      <c r="A375" s="310">
        <v>4503</v>
      </c>
      <c r="B375" s="314">
        <v>903750</v>
      </c>
      <c r="C375" s="312" t="s">
        <v>973</v>
      </c>
      <c r="D375" s="312"/>
      <c r="E375" s="313">
        <v>19.06408094435076</v>
      </c>
    </row>
    <row r="376" spans="1:244" x14ac:dyDescent="0.25">
      <c r="A376" s="310">
        <v>4504</v>
      </c>
      <c r="B376" s="314">
        <v>903760</v>
      </c>
      <c r="C376" s="312" t="s">
        <v>972</v>
      </c>
      <c r="D376" s="312"/>
      <c r="E376" s="313">
        <v>40.85160202360877</v>
      </c>
    </row>
    <row r="377" spans="1:244" x14ac:dyDescent="0.25">
      <c r="A377" s="310">
        <v>4505</v>
      </c>
      <c r="B377" s="314">
        <v>903780</v>
      </c>
      <c r="C377" s="312" t="s">
        <v>971</v>
      </c>
      <c r="D377" s="312"/>
      <c r="E377" s="313">
        <v>5.4468802698145025</v>
      </c>
    </row>
    <row r="378" spans="1:244" x14ac:dyDescent="0.25">
      <c r="A378" s="310">
        <v>4506</v>
      </c>
      <c r="B378" s="314">
        <v>903790</v>
      </c>
      <c r="C378" s="312" t="s">
        <v>970</v>
      </c>
      <c r="D378" s="312"/>
      <c r="E378" s="313">
        <v>4.1652613827993257</v>
      </c>
    </row>
    <row r="379" spans="1:244" x14ac:dyDescent="0.25">
      <c r="A379" s="310">
        <v>4507</v>
      </c>
      <c r="B379" s="314">
        <v>903800</v>
      </c>
      <c r="C379" s="312" t="s">
        <v>969</v>
      </c>
      <c r="D379" s="312"/>
      <c r="E379" s="313">
        <v>5.4468802698145025</v>
      </c>
    </row>
    <row r="380" spans="1:244" x14ac:dyDescent="0.25">
      <c r="A380" s="310">
        <v>4508</v>
      </c>
      <c r="B380" s="314">
        <v>903805</v>
      </c>
      <c r="C380" s="312" t="s">
        <v>968</v>
      </c>
      <c r="D380" s="312" t="s">
        <v>9958</v>
      </c>
      <c r="E380" s="313">
        <v>56.070826306914</v>
      </c>
    </row>
    <row r="381" spans="1:244" x14ac:dyDescent="0.25">
      <c r="A381" s="310">
        <v>4509</v>
      </c>
      <c r="B381" s="314">
        <v>903810</v>
      </c>
      <c r="C381" s="312" t="s">
        <v>967</v>
      </c>
      <c r="D381" s="312" t="s">
        <v>9958</v>
      </c>
      <c r="E381" s="313">
        <v>56.070826306914</v>
      </c>
    </row>
    <row r="382" spans="1:244" x14ac:dyDescent="0.25">
      <c r="A382" s="310">
        <v>4510</v>
      </c>
      <c r="B382" s="314">
        <v>903820</v>
      </c>
      <c r="C382" s="312" t="s">
        <v>965</v>
      </c>
      <c r="D382" s="312"/>
      <c r="E382" s="313">
        <v>8.1703204047217532</v>
      </c>
    </row>
    <row r="383" spans="1:244" x14ac:dyDescent="0.25">
      <c r="A383" s="310">
        <v>4511</v>
      </c>
      <c r="B383" s="314">
        <v>903830</v>
      </c>
      <c r="C383" s="312" t="s">
        <v>964</v>
      </c>
      <c r="D383" s="312"/>
      <c r="E383" s="313">
        <v>13.617200674536255</v>
      </c>
    </row>
    <row r="384" spans="1:244" x14ac:dyDescent="0.25">
      <c r="A384" s="310">
        <v>4512</v>
      </c>
      <c r="B384" s="314">
        <v>903840</v>
      </c>
      <c r="C384" s="312" t="s">
        <v>963</v>
      </c>
      <c r="D384" s="312"/>
      <c r="E384" s="313">
        <v>40.85160202360877</v>
      </c>
    </row>
    <row r="385" spans="1:5" x14ac:dyDescent="0.25">
      <c r="A385" s="310">
        <v>4513</v>
      </c>
      <c r="B385" s="314">
        <v>903850</v>
      </c>
      <c r="C385" s="312" t="s">
        <v>962</v>
      </c>
      <c r="D385" s="312"/>
      <c r="E385" s="313">
        <v>13.617200674536255</v>
      </c>
    </row>
    <row r="386" spans="1:5" x14ac:dyDescent="0.25">
      <c r="A386" s="310">
        <v>4514</v>
      </c>
      <c r="B386" s="314">
        <v>903860</v>
      </c>
      <c r="C386" s="312" t="s">
        <v>961</v>
      </c>
      <c r="D386" s="312"/>
      <c r="E386" s="313">
        <v>16.340640809443506</v>
      </c>
    </row>
    <row r="387" spans="1:5" x14ac:dyDescent="0.25">
      <c r="A387" s="310">
        <v>4515</v>
      </c>
      <c r="B387" s="314">
        <v>903870</v>
      </c>
      <c r="C387" s="312" t="s">
        <v>960</v>
      </c>
      <c r="D387" s="312"/>
      <c r="E387" s="313">
        <v>24.51096121416526</v>
      </c>
    </row>
    <row r="388" spans="1:5" x14ac:dyDescent="0.25">
      <c r="A388" s="310">
        <v>4516</v>
      </c>
      <c r="B388" s="314">
        <v>903880</v>
      </c>
      <c r="C388" s="312" t="s">
        <v>959</v>
      </c>
      <c r="D388" s="312"/>
      <c r="E388" s="313">
        <v>13.617200674536255</v>
      </c>
    </row>
    <row r="389" spans="1:5" x14ac:dyDescent="0.25">
      <c r="A389" s="310">
        <v>4517</v>
      </c>
      <c r="B389" s="314">
        <v>903890</v>
      </c>
      <c r="C389" s="312" t="s">
        <v>958</v>
      </c>
      <c r="D389" s="312" t="s">
        <v>228</v>
      </c>
      <c r="E389" s="313">
        <v>14.418212478920742</v>
      </c>
    </row>
    <row r="390" spans="1:5" x14ac:dyDescent="0.25">
      <c r="A390" s="310">
        <v>4518</v>
      </c>
      <c r="B390" s="314">
        <v>903900</v>
      </c>
      <c r="C390" s="312" t="s">
        <v>957</v>
      </c>
      <c r="D390" s="312"/>
      <c r="E390" s="313">
        <v>2.7234401349072512</v>
      </c>
    </row>
    <row r="391" spans="1:5" x14ac:dyDescent="0.25">
      <c r="A391" s="310">
        <v>4519</v>
      </c>
      <c r="B391" s="314">
        <v>903930</v>
      </c>
      <c r="C391" s="312" t="s">
        <v>956</v>
      </c>
      <c r="D391" s="312"/>
      <c r="E391" s="313">
        <v>8.0101180438448552</v>
      </c>
    </row>
    <row r="392" spans="1:5" x14ac:dyDescent="0.25">
      <c r="A392" s="310">
        <v>4520</v>
      </c>
      <c r="B392" s="314">
        <v>903950</v>
      </c>
      <c r="C392" s="312" t="s">
        <v>955</v>
      </c>
      <c r="D392" s="312"/>
      <c r="E392" s="313">
        <v>13.617200674536255</v>
      </c>
    </row>
    <row r="393" spans="1:5" x14ac:dyDescent="0.25">
      <c r="A393" s="310">
        <v>4521</v>
      </c>
      <c r="B393" s="314">
        <v>903960</v>
      </c>
      <c r="C393" s="312" t="s">
        <v>954</v>
      </c>
      <c r="D393" s="312"/>
      <c r="E393" s="313">
        <v>4.8060708263069136</v>
      </c>
    </row>
    <row r="394" spans="1:5" x14ac:dyDescent="0.25">
      <c r="A394" s="310">
        <v>4522</v>
      </c>
      <c r="B394" s="314">
        <v>903970</v>
      </c>
      <c r="C394" s="312" t="s">
        <v>953</v>
      </c>
      <c r="D394" s="312"/>
      <c r="E394" s="313">
        <v>13.296795952782464</v>
      </c>
    </row>
    <row r="395" spans="1:5" x14ac:dyDescent="0.25">
      <c r="A395" s="310">
        <v>4523</v>
      </c>
      <c r="B395" s="314">
        <v>903980</v>
      </c>
      <c r="C395" s="312" t="s">
        <v>952</v>
      </c>
      <c r="D395" s="312"/>
      <c r="E395" s="313">
        <v>33.962900505902191</v>
      </c>
    </row>
    <row r="396" spans="1:5" x14ac:dyDescent="0.25">
      <c r="A396" s="310">
        <v>4524</v>
      </c>
      <c r="B396" s="314">
        <v>903990</v>
      </c>
      <c r="C396" s="312" t="s">
        <v>951</v>
      </c>
      <c r="D396" s="312"/>
      <c r="E396" s="313">
        <v>1.9224283305227656</v>
      </c>
    </row>
    <row r="397" spans="1:5" x14ac:dyDescent="0.25">
      <c r="A397" s="310">
        <v>4525</v>
      </c>
      <c r="B397" s="314">
        <v>903991</v>
      </c>
      <c r="C397" s="312" t="s">
        <v>950</v>
      </c>
      <c r="D397" s="312"/>
      <c r="E397" s="313">
        <v>20.505902192242832</v>
      </c>
    </row>
    <row r="398" spans="1:5" x14ac:dyDescent="0.25">
      <c r="A398" s="310">
        <v>4526</v>
      </c>
      <c r="B398" s="314">
        <v>904000</v>
      </c>
      <c r="C398" s="312" t="s">
        <v>949</v>
      </c>
      <c r="D398" s="312"/>
      <c r="E398" s="313">
        <v>20.505902192242832</v>
      </c>
    </row>
    <row r="399" spans="1:5" x14ac:dyDescent="0.25">
      <c r="A399" s="310">
        <v>4527</v>
      </c>
      <c r="B399" s="314">
        <v>904010</v>
      </c>
      <c r="C399" s="312" t="s">
        <v>948</v>
      </c>
      <c r="D399" s="312"/>
      <c r="E399" s="313">
        <v>14.418212478920742</v>
      </c>
    </row>
    <row r="400" spans="1:5" x14ac:dyDescent="0.25">
      <c r="A400" s="310">
        <v>4528</v>
      </c>
      <c r="B400" s="314">
        <v>904020</v>
      </c>
      <c r="C400" s="312" t="s">
        <v>947</v>
      </c>
      <c r="D400" s="312"/>
      <c r="E400" s="313">
        <v>16.02023608768971</v>
      </c>
    </row>
    <row r="401" spans="1:5" x14ac:dyDescent="0.25">
      <c r="A401" s="310">
        <v>4529</v>
      </c>
      <c r="B401" s="314">
        <v>904030</v>
      </c>
      <c r="C401" s="312" t="s">
        <v>946</v>
      </c>
      <c r="D401" s="312"/>
      <c r="E401" s="313">
        <v>7.2091062394603709</v>
      </c>
    </row>
    <row r="402" spans="1:5" x14ac:dyDescent="0.25">
      <c r="A402" s="310">
        <v>4530</v>
      </c>
      <c r="B402" s="314">
        <v>904040</v>
      </c>
      <c r="C402" s="312" t="s">
        <v>945</v>
      </c>
      <c r="D402" s="312"/>
      <c r="E402" s="313">
        <v>20.505902192242832</v>
      </c>
    </row>
    <row r="403" spans="1:5" x14ac:dyDescent="0.25">
      <c r="A403" s="310">
        <v>4531</v>
      </c>
      <c r="B403" s="314">
        <v>904050</v>
      </c>
      <c r="C403" s="312" t="s">
        <v>944</v>
      </c>
      <c r="D403" s="312"/>
      <c r="E403" s="313">
        <v>13.617200674536255</v>
      </c>
    </row>
    <row r="404" spans="1:5" x14ac:dyDescent="0.25">
      <c r="A404" s="310">
        <v>4532</v>
      </c>
      <c r="B404" s="314">
        <v>904060</v>
      </c>
      <c r="C404" s="312" t="s">
        <v>944</v>
      </c>
      <c r="D404" s="312" t="s">
        <v>943</v>
      </c>
      <c r="E404" s="313">
        <v>32.681281618887013</v>
      </c>
    </row>
    <row r="405" spans="1:5" x14ac:dyDescent="0.25">
      <c r="A405" s="310">
        <v>4533</v>
      </c>
      <c r="B405" s="314">
        <v>904070</v>
      </c>
      <c r="C405" s="312" t="s">
        <v>942</v>
      </c>
      <c r="D405" s="312"/>
      <c r="E405" s="313">
        <v>4.1652613827993257</v>
      </c>
    </row>
    <row r="406" spans="1:5" s="11" customFormat="1" ht="48" x14ac:dyDescent="0.25">
      <c r="A406" s="331">
        <v>4534</v>
      </c>
      <c r="B406" s="332">
        <v>904075</v>
      </c>
      <c r="C406" s="329" t="s">
        <v>9894</v>
      </c>
      <c r="D406" s="329" t="s">
        <v>9959</v>
      </c>
      <c r="E406" s="333">
        <v>27.15</v>
      </c>
    </row>
    <row r="407" spans="1:5" x14ac:dyDescent="0.25">
      <c r="A407" s="334">
        <v>4535</v>
      </c>
      <c r="B407" s="324">
        <v>904080</v>
      </c>
      <c r="C407" s="320" t="s">
        <v>940</v>
      </c>
      <c r="D407" s="320"/>
      <c r="E407" s="325">
        <v>16.340640809443506</v>
      </c>
    </row>
    <row r="408" spans="1:5" x14ac:dyDescent="0.25">
      <c r="A408" s="310">
        <v>4536</v>
      </c>
      <c r="B408" s="314">
        <v>904090</v>
      </c>
      <c r="C408" s="312" t="s">
        <v>939</v>
      </c>
      <c r="D408" s="312" t="s">
        <v>9960</v>
      </c>
      <c r="E408" s="313">
        <v>54.308600337268132</v>
      </c>
    </row>
    <row r="409" spans="1:5" x14ac:dyDescent="0.25">
      <c r="A409" s="310">
        <v>4537</v>
      </c>
      <c r="B409" s="314">
        <v>904100</v>
      </c>
      <c r="C409" s="312" t="s">
        <v>937</v>
      </c>
      <c r="D409" s="312"/>
      <c r="E409" s="313">
        <v>6.8887015177065765</v>
      </c>
    </row>
    <row r="410" spans="1:5" x14ac:dyDescent="0.25">
      <c r="A410" s="310">
        <v>4539</v>
      </c>
      <c r="B410" s="314">
        <v>904120</v>
      </c>
      <c r="C410" s="312" t="s">
        <v>935</v>
      </c>
      <c r="D410" s="312"/>
      <c r="E410" s="313">
        <v>1.7622259696458686</v>
      </c>
    </row>
    <row r="411" spans="1:5" x14ac:dyDescent="0.25">
      <c r="A411" s="310">
        <v>4540</v>
      </c>
      <c r="B411" s="314">
        <v>904130</v>
      </c>
      <c r="C411" s="312" t="s">
        <v>934</v>
      </c>
      <c r="D411" s="312"/>
      <c r="E411" s="313">
        <v>27.23440134907251</v>
      </c>
    </row>
    <row r="412" spans="1:5" x14ac:dyDescent="0.25">
      <c r="A412" s="310">
        <v>4541</v>
      </c>
      <c r="B412" s="314">
        <v>904140</v>
      </c>
      <c r="C412" s="312" t="s">
        <v>933</v>
      </c>
      <c r="D412" s="312"/>
      <c r="E412" s="313">
        <v>27.23440134907251</v>
      </c>
    </row>
    <row r="413" spans="1:5" x14ac:dyDescent="0.25">
      <c r="A413" s="310">
        <v>4542</v>
      </c>
      <c r="B413" s="314">
        <v>904150</v>
      </c>
      <c r="C413" s="312" t="s">
        <v>932</v>
      </c>
      <c r="D413" s="312"/>
      <c r="E413" s="313">
        <v>8.0101180438448552</v>
      </c>
    </row>
    <row r="414" spans="1:5" x14ac:dyDescent="0.25">
      <c r="A414" s="310">
        <v>4543</v>
      </c>
      <c r="B414" s="314">
        <v>904160</v>
      </c>
      <c r="C414" s="312" t="s">
        <v>931</v>
      </c>
      <c r="D414" s="312"/>
      <c r="E414" s="313">
        <v>33.962900505902191</v>
      </c>
    </row>
    <row r="415" spans="1:5" x14ac:dyDescent="0.25">
      <c r="A415" s="310">
        <v>4544</v>
      </c>
      <c r="B415" s="314">
        <v>904170</v>
      </c>
      <c r="C415" s="312" t="s">
        <v>930</v>
      </c>
      <c r="D415" s="312"/>
      <c r="E415" s="313">
        <v>33.962900505902191</v>
      </c>
    </row>
    <row r="416" spans="1:5" x14ac:dyDescent="0.25">
      <c r="A416" s="310">
        <v>4545</v>
      </c>
      <c r="B416" s="314">
        <v>904200</v>
      </c>
      <c r="C416" s="312" t="s">
        <v>929</v>
      </c>
      <c r="D416" s="312"/>
      <c r="E416" s="313">
        <v>3.5244519392917373</v>
      </c>
    </row>
    <row r="417" spans="1:5" x14ac:dyDescent="0.25">
      <c r="A417" s="310">
        <v>4546</v>
      </c>
      <c r="B417" s="314">
        <v>904210</v>
      </c>
      <c r="C417" s="312" t="s">
        <v>928</v>
      </c>
      <c r="D417" s="312"/>
      <c r="E417" s="313">
        <v>8.1703204047217532</v>
      </c>
    </row>
    <row r="418" spans="1:5" x14ac:dyDescent="0.25">
      <c r="A418" s="310">
        <v>4547</v>
      </c>
      <c r="B418" s="314">
        <v>904220</v>
      </c>
      <c r="C418" s="312" t="s">
        <v>927</v>
      </c>
      <c r="D418" s="312" t="s">
        <v>926</v>
      </c>
      <c r="E418" s="313">
        <v>5.4468802698145025</v>
      </c>
    </row>
    <row r="419" spans="1:5" x14ac:dyDescent="0.25">
      <c r="A419" s="310">
        <v>4548</v>
      </c>
      <c r="B419" s="314">
        <v>904230</v>
      </c>
      <c r="C419" s="312" t="s">
        <v>925</v>
      </c>
      <c r="D419" s="312"/>
      <c r="E419" s="313">
        <v>40.85160202360877</v>
      </c>
    </row>
    <row r="420" spans="1:5" x14ac:dyDescent="0.25">
      <c r="A420" s="310">
        <v>4549</v>
      </c>
      <c r="B420" s="314">
        <v>904240</v>
      </c>
      <c r="C420" s="312" t="s">
        <v>924</v>
      </c>
      <c r="D420" s="312"/>
      <c r="E420" s="313">
        <v>11.534569983136594</v>
      </c>
    </row>
    <row r="421" spans="1:5" x14ac:dyDescent="0.25">
      <c r="A421" s="310">
        <v>4550</v>
      </c>
      <c r="B421" s="314">
        <v>904250</v>
      </c>
      <c r="C421" s="312" t="s">
        <v>923</v>
      </c>
      <c r="D421" s="312"/>
      <c r="E421" s="313">
        <v>16.340640809443506</v>
      </c>
    </row>
    <row r="422" spans="1:5" x14ac:dyDescent="0.25">
      <c r="A422" s="310">
        <v>4551</v>
      </c>
      <c r="B422" s="314">
        <v>904260</v>
      </c>
      <c r="C422" s="312" t="s">
        <v>922</v>
      </c>
      <c r="D422" s="312"/>
      <c r="E422" s="313">
        <v>16.340640809443506</v>
      </c>
    </row>
    <row r="423" spans="1:5" x14ac:dyDescent="0.25">
      <c r="A423" s="310">
        <v>4552</v>
      </c>
      <c r="B423" s="314">
        <v>904270</v>
      </c>
      <c r="C423" s="312" t="s">
        <v>921</v>
      </c>
      <c r="D423" s="312"/>
      <c r="E423" s="313">
        <v>9.6121416526138272</v>
      </c>
    </row>
    <row r="424" spans="1:5" x14ac:dyDescent="0.25">
      <c r="A424" s="310">
        <v>4553</v>
      </c>
      <c r="B424" s="314">
        <v>904280</v>
      </c>
      <c r="C424" s="312" t="s">
        <v>920</v>
      </c>
      <c r="D424" s="312"/>
      <c r="E424" s="313">
        <v>40.85160202360877</v>
      </c>
    </row>
    <row r="425" spans="1:5" x14ac:dyDescent="0.25">
      <c r="A425" s="310">
        <v>4554</v>
      </c>
      <c r="B425" s="314">
        <v>904290</v>
      </c>
      <c r="C425" s="312" t="s">
        <v>919</v>
      </c>
      <c r="D425" s="312"/>
      <c r="E425" s="313">
        <v>8.6509274873524458</v>
      </c>
    </row>
    <row r="426" spans="1:5" x14ac:dyDescent="0.25">
      <c r="A426" s="310">
        <v>4555</v>
      </c>
      <c r="B426" s="314">
        <v>904300</v>
      </c>
      <c r="C426" s="312" t="s">
        <v>918</v>
      </c>
      <c r="D426" s="312"/>
      <c r="E426" s="313">
        <v>19.06408094435076</v>
      </c>
    </row>
    <row r="427" spans="1:5" x14ac:dyDescent="0.25">
      <c r="A427" s="310">
        <v>4556</v>
      </c>
      <c r="B427" s="314">
        <v>904310</v>
      </c>
      <c r="C427" s="312" t="s">
        <v>917</v>
      </c>
      <c r="D427" s="312"/>
      <c r="E427" s="313">
        <v>8.6509274873524458</v>
      </c>
    </row>
    <row r="428" spans="1:5" x14ac:dyDescent="0.25">
      <c r="A428" s="310">
        <v>4557</v>
      </c>
      <c r="B428" s="314">
        <v>904320</v>
      </c>
      <c r="C428" s="312" t="s">
        <v>916</v>
      </c>
      <c r="D428" s="312"/>
      <c r="E428" s="313">
        <v>40.85160202360877</v>
      </c>
    </row>
    <row r="429" spans="1:5" x14ac:dyDescent="0.25">
      <c r="A429" s="310">
        <v>4558</v>
      </c>
      <c r="B429" s="314">
        <v>904330</v>
      </c>
      <c r="C429" s="312" t="s">
        <v>915</v>
      </c>
      <c r="D429" s="312"/>
      <c r="E429" s="313">
        <v>40.85160202360877</v>
      </c>
    </row>
    <row r="430" spans="1:5" x14ac:dyDescent="0.25">
      <c r="A430" s="310">
        <v>4559</v>
      </c>
      <c r="B430" s="314">
        <v>904340</v>
      </c>
      <c r="C430" s="312" t="s">
        <v>914</v>
      </c>
      <c r="D430" s="312"/>
      <c r="E430" s="313">
        <v>40.85160202360877</v>
      </c>
    </row>
    <row r="431" spans="1:5" x14ac:dyDescent="0.25">
      <c r="A431" s="310">
        <v>4560</v>
      </c>
      <c r="B431" s="314">
        <v>904350</v>
      </c>
      <c r="C431" s="312" t="s">
        <v>913</v>
      </c>
      <c r="D431" s="312"/>
      <c r="E431" s="313">
        <v>19.06408094435076</v>
      </c>
    </row>
    <row r="432" spans="1:5" x14ac:dyDescent="0.25">
      <c r="A432" s="310">
        <v>4561</v>
      </c>
      <c r="B432" s="314">
        <v>904360</v>
      </c>
      <c r="C432" s="312" t="s">
        <v>912</v>
      </c>
      <c r="D432" s="312"/>
      <c r="E432" s="313">
        <v>244.46880269814503</v>
      </c>
    </row>
    <row r="433" spans="1:5" x14ac:dyDescent="0.25">
      <c r="A433" s="310">
        <v>4562</v>
      </c>
      <c r="B433" s="314">
        <v>904370</v>
      </c>
      <c r="C433" s="312" t="s">
        <v>911</v>
      </c>
      <c r="D433" s="312"/>
      <c r="E433" s="313">
        <v>6.8887015177065765</v>
      </c>
    </row>
    <row r="434" spans="1:5" x14ac:dyDescent="0.25">
      <c r="A434" s="310">
        <v>4563</v>
      </c>
      <c r="B434" s="314">
        <v>904380</v>
      </c>
      <c r="C434" s="312" t="s">
        <v>910</v>
      </c>
      <c r="D434" s="312"/>
      <c r="E434" s="313">
        <v>35.40472175379427</v>
      </c>
    </row>
    <row r="435" spans="1:5" x14ac:dyDescent="0.25">
      <c r="A435" s="310">
        <v>4564</v>
      </c>
      <c r="B435" s="314">
        <v>904390</v>
      </c>
      <c r="C435" s="312" t="s">
        <v>909</v>
      </c>
      <c r="D435" s="312"/>
      <c r="E435" s="313">
        <v>16.340640809443506</v>
      </c>
    </row>
    <row r="436" spans="1:5" x14ac:dyDescent="0.25">
      <c r="A436" s="310">
        <v>4565</v>
      </c>
      <c r="B436" s="314">
        <v>904400</v>
      </c>
      <c r="C436" s="312" t="s">
        <v>908</v>
      </c>
      <c r="D436" s="312"/>
      <c r="E436" s="313">
        <v>35.40472175379427</v>
      </c>
    </row>
    <row r="437" spans="1:5" x14ac:dyDescent="0.25">
      <c r="A437" s="310">
        <v>4566</v>
      </c>
      <c r="B437" s="314">
        <v>904410</v>
      </c>
      <c r="C437" s="312" t="s">
        <v>907</v>
      </c>
      <c r="D437" s="312"/>
      <c r="E437" s="313">
        <v>9.6121416526138272</v>
      </c>
    </row>
    <row r="438" spans="1:5" x14ac:dyDescent="0.25">
      <c r="A438" s="310">
        <v>4567</v>
      </c>
      <c r="B438" s="314">
        <v>904420</v>
      </c>
      <c r="C438" s="312" t="s">
        <v>906</v>
      </c>
      <c r="D438" s="312"/>
      <c r="E438" s="313">
        <v>3.8448566610455313</v>
      </c>
    </row>
    <row r="439" spans="1:5" x14ac:dyDescent="0.25">
      <c r="A439" s="310">
        <v>4568</v>
      </c>
      <c r="B439" s="314">
        <v>904430</v>
      </c>
      <c r="C439" s="312" t="s">
        <v>905</v>
      </c>
      <c r="D439" s="312"/>
      <c r="E439" s="313">
        <v>40.85160202360877</v>
      </c>
    </row>
    <row r="440" spans="1:5" ht="108" x14ac:dyDescent="0.25">
      <c r="A440" s="310">
        <v>4569</v>
      </c>
      <c r="B440" s="314">
        <v>904440</v>
      </c>
      <c r="C440" s="312" t="s">
        <v>904</v>
      </c>
      <c r="D440" s="335" t="s">
        <v>903</v>
      </c>
      <c r="E440" s="313">
        <v>678.93760539629011</v>
      </c>
    </row>
    <row r="441" spans="1:5" ht="36" x14ac:dyDescent="0.25">
      <c r="A441" s="310">
        <v>4570</v>
      </c>
      <c r="B441" s="314">
        <v>904445</v>
      </c>
      <c r="C441" s="312" t="s">
        <v>902</v>
      </c>
      <c r="D441" s="335" t="s">
        <v>901</v>
      </c>
      <c r="E441" s="313">
        <v>95</v>
      </c>
    </row>
    <row r="442" spans="1:5" x14ac:dyDescent="0.25">
      <c r="A442" s="310">
        <v>4571</v>
      </c>
      <c r="B442" s="314">
        <v>904450</v>
      </c>
      <c r="C442" s="312" t="s">
        <v>900</v>
      </c>
      <c r="D442" s="312"/>
      <c r="E442" s="313">
        <v>47.580101180438447</v>
      </c>
    </row>
    <row r="443" spans="1:5" x14ac:dyDescent="0.25">
      <c r="A443" s="310">
        <v>4572</v>
      </c>
      <c r="B443" s="314">
        <v>904460</v>
      </c>
      <c r="C443" s="312" t="s">
        <v>899</v>
      </c>
      <c r="D443" s="312"/>
      <c r="E443" s="313">
        <v>3.8448566610455313</v>
      </c>
    </row>
    <row r="444" spans="1:5" x14ac:dyDescent="0.25">
      <c r="A444" s="310">
        <v>4573</v>
      </c>
      <c r="B444" s="314">
        <v>904470</v>
      </c>
      <c r="C444" s="312" t="s">
        <v>898</v>
      </c>
      <c r="D444" s="312"/>
      <c r="E444" s="313">
        <v>35.40472175379427</v>
      </c>
    </row>
    <row r="445" spans="1:5" x14ac:dyDescent="0.25">
      <c r="A445" s="310">
        <v>4574</v>
      </c>
      <c r="B445" s="314">
        <v>904480</v>
      </c>
      <c r="C445" s="312" t="s">
        <v>897</v>
      </c>
      <c r="D445" s="312"/>
      <c r="E445" s="313">
        <v>5.4468802698145025</v>
      </c>
    </row>
    <row r="446" spans="1:5" x14ac:dyDescent="0.25">
      <c r="A446" s="310">
        <v>4575</v>
      </c>
      <c r="B446" s="314">
        <v>904490</v>
      </c>
      <c r="C446" s="312" t="s">
        <v>896</v>
      </c>
      <c r="D446" s="312"/>
      <c r="E446" s="313">
        <v>16.340640809443506</v>
      </c>
    </row>
    <row r="447" spans="1:5" x14ac:dyDescent="0.25">
      <c r="A447" s="310">
        <v>4576</v>
      </c>
      <c r="B447" s="314">
        <v>904500</v>
      </c>
      <c r="C447" s="312" t="s">
        <v>895</v>
      </c>
      <c r="D447" s="312"/>
      <c r="E447" s="313">
        <v>4.1652613827993257</v>
      </c>
    </row>
    <row r="448" spans="1:5" x14ac:dyDescent="0.25">
      <c r="A448" s="310">
        <v>4577</v>
      </c>
      <c r="B448" s="314">
        <v>904510</v>
      </c>
      <c r="C448" s="312" t="s">
        <v>894</v>
      </c>
      <c r="D448" s="312"/>
      <c r="E448" s="313">
        <v>19.06408094435076</v>
      </c>
    </row>
    <row r="449" spans="1:5" x14ac:dyDescent="0.25">
      <c r="A449" s="310">
        <v>4578</v>
      </c>
      <c r="B449" s="314">
        <v>904520</v>
      </c>
      <c r="C449" s="312" t="s">
        <v>893</v>
      </c>
      <c r="D449" s="312"/>
      <c r="E449" s="313">
        <v>19.06408094435076</v>
      </c>
    </row>
    <row r="450" spans="1:5" x14ac:dyDescent="0.25">
      <c r="A450" s="310">
        <v>4579</v>
      </c>
      <c r="B450" s="314">
        <v>904530</v>
      </c>
      <c r="C450" s="312" t="s">
        <v>892</v>
      </c>
      <c r="D450" s="312"/>
      <c r="E450" s="313">
        <v>32.681281618887013</v>
      </c>
    </row>
    <row r="451" spans="1:5" x14ac:dyDescent="0.25">
      <c r="A451" s="310">
        <v>4580</v>
      </c>
      <c r="B451" s="314">
        <v>904540</v>
      </c>
      <c r="C451" s="312" t="s">
        <v>891</v>
      </c>
      <c r="D451" s="312"/>
      <c r="E451" s="313">
        <v>32.681281618887013</v>
      </c>
    </row>
    <row r="452" spans="1:5" x14ac:dyDescent="0.25">
      <c r="A452" s="310">
        <v>4581</v>
      </c>
      <c r="B452" s="314">
        <v>904550</v>
      </c>
      <c r="C452" s="312" t="s">
        <v>890</v>
      </c>
      <c r="D452" s="312"/>
      <c r="E452" s="313">
        <v>27.23440134907251</v>
      </c>
    </row>
    <row r="453" spans="1:5" x14ac:dyDescent="0.25">
      <c r="A453" s="310">
        <v>4582</v>
      </c>
      <c r="B453" s="314">
        <v>904560</v>
      </c>
      <c r="C453" s="312" t="s">
        <v>889</v>
      </c>
      <c r="D453" s="312"/>
      <c r="E453" s="313">
        <v>4.1652613827993257</v>
      </c>
    </row>
    <row r="454" spans="1:5" x14ac:dyDescent="0.25">
      <c r="A454" s="310">
        <v>4583</v>
      </c>
      <c r="B454" s="314">
        <v>904570</v>
      </c>
      <c r="C454" s="312" t="s">
        <v>888</v>
      </c>
      <c r="D454" s="312"/>
      <c r="E454" s="313">
        <v>5.4468802698145025</v>
      </c>
    </row>
    <row r="455" spans="1:5" x14ac:dyDescent="0.25">
      <c r="A455" s="310">
        <v>4584</v>
      </c>
      <c r="B455" s="314">
        <v>904580</v>
      </c>
      <c r="C455" s="312" t="s">
        <v>887</v>
      </c>
      <c r="D455" s="312"/>
      <c r="E455" s="313">
        <v>20.505902192242832</v>
      </c>
    </row>
    <row r="456" spans="1:5" x14ac:dyDescent="0.25">
      <c r="A456" s="310">
        <v>4585</v>
      </c>
      <c r="B456" s="314">
        <v>904590</v>
      </c>
      <c r="C456" s="312" t="s">
        <v>886</v>
      </c>
      <c r="D456" s="312"/>
      <c r="E456" s="313">
        <v>5.4468802698145025</v>
      </c>
    </row>
    <row r="457" spans="1:5" x14ac:dyDescent="0.25">
      <c r="A457" s="310">
        <v>4586</v>
      </c>
      <c r="B457" s="314">
        <v>904600</v>
      </c>
      <c r="C457" s="312" t="s">
        <v>885</v>
      </c>
      <c r="D457" s="312"/>
      <c r="E457" s="313">
        <v>9.6121416526138272</v>
      </c>
    </row>
    <row r="458" spans="1:5" x14ac:dyDescent="0.25">
      <c r="A458" s="310">
        <v>4587</v>
      </c>
      <c r="B458" s="314">
        <v>904610</v>
      </c>
      <c r="C458" s="312" t="s">
        <v>884</v>
      </c>
      <c r="D458" s="312"/>
      <c r="E458" s="313">
        <v>9.6121416526138272</v>
      </c>
    </row>
    <row r="459" spans="1:5" x14ac:dyDescent="0.25">
      <c r="A459" s="310">
        <v>4588</v>
      </c>
      <c r="B459" s="314">
        <v>904620</v>
      </c>
      <c r="C459" s="312" t="s">
        <v>883</v>
      </c>
      <c r="D459" s="312"/>
      <c r="E459" s="313">
        <v>10.893760539629005</v>
      </c>
    </row>
    <row r="460" spans="1:5" x14ac:dyDescent="0.25">
      <c r="A460" s="310">
        <v>4589</v>
      </c>
      <c r="B460" s="314">
        <v>904630</v>
      </c>
      <c r="C460" s="312" t="s">
        <v>882</v>
      </c>
      <c r="D460" s="312"/>
      <c r="E460" s="313">
        <v>16.340640809443506</v>
      </c>
    </row>
    <row r="461" spans="1:5" x14ac:dyDescent="0.25">
      <c r="A461" s="310">
        <v>4590</v>
      </c>
      <c r="B461" s="314">
        <v>904640</v>
      </c>
      <c r="C461" s="312" t="s">
        <v>881</v>
      </c>
      <c r="D461" s="312"/>
      <c r="E461" s="313">
        <v>135.85160202360876</v>
      </c>
    </row>
    <row r="462" spans="1:5" x14ac:dyDescent="0.25">
      <c r="A462" s="310">
        <v>4591</v>
      </c>
      <c r="B462" s="314">
        <v>904650</v>
      </c>
      <c r="C462" s="312" t="s">
        <v>880</v>
      </c>
      <c r="D462" s="312"/>
      <c r="E462" s="313">
        <v>4.1652613827993257</v>
      </c>
    </row>
    <row r="463" spans="1:5" x14ac:dyDescent="0.25">
      <c r="A463" s="310">
        <v>4592</v>
      </c>
      <c r="B463" s="314">
        <v>904660</v>
      </c>
      <c r="C463" s="312" t="s">
        <v>879</v>
      </c>
      <c r="D463" s="312"/>
      <c r="E463" s="313">
        <v>16.340640809443506</v>
      </c>
    </row>
    <row r="464" spans="1:5" x14ac:dyDescent="0.25">
      <c r="A464" s="310">
        <v>4593</v>
      </c>
      <c r="B464" s="314">
        <v>904670</v>
      </c>
      <c r="C464" s="312" t="s">
        <v>878</v>
      </c>
      <c r="D464" s="312"/>
      <c r="E464" s="313">
        <v>32.681281618887013</v>
      </c>
    </row>
    <row r="465" spans="1:5" x14ac:dyDescent="0.25">
      <c r="A465" s="310">
        <v>4594</v>
      </c>
      <c r="B465" s="314">
        <v>904680</v>
      </c>
      <c r="C465" s="312" t="s">
        <v>877</v>
      </c>
      <c r="D465" s="312"/>
      <c r="E465" s="313">
        <v>5.4468802698145025</v>
      </c>
    </row>
    <row r="466" spans="1:5" x14ac:dyDescent="0.25">
      <c r="A466" s="310">
        <v>4595</v>
      </c>
      <c r="B466" s="314">
        <v>904690</v>
      </c>
      <c r="C466" s="312" t="s">
        <v>876</v>
      </c>
      <c r="D466" s="312"/>
      <c r="E466" s="313">
        <v>61.197301854974711</v>
      </c>
    </row>
    <row r="467" spans="1:5" x14ac:dyDescent="0.25">
      <c r="A467" s="310">
        <v>4596</v>
      </c>
      <c r="B467" s="314">
        <v>904700</v>
      </c>
      <c r="C467" s="312" t="s">
        <v>875</v>
      </c>
      <c r="D467" s="312"/>
      <c r="E467" s="313">
        <v>40.85160202360877</v>
      </c>
    </row>
    <row r="468" spans="1:5" x14ac:dyDescent="0.25">
      <c r="A468" s="310">
        <v>4597</v>
      </c>
      <c r="B468" s="314">
        <v>904710</v>
      </c>
      <c r="C468" s="312" t="s">
        <v>874</v>
      </c>
      <c r="D468" s="312"/>
      <c r="E468" s="313">
        <v>61.197301854974711</v>
      </c>
    </row>
    <row r="469" spans="1:5" x14ac:dyDescent="0.25">
      <c r="A469" s="310">
        <v>4598</v>
      </c>
      <c r="B469" s="314">
        <v>904720</v>
      </c>
      <c r="C469" s="312" t="s">
        <v>873</v>
      </c>
      <c r="D469" s="312"/>
      <c r="E469" s="313">
        <v>10.252951096121416</v>
      </c>
    </row>
    <row r="470" spans="1:5" x14ac:dyDescent="0.25">
      <c r="A470" s="310">
        <v>4599</v>
      </c>
      <c r="B470" s="314">
        <v>904730</v>
      </c>
      <c r="C470" s="312" t="s">
        <v>872</v>
      </c>
      <c r="D470" s="312"/>
      <c r="E470" s="313">
        <v>8.1703204047217532</v>
      </c>
    </row>
    <row r="471" spans="1:5" ht="132" x14ac:dyDescent="0.25">
      <c r="A471" s="310">
        <v>4600</v>
      </c>
      <c r="B471" s="314">
        <v>904740</v>
      </c>
      <c r="C471" s="312" t="s">
        <v>871</v>
      </c>
      <c r="D471" s="335" t="s">
        <v>870</v>
      </c>
      <c r="E471" s="313">
        <v>56.070826306914</v>
      </c>
    </row>
    <row r="472" spans="1:5" ht="120" x14ac:dyDescent="0.25">
      <c r="A472" s="310">
        <v>4601</v>
      </c>
      <c r="B472" s="314">
        <v>904750</v>
      </c>
      <c r="C472" s="312" t="s">
        <v>869</v>
      </c>
      <c r="D472" s="335" t="s">
        <v>868</v>
      </c>
      <c r="E472" s="313">
        <v>56.070826306914</v>
      </c>
    </row>
    <row r="473" spans="1:5" ht="132" x14ac:dyDescent="0.25">
      <c r="A473" s="310">
        <v>4602</v>
      </c>
      <c r="B473" s="314">
        <v>904760</v>
      </c>
      <c r="C473" s="312" t="s">
        <v>867</v>
      </c>
      <c r="D473" s="335" t="s">
        <v>866</v>
      </c>
      <c r="E473" s="313">
        <v>216.27318718381113</v>
      </c>
    </row>
    <row r="474" spans="1:5" x14ac:dyDescent="0.25">
      <c r="A474" s="310">
        <v>4603</v>
      </c>
      <c r="B474" s="314">
        <v>904770</v>
      </c>
      <c r="C474" s="312" t="s">
        <v>865</v>
      </c>
      <c r="D474" s="312" t="s">
        <v>575</v>
      </c>
      <c r="E474" s="313">
        <v>21.78752107925801</v>
      </c>
    </row>
    <row r="475" spans="1:5" ht="132" x14ac:dyDescent="0.25">
      <c r="A475" s="310">
        <v>4604</v>
      </c>
      <c r="B475" s="314">
        <v>904780</v>
      </c>
      <c r="C475" s="312" t="s">
        <v>864</v>
      </c>
      <c r="D475" s="335" t="s">
        <v>863</v>
      </c>
      <c r="E475" s="313">
        <v>216.27318718381113</v>
      </c>
    </row>
    <row r="476" spans="1:5" ht="120" x14ac:dyDescent="0.25">
      <c r="A476" s="310">
        <v>4605</v>
      </c>
      <c r="B476" s="314">
        <v>904790</v>
      </c>
      <c r="C476" s="312" t="s">
        <v>862</v>
      </c>
      <c r="D476" s="335" t="s">
        <v>861</v>
      </c>
      <c r="E476" s="313">
        <v>217.23440134907253</v>
      </c>
    </row>
    <row r="477" spans="1:5" ht="132" x14ac:dyDescent="0.25">
      <c r="A477" s="310">
        <v>4606</v>
      </c>
      <c r="B477" s="314">
        <v>904800</v>
      </c>
      <c r="C477" s="312" t="s">
        <v>860</v>
      </c>
      <c r="D477" s="335" t="s">
        <v>859</v>
      </c>
      <c r="E477" s="313">
        <v>160.20236087689713</v>
      </c>
    </row>
    <row r="478" spans="1:5" ht="132" x14ac:dyDescent="0.25">
      <c r="A478" s="310">
        <v>4607</v>
      </c>
      <c r="B478" s="314">
        <v>904810</v>
      </c>
      <c r="C478" s="312" t="s">
        <v>858</v>
      </c>
      <c r="D478" s="335" t="s">
        <v>857</v>
      </c>
      <c r="E478" s="313">
        <v>160.20236087689713</v>
      </c>
    </row>
    <row r="479" spans="1:5" x14ac:dyDescent="0.25">
      <c r="A479" s="310">
        <v>4608</v>
      </c>
      <c r="B479" s="314">
        <v>904820</v>
      </c>
      <c r="C479" s="312" t="s">
        <v>856</v>
      </c>
      <c r="D479" s="312"/>
      <c r="E479" s="313">
        <v>49.021922428330519</v>
      </c>
    </row>
    <row r="480" spans="1:5" ht="24" x14ac:dyDescent="0.25">
      <c r="A480" s="310">
        <v>4609</v>
      </c>
      <c r="B480" s="314">
        <v>904830</v>
      </c>
      <c r="C480" s="312" t="s">
        <v>855</v>
      </c>
      <c r="D480" s="312"/>
      <c r="E480" s="313">
        <v>24.51096121416526</v>
      </c>
    </row>
    <row r="481" spans="1:5" x14ac:dyDescent="0.25">
      <c r="A481" s="310">
        <v>4611</v>
      </c>
      <c r="B481" s="314">
        <v>904850</v>
      </c>
      <c r="C481" s="312" t="s">
        <v>853</v>
      </c>
      <c r="D481" s="312"/>
      <c r="E481" s="313">
        <v>2.7234401349072512</v>
      </c>
    </row>
    <row r="482" spans="1:5" x14ac:dyDescent="0.25">
      <c r="A482" s="310">
        <v>4612</v>
      </c>
      <c r="B482" s="314">
        <v>904860</v>
      </c>
      <c r="C482" s="312" t="s">
        <v>852</v>
      </c>
      <c r="D482" s="312"/>
      <c r="E482" s="313">
        <v>8.1703204047217532</v>
      </c>
    </row>
    <row r="483" spans="1:5" x14ac:dyDescent="0.25">
      <c r="A483" s="310">
        <v>4613</v>
      </c>
      <c r="B483" s="314">
        <v>904870</v>
      </c>
      <c r="C483" s="312" t="s">
        <v>851</v>
      </c>
      <c r="D483" s="312"/>
      <c r="E483" s="313">
        <v>32.681281618887013</v>
      </c>
    </row>
    <row r="484" spans="1:5" ht="24" x14ac:dyDescent="0.25">
      <c r="A484" s="310">
        <v>4614</v>
      </c>
      <c r="B484" s="314">
        <v>904880</v>
      </c>
      <c r="C484" s="312" t="s">
        <v>850</v>
      </c>
      <c r="D484" s="312"/>
      <c r="E484" s="313">
        <v>57.032040472175382</v>
      </c>
    </row>
    <row r="485" spans="1:5" ht="24" x14ac:dyDescent="0.25">
      <c r="A485" s="310">
        <v>4615</v>
      </c>
      <c r="B485" s="314">
        <v>904890</v>
      </c>
      <c r="C485" s="312" t="s">
        <v>849</v>
      </c>
      <c r="D485" s="312"/>
      <c r="E485" s="313">
        <v>57.032040472175382</v>
      </c>
    </row>
    <row r="486" spans="1:5" x14ac:dyDescent="0.25">
      <c r="A486" s="310">
        <v>4616</v>
      </c>
      <c r="B486" s="314">
        <v>904900</v>
      </c>
      <c r="C486" s="312" t="s">
        <v>848</v>
      </c>
      <c r="D486" s="312"/>
      <c r="E486" s="313">
        <v>8.1703204047217532</v>
      </c>
    </row>
    <row r="487" spans="1:5" x14ac:dyDescent="0.25">
      <c r="A487" s="310">
        <v>4617</v>
      </c>
      <c r="B487" s="314">
        <v>904910</v>
      </c>
      <c r="C487" s="312" t="s">
        <v>847</v>
      </c>
      <c r="D487" s="312"/>
      <c r="E487" s="313">
        <v>8.1703204047217532</v>
      </c>
    </row>
    <row r="488" spans="1:5" ht="24" x14ac:dyDescent="0.25">
      <c r="A488" s="310">
        <v>4618</v>
      </c>
      <c r="B488" s="314">
        <v>904920</v>
      </c>
      <c r="C488" s="312" t="s">
        <v>846</v>
      </c>
      <c r="D488" s="312" t="s">
        <v>9961</v>
      </c>
      <c r="E488" s="313">
        <v>135.85160202360876</v>
      </c>
    </row>
    <row r="489" spans="1:5" x14ac:dyDescent="0.25">
      <c r="A489" s="310">
        <v>4619</v>
      </c>
      <c r="B489" s="314">
        <v>904930</v>
      </c>
      <c r="C489" s="312" t="s">
        <v>844</v>
      </c>
      <c r="D489" s="312"/>
      <c r="E489" s="313">
        <v>10.893760539629005</v>
      </c>
    </row>
    <row r="490" spans="1:5" x14ac:dyDescent="0.25">
      <c r="A490" s="310">
        <v>4620</v>
      </c>
      <c r="B490" s="314">
        <v>904940</v>
      </c>
      <c r="C490" s="312" t="s">
        <v>843</v>
      </c>
      <c r="D490" s="312"/>
      <c r="E490" s="313">
        <v>24.51096121416526</v>
      </c>
    </row>
    <row r="491" spans="1:5" x14ac:dyDescent="0.25">
      <c r="A491" s="310">
        <v>4621</v>
      </c>
      <c r="B491" s="314">
        <v>904950</v>
      </c>
      <c r="C491" s="312" t="s">
        <v>842</v>
      </c>
      <c r="D491" s="312"/>
      <c r="E491" s="313">
        <v>19.06408094435076</v>
      </c>
    </row>
    <row r="492" spans="1:5" x14ac:dyDescent="0.25">
      <c r="A492" s="310">
        <v>4622</v>
      </c>
      <c r="B492" s="314">
        <v>904960</v>
      </c>
      <c r="C492" s="312" t="s">
        <v>841</v>
      </c>
      <c r="D492" s="312"/>
      <c r="E492" s="313">
        <v>6.8887015177065765</v>
      </c>
    </row>
    <row r="493" spans="1:5" x14ac:dyDescent="0.25">
      <c r="A493" s="310">
        <v>4623</v>
      </c>
      <c r="B493" s="314">
        <v>904970</v>
      </c>
      <c r="C493" s="312" t="s">
        <v>840</v>
      </c>
      <c r="D493" s="312"/>
      <c r="E493" s="313">
        <v>13.617200674536255</v>
      </c>
    </row>
    <row r="494" spans="1:5" x14ac:dyDescent="0.25">
      <c r="A494" s="310">
        <v>4624</v>
      </c>
      <c r="B494" s="314">
        <v>904980</v>
      </c>
      <c r="C494" s="312" t="s">
        <v>839</v>
      </c>
      <c r="D494" s="312"/>
      <c r="E494" s="313">
        <v>61.197301854974711</v>
      </c>
    </row>
    <row r="495" spans="1:5" x14ac:dyDescent="0.25">
      <c r="A495" s="310">
        <v>4625</v>
      </c>
      <c r="B495" s="314">
        <v>904990</v>
      </c>
      <c r="C495" s="312" t="s">
        <v>838</v>
      </c>
      <c r="D495" s="312"/>
      <c r="E495" s="313">
        <v>16.340640809443506</v>
      </c>
    </row>
    <row r="496" spans="1:5" x14ac:dyDescent="0.25">
      <c r="A496" s="310">
        <v>4626</v>
      </c>
      <c r="B496" s="314">
        <v>905000</v>
      </c>
      <c r="C496" s="312" t="s">
        <v>837</v>
      </c>
      <c r="D496" s="312"/>
      <c r="E496" s="313">
        <v>32.681281618887013</v>
      </c>
    </row>
    <row r="497" spans="1:244" x14ac:dyDescent="0.25">
      <c r="A497" s="310">
        <v>4627</v>
      </c>
      <c r="B497" s="314">
        <v>905010</v>
      </c>
      <c r="C497" s="312" t="s">
        <v>836</v>
      </c>
      <c r="D497" s="312"/>
      <c r="E497" s="313">
        <v>9.6121416526138272</v>
      </c>
    </row>
    <row r="498" spans="1:244" x14ac:dyDescent="0.25">
      <c r="A498" s="310">
        <v>4628</v>
      </c>
      <c r="B498" s="314">
        <v>905020</v>
      </c>
      <c r="C498" s="312" t="s">
        <v>835</v>
      </c>
      <c r="D498" s="312"/>
      <c r="E498" s="313">
        <v>2.7234401349072512</v>
      </c>
    </row>
    <row r="499" spans="1:244" x14ac:dyDescent="0.25">
      <c r="A499" s="310">
        <v>4629</v>
      </c>
      <c r="B499" s="314">
        <v>905030</v>
      </c>
      <c r="C499" s="312" t="s">
        <v>834</v>
      </c>
      <c r="D499" s="312"/>
      <c r="E499" s="313">
        <v>32.681281618887013</v>
      </c>
    </row>
    <row r="500" spans="1:244" x14ac:dyDescent="0.25">
      <c r="A500" s="310">
        <v>4630</v>
      </c>
      <c r="B500" s="314">
        <v>905040</v>
      </c>
      <c r="C500" s="312" t="s">
        <v>833</v>
      </c>
      <c r="D500" s="312"/>
      <c r="E500" s="313">
        <v>32.681281618887013</v>
      </c>
    </row>
    <row r="501" spans="1:244" s="326" customFormat="1" x14ac:dyDescent="0.25">
      <c r="A501" s="310">
        <v>4631</v>
      </c>
      <c r="B501" s="314">
        <v>905050</v>
      </c>
      <c r="C501" s="312" t="s">
        <v>832</v>
      </c>
      <c r="D501" s="312"/>
      <c r="E501" s="313">
        <v>23.229342327150082</v>
      </c>
      <c r="F501" s="305"/>
      <c r="G501" s="305"/>
      <c r="H501" s="305"/>
      <c r="I501" s="305"/>
      <c r="J501" s="305"/>
      <c r="K501" s="305"/>
      <c r="L501" s="305"/>
      <c r="M501" s="305"/>
      <c r="N501" s="305"/>
      <c r="O501" s="305"/>
      <c r="P501" s="305"/>
      <c r="Q501" s="305"/>
      <c r="R501" s="305"/>
      <c r="S501" s="305"/>
      <c r="T501" s="305"/>
      <c r="U501" s="305"/>
      <c r="V501" s="305"/>
      <c r="W501" s="305"/>
      <c r="X501" s="305"/>
      <c r="Y501" s="305"/>
      <c r="Z501" s="305"/>
      <c r="AA501" s="305"/>
      <c r="AB501" s="305"/>
      <c r="AC501" s="305"/>
      <c r="AD501" s="305"/>
      <c r="AE501" s="305"/>
      <c r="AF501" s="305"/>
      <c r="AG501" s="305"/>
      <c r="AH501" s="305"/>
      <c r="AI501" s="305"/>
      <c r="AJ501" s="305"/>
      <c r="AK501" s="305"/>
      <c r="AL501" s="305"/>
      <c r="AM501" s="305"/>
      <c r="AN501" s="305"/>
      <c r="AO501" s="305"/>
      <c r="AP501" s="305"/>
      <c r="AQ501" s="305"/>
      <c r="AR501" s="305"/>
      <c r="AS501" s="305"/>
      <c r="AT501" s="305"/>
      <c r="AU501" s="305"/>
      <c r="AV501" s="305"/>
      <c r="AW501" s="305"/>
      <c r="AX501" s="305"/>
      <c r="AY501" s="305"/>
      <c r="AZ501" s="305"/>
      <c r="BA501" s="305"/>
      <c r="BB501" s="305"/>
      <c r="BC501" s="305"/>
      <c r="BD501" s="305"/>
      <c r="BE501" s="305"/>
      <c r="BF501" s="305"/>
      <c r="BG501" s="305"/>
      <c r="BH501" s="305"/>
      <c r="BI501" s="305"/>
      <c r="BJ501" s="305"/>
      <c r="BK501" s="305"/>
      <c r="BL501" s="305"/>
      <c r="BM501" s="305"/>
      <c r="BN501" s="305"/>
      <c r="BO501" s="305"/>
      <c r="BP501" s="305"/>
      <c r="BQ501" s="305"/>
      <c r="BR501" s="305"/>
      <c r="BS501" s="305"/>
      <c r="BT501" s="305"/>
      <c r="BU501" s="305"/>
      <c r="BV501" s="305"/>
      <c r="BW501" s="305"/>
      <c r="BX501" s="305"/>
      <c r="BY501" s="305"/>
      <c r="BZ501" s="305"/>
      <c r="CA501" s="305"/>
      <c r="CB501" s="305"/>
      <c r="CC501" s="305"/>
      <c r="CD501" s="305"/>
      <c r="CE501" s="305"/>
      <c r="CF501" s="305"/>
      <c r="CG501" s="305"/>
      <c r="CH501" s="305"/>
      <c r="CI501" s="305"/>
      <c r="CJ501" s="305"/>
      <c r="CK501" s="305"/>
      <c r="CL501" s="305"/>
      <c r="CM501" s="305"/>
      <c r="CN501" s="305"/>
      <c r="CO501" s="305"/>
      <c r="CP501" s="305"/>
      <c r="CQ501" s="305"/>
      <c r="CR501" s="305"/>
      <c r="CS501" s="305"/>
      <c r="CT501" s="305"/>
      <c r="CU501" s="305"/>
      <c r="CV501" s="305"/>
      <c r="CW501" s="305"/>
      <c r="CX501" s="305"/>
      <c r="CY501" s="305"/>
      <c r="CZ501" s="305"/>
      <c r="DA501" s="305"/>
      <c r="DB501" s="305"/>
      <c r="DC501" s="305"/>
      <c r="DD501" s="305"/>
      <c r="DE501" s="305"/>
      <c r="DF501" s="305"/>
      <c r="DG501" s="305"/>
      <c r="DH501" s="305"/>
      <c r="DI501" s="305"/>
      <c r="DJ501" s="305"/>
      <c r="DK501" s="305"/>
      <c r="DL501" s="305"/>
      <c r="DM501" s="305"/>
      <c r="DN501" s="305"/>
      <c r="DO501" s="305"/>
      <c r="DP501" s="305"/>
      <c r="DQ501" s="305"/>
      <c r="DR501" s="305"/>
      <c r="DS501" s="305"/>
      <c r="DT501" s="305"/>
      <c r="DU501" s="305"/>
      <c r="DV501" s="305"/>
      <c r="DW501" s="305"/>
      <c r="DX501" s="305"/>
      <c r="DY501" s="305"/>
      <c r="DZ501" s="305"/>
      <c r="EA501" s="305"/>
      <c r="EB501" s="305"/>
      <c r="EC501" s="305"/>
      <c r="ED501" s="305"/>
      <c r="EE501" s="305"/>
      <c r="EF501" s="305"/>
      <c r="EG501" s="305"/>
      <c r="EH501" s="305"/>
      <c r="EI501" s="305"/>
      <c r="EJ501" s="305"/>
      <c r="EK501" s="305"/>
      <c r="EL501" s="305"/>
      <c r="EM501" s="305"/>
      <c r="EN501" s="305"/>
      <c r="EO501" s="305"/>
      <c r="EP501" s="305"/>
      <c r="EQ501" s="305"/>
      <c r="ER501" s="305"/>
      <c r="ES501" s="305"/>
      <c r="ET501" s="305"/>
      <c r="EU501" s="305"/>
      <c r="EV501" s="305"/>
      <c r="EW501" s="305"/>
      <c r="EX501" s="305"/>
      <c r="EY501" s="305"/>
      <c r="EZ501" s="305"/>
      <c r="FA501" s="305"/>
      <c r="FB501" s="305"/>
      <c r="FC501" s="305"/>
      <c r="FD501" s="305"/>
      <c r="FE501" s="305"/>
      <c r="FF501" s="305"/>
      <c r="FG501" s="305"/>
      <c r="FH501" s="305"/>
      <c r="FI501" s="305"/>
      <c r="FJ501" s="305"/>
      <c r="FK501" s="305"/>
      <c r="FL501" s="305"/>
      <c r="FM501" s="305"/>
      <c r="FN501" s="305"/>
      <c r="FO501" s="305"/>
      <c r="FP501" s="305"/>
      <c r="FQ501" s="305"/>
      <c r="FR501" s="305"/>
      <c r="FS501" s="305"/>
      <c r="FT501" s="305"/>
      <c r="FU501" s="305"/>
      <c r="FV501" s="305"/>
      <c r="FW501" s="305"/>
      <c r="FX501" s="305"/>
      <c r="FY501" s="305"/>
      <c r="FZ501" s="305"/>
      <c r="GA501" s="305"/>
      <c r="GB501" s="305"/>
      <c r="GC501" s="305"/>
      <c r="GD501" s="305"/>
      <c r="GE501" s="305"/>
      <c r="GF501" s="305"/>
      <c r="GG501" s="305"/>
      <c r="GH501" s="305"/>
      <c r="GI501" s="305"/>
      <c r="GJ501" s="305"/>
      <c r="GK501" s="305"/>
      <c r="GL501" s="305"/>
      <c r="GM501" s="305"/>
      <c r="GN501" s="305"/>
      <c r="GO501" s="305"/>
      <c r="GP501" s="305"/>
      <c r="GQ501" s="305"/>
      <c r="GR501" s="305"/>
      <c r="GS501" s="305"/>
      <c r="GT501" s="305"/>
      <c r="GU501" s="305"/>
      <c r="GV501" s="305"/>
      <c r="GW501" s="305"/>
      <c r="GX501" s="305"/>
      <c r="GY501" s="305"/>
      <c r="GZ501" s="305"/>
      <c r="HA501" s="305"/>
      <c r="HB501" s="305"/>
      <c r="HC501" s="305"/>
      <c r="HD501" s="305"/>
      <c r="HE501" s="305"/>
      <c r="HF501" s="305"/>
      <c r="HG501" s="305"/>
      <c r="HH501" s="305"/>
      <c r="HI501" s="305"/>
      <c r="HJ501" s="305"/>
      <c r="HK501" s="305"/>
      <c r="HL501" s="305"/>
      <c r="HM501" s="305"/>
      <c r="HN501" s="305"/>
      <c r="HO501" s="305"/>
      <c r="HP501" s="305"/>
      <c r="HQ501" s="305"/>
      <c r="HR501" s="305"/>
      <c r="HS501" s="305"/>
      <c r="HT501" s="305"/>
      <c r="HU501" s="305"/>
      <c r="HV501" s="305"/>
      <c r="HW501" s="305"/>
      <c r="HX501" s="305"/>
      <c r="HY501" s="305"/>
      <c r="HZ501" s="305"/>
      <c r="IA501" s="305"/>
      <c r="IB501" s="305"/>
      <c r="IC501" s="305"/>
      <c r="ID501" s="305"/>
      <c r="IE501" s="305"/>
      <c r="IF501" s="305"/>
      <c r="IG501" s="305"/>
      <c r="IH501" s="305"/>
      <c r="II501" s="305"/>
      <c r="IJ501" s="305"/>
    </row>
    <row r="502" spans="1:244" x14ac:dyDescent="0.25">
      <c r="A502" s="310">
        <v>4632</v>
      </c>
      <c r="B502" s="314">
        <v>905060</v>
      </c>
      <c r="C502" s="312" t="s">
        <v>831</v>
      </c>
      <c r="D502" s="312"/>
      <c r="E502" s="313">
        <v>4.1652613827993257</v>
      </c>
      <c r="F502" s="326"/>
      <c r="G502" s="326"/>
      <c r="H502" s="326"/>
      <c r="I502" s="326"/>
      <c r="J502" s="326"/>
      <c r="K502" s="326"/>
      <c r="L502" s="326"/>
      <c r="M502" s="326"/>
      <c r="N502" s="326"/>
      <c r="O502" s="326"/>
      <c r="P502" s="326"/>
      <c r="Q502" s="326"/>
      <c r="R502" s="326"/>
      <c r="S502" s="326"/>
      <c r="T502" s="326"/>
      <c r="U502" s="326"/>
      <c r="V502" s="326"/>
      <c r="W502" s="326"/>
      <c r="X502" s="326"/>
      <c r="Y502" s="326"/>
      <c r="Z502" s="326"/>
      <c r="AA502" s="326"/>
      <c r="AB502" s="326"/>
      <c r="AC502" s="326"/>
      <c r="AD502" s="326"/>
      <c r="AE502" s="326"/>
      <c r="AF502" s="326"/>
      <c r="AG502" s="326"/>
      <c r="AH502" s="326"/>
      <c r="AI502" s="326"/>
      <c r="AJ502" s="326"/>
      <c r="AK502" s="326"/>
      <c r="AL502" s="326"/>
      <c r="AM502" s="326"/>
      <c r="AN502" s="326"/>
      <c r="AO502" s="326"/>
      <c r="AP502" s="326"/>
      <c r="AQ502" s="326"/>
      <c r="AR502" s="326"/>
      <c r="AS502" s="326"/>
      <c r="AT502" s="326"/>
      <c r="AU502" s="326"/>
      <c r="AV502" s="326"/>
      <c r="AW502" s="326"/>
      <c r="AX502" s="326"/>
      <c r="AY502" s="326"/>
      <c r="AZ502" s="326"/>
      <c r="BA502" s="326"/>
      <c r="BB502" s="326"/>
      <c r="BC502" s="326"/>
      <c r="BD502" s="326"/>
      <c r="BE502" s="326"/>
      <c r="BF502" s="326"/>
      <c r="BG502" s="326"/>
      <c r="BH502" s="326"/>
      <c r="BI502" s="326"/>
      <c r="BJ502" s="326"/>
      <c r="BK502" s="326"/>
      <c r="BL502" s="326"/>
      <c r="BM502" s="326"/>
      <c r="BN502" s="326"/>
      <c r="BO502" s="326"/>
      <c r="BP502" s="326"/>
      <c r="BQ502" s="326"/>
      <c r="BR502" s="326"/>
      <c r="BS502" s="326"/>
      <c r="BT502" s="326"/>
      <c r="BU502" s="326"/>
      <c r="BV502" s="326"/>
      <c r="BW502" s="326"/>
      <c r="BX502" s="326"/>
      <c r="BY502" s="326"/>
      <c r="BZ502" s="326"/>
      <c r="CA502" s="326"/>
      <c r="CB502" s="326"/>
      <c r="CC502" s="326"/>
      <c r="CD502" s="326"/>
      <c r="CE502" s="326"/>
      <c r="CF502" s="326"/>
      <c r="CG502" s="326"/>
      <c r="CH502" s="326"/>
      <c r="CI502" s="326"/>
      <c r="CJ502" s="326"/>
      <c r="CK502" s="326"/>
      <c r="CL502" s="326"/>
      <c r="CM502" s="326"/>
      <c r="CN502" s="326"/>
      <c r="CO502" s="326"/>
      <c r="CP502" s="326"/>
      <c r="CQ502" s="326"/>
      <c r="CR502" s="326"/>
      <c r="CS502" s="326"/>
      <c r="CT502" s="326"/>
      <c r="CU502" s="326"/>
      <c r="CV502" s="326"/>
      <c r="CW502" s="326"/>
      <c r="CX502" s="326"/>
      <c r="CY502" s="326"/>
      <c r="CZ502" s="326"/>
      <c r="DA502" s="326"/>
      <c r="DB502" s="326"/>
      <c r="DC502" s="326"/>
      <c r="DD502" s="326"/>
      <c r="DE502" s="326"/>
      <c r="DF502" s="326"/>
      <c r="DG502" s="326"/>
      <c r="DH502" s="326"/>
      <c r="DI502" s="326"/>
      <c r="DJ502" s="326"/>
      <c r="DK502" s="326"/>
      <c r="DL502" s="326"/>
      <c r="DM502" s="326"/>
      <c r="DN502" s="326"/>
      <c r="DO502" s="326"/>
      <c r="DP502" s="326"/>
      <c r="DQ502" s="326"/>
      <c r="DR502" s="326"/>
      <c r="DS502" s="326"/>
      <c r="DT502" s="326"/>
      <c r="DU502" s="326"/>
      <c r="DV502" s="326"/>
      <c r="DW502" s="326"/>
      <c r="DX502" s="326"/>
      <c r="DY502" s="326"/>
      <c r="DZ502" s="326"/>
      <c r="EA502" s="326"/>
      <c r="EB502" s="326"/>
      <c r="EC502" s="326"/>
      <c r="ED502" s="326"/>
      <c r="EE502" s="326"/>
      <c r="EF502" s="326"/>
      <c r="EG502" s="326"/>
      <c r="EH502" s="326"/>
      <c r="EI502" s="326"/>
      <c r="EJ502" s="326"/>
      <c r="EK502" s="326"/>
      <c r="EL502" s="326"/>
      <c r="EM502" s="326"/>
      <c r="EN502" s="326"/>
      <c r="EO502" s="326"/>
      <c r="EP502" s="326"/>
      <c r="EQ502" s="326"/>
      <c r="ER502" s="326"/>
      <c r="ES502" s="326"/>
      <c r="ET502" s="326"/>
      <c r="EU502" s="326"/>
      <c r="EV502" s="326"/>
      <c r="EW502" s="326"/>
      <c r="EX502" s="326"/>
      <c r="EY502" s="326"/>
      <c r="EZ502" s="326"/>
      <c r="FA502" s="326"/>
      <c r="FB502" s="326"/>
      <c r="FC502" s="326"/>
      <c r="FD502" s="326"/>
      <c r="FE502" s="326"/>
      <c r="FF502" s="326"/>
      <c r="FG502" s="326"/>
      <c r="FH502" s="326"/>
      <c r="FI502" s="326"/>
      <c r="FJ502" s="326"/>
      <c r="FK502" s="326"/>
      <c r="FL502" s="326"/>
      <c r="FM502" s="326"/>
      <c r="FN502" s="326"/>
      <c r="FO502" s="326"/>
      <c r="FP502" s="326"/>
      <c r="FQ502" s="326"/>
      <c r="FR502" s="326"/>
      <c r="FS502" s="326"/>
      <c r="FT502" s="326"/>
      <c r="FU502" s="326"/>
      <c r="FV502" s="326"/>
      <c r="FW502" s="326"/>
      <c r="FX502" s="326"/>
      <c r="FY502" s="326"/>
      <c r="FZ502" s="326"/>
      <c r="GA502" s="326"/>
      <c r="GB502" s="326"/>
      <c r="GC502" s="326"/>
      <c r="GD502" s="326"/>
      <c r="GE502" s="326"/>
      <c r="GF502" s="326"/>
      <c r="GG502" s="326"/>
      <c r="GH502" s="326"/>
      <c r="GI502" s="326"/>
      <c r="GJ502" s="326"/>
      <c r="GK502" s="326"/>
      <c r="GL502" s="326"/>
      <c r="GM502" s="326"/>
      <c r="GN502" s="326"/>
      <c r="GO502" s="326"/>
      <c r="GP502" s="326"/>
      <c r="GQ502" s="326"/>
      <c r="GR502" s="326"/>
      <c r="GS502" s="326"/>
      <c r="GT502" s="326"/>
      <c r="GU502" s="326"/>
      <c r="GV502" s="326"/>
      <c r="GW502" s="326"/>
      <c r="GX502" s="326"/>
      <c r="GY502" s="326"/>
      <c r="GZ502" s="326"/>
      <c r="HA502" s="326"/>
      <c r="HB502" s="326"/>
      <c r="HC502" s="326"/>
      <c r="HD502" s="326"/>
      <c r="HE502" s="326"/>
      <c r="HF502" s="326"/>
      <c r="HG502" s="326"/>
      <c r="HH502" s="326"/>
      <c r="HI502" s="326"/>
      <c r="HJ502" s="326"/>
      <c r="HK502" s="326"/>
      <c r="HL502" s="326"/>
      <c r="HM502" s="326"/>
      <c r="HN502" s="326"/>
      <c r="HO502" s="326"/>
      <c r="HP502" s="326"/>
      <c r="HQ502" s="326"/>
      <c r="HR502" s="326"/>
      <c r="HS502" s="326"/>
      <c r="HT502" s="326"/>
      <c r="HU502" s="326"/>
      <c r="HV502" s="326"/>
      <c r="HW502" s="326"/>
      <c r="HX502" s="326"/>
      <c r="HY502" s="326"/>
      <c r="HZ502" s="326"/>
      <c r="IA502" s="326"/>
      <c r="IB502" s="326"/>
      <c r="IC502" s="326"/>
      <c r="ID502" s="326"/>
      <c r="IE502" s="326"/>
      <c r="IF502" s="326"/>
      <c r="IG502" s="326"/>
      <c r="IH502" s="326"/>
      <c r="II502" s="326"/>
      <c r="IJ502" s="326"/>
    </row>
    <row r="503" spans="1:244" x14ac:dyDescent="0.25">
      <c r="A503" s="310">
        <v>4633</v>
      </c>
      <c r="B503" s="314">
        <v>905070</v>
      </c>
      <c r="C503" s="312" t="s">
        <v>830</v>
      </c>
      <c r="D503" s="312"/>
      <c r="E503" s="313">
        <v>5.4468802698145025</v>
      </c>
      <c r="F503" s="326"/>
      <c r="G503" s="326"/>
      <c r="H503" s="326"/>
      <c r="I503" s="326"/>
      <c r="J503" s="326"/>
      <c r="K503" s="326"/>
      <c r="L503" s="326"/>
      <c r="M503" s="326"/>
      <c r="N503" s="326"/>
      <c r="O503" s="326"/>
      <c r="P503" s="326"/>
      <c r="Q503" s="326"/>
      <c r="R503" s="326"/>
      <c r="S503" s="326"/>
      <c r="T503" s="326"/>
      <c r="U503" s="326"/>
      <c r="V503" s="326"/>
      <c r="W503" s="326"/>
      <c r="X503" s="326"/>
      <c r="Y503" s="326"/>
      <c r="Z503" s="326"/>
      <c r="AA503" s="326"/>
      <c r="AB503" s="326"/>
      <c r="AC503" s="326"/>
      <c r="AD503" s="326"/>
      <c r="AE503" s="326"/>
      <c r="AF503" s="326"/>
      <c r="AG503" s="326"/>
      <c r="AH503" s="326"/>
      <c r="AI503" s="326"/>
      <c r="AJ503" s="326"/>
      <c r="AK503" s="326"/>
      <c r="AL503" s="326"/>
      <c r="AM503" s="326"/>
      <c r="AN503" s="326"/>
      <c r="AO503" s="326"/>
      <c r="AP503" s="326"/>
      <c r="AQ503" s="326"/>
      <c r="AR503" s="326"/>
      <c r="AS503" s="326"/>
      <c r="AT503" s="326"/>
      <c r="AU503" s="326"/>
      <c r="AV503" s="326"/>
      <c r="AW503" s="326"/>
      <c r="AX503" s="326"/>
      <c r="AY503" s="326"/>
      <c r="AZ503" s="326"/>
      <c r="BA503" s="326"/>
      <c r="BB503" s="326"/>
      <c r="BC503" s="326"/>
      <c r="BD503" s="326"/>
      <c r="BE503" s="326"/>
      <c r="BF503" s="326"/>
      <c r="BG503" s="326"/>
      <c r="BH503" s="326"/>
      <c r="BI503" s="326"/>
      <c r="BJ503" s="326"/>
      <c r="BK503" s="326"/>
      <c r="BL503" s="326"/>
      <c r="BM503" s="326"/>
      <c r="BN503" s="326"/>
      <c r="BO503" s="326"/>
      <c r="BP503" s="326"/>
      <c r="BQ503" s="326"/>
      <c r="BR503" s="326"/>
      <c r="BS503" s="326"/>
      <c r="BT503" s="326"/>
      <c r="BU503" s="326"/>
      <c r="BV503" s="326"/>
      <c r="BW503" s="326"/>
      <c r="BX503" s="326"/>
      <c r="BY503" s="326"/>
      <c r="BZ503" s="326"/>
      <c r="CA503" s="326"/>
      <c r="CB503" s="326"/>
      <c r="CC503" s="326"/>
      <c r="CD503" s="326"/>
      <c r="CE503" s="326"/>
      <c r="CF503" s="326"/>
      <c r="CG503" s="326"/>
      <c r="CH503" s="326"/>
      <c r="CI503" s="326"/>
      <c r="CJ503" s="326"/>
      <c r="CK503" s="326"/>
      <c r="CL503" s="326"/>
      <c r="CM503" s="326"/>
      <c r="CN503" s="326"/>
      <c r="CO503" s="326"/>
      <c r="CP503" s="326"/>
      <c r="CQ503" s="326"/>
      <c r="CR503" s="326"/>
      <c r="CS503" s="326"/>
      <c r="CT503" s="326"/>
      <c r="CU503" s="326"/>
      <c r="CV503" s="326"/>
      <c r="CW503" s="326"/>
      <c r="CX503" s="326"/>
      <c r="CY503" s="326"/>
      <c r="CZ503" s="326"/>
      <c r="DA503" s="326"/>
      <c r="DB503" s="326"/>
      <c r="DC503" s="326"/>
      <c r="DD503" s="326"/>
      <c r="DE503" s="326"/>
      <c r="DF503" s="326"/>
      <c r="DG503" s="326"/>
      <c r="DH503" s="326"/>
      <c r="DI503" s="326"/>
      <c r="DJ503" s="326"/>
      <c r="DK503" s="326"/>
      <c r="DL503" s="326"/>
      <c r="DM503" s="326"/>
      <c r="DN503" s="326"/>
      <c r="DO503" s="326"/>
      <c r="DP503" s="326"/>
      <c r="DQ503" s="326"/>
      <c r="DR503" s="326"/>
      <c r="DS503" s="326"/>
      <c r="DT503" s="326"/>
      <c r="DU503" s="326"/>
      <c r="DV503" s="326"/>
      <c r="DW503" s="326"/>
      <c r="DX503" s="326"/>
      <c r="DY503" s="326"/>
      <c r="DZ503" s="326"/>
      <c r="EA503" s="326"/>
      <c r="EB503" s="326"/>
      <c r="EC503" s="326"/>
      <c r="ED503" s="326"/>
      <c r="EE503" s="326"/>
      <c r="EF503" s="326"/>
      <c r="EG503" s="326"/>
      <c r="EH503" s="326"/>
      <c r="EI503" s="326"/>
      <c r="EJ503" s="326"/>
      <c r="EK503" s="326"/>
      <c r="EL503" s="326"/>
      <c r="EM503" s="326"/>
      <c r="EN503" s="326"/>
      <c r="EO503" s="326"/>
      <c r="EP503" s="326"/>
      <c r="EQ503" s="326"/>
      <c r="ER503" s="326"/>
      <c r="ES503" s="326"/>
      <c r="ET503" s="326"/>
      <c r="EU503" s="326"/>
      <c r="EV503" s="326"/>
      <c r="EW503" s="326"/>
      <c r="EX503" s="326"/>
      <c r="EY503" s="326"/>
      <c r="EZ503" s="326"/>
      <c r="FA503" s="326"/>
      <c r="FB503" s="326"/>
      <c r="FC503" s="326"/>
      <c r="FD503" s="326"/>
      <c r="FE503" s="326"/>
      <c r="FF503" s="326"/>
      <c r="FG503" s="326"/>
      <c r="FH503" s="326"/>
      <c r="FI503" s="326"/>
      <c r="FJ503" s="326"/>
      <c r="FK503" s="326"/>
      <c r="FL503" s="326"/>
      <c r="FM503" s="326"/>
      <c r="FN503" s="326"/>
      <c r="FO503" s="326"/>
      <c r="FP503" s="326"/>
      <c r="FQ503" s="326"/>
      <c r="FR503" s="326"/>
      <c r="FS503" s="326"/>
      <c r="FT503" s="326"/>
      <c r="FU503" s="326"/>
      <c r="FV503" s="326"/>
      <c r="FW503" s="326"/>
      <c r="FX503" s="326"/>
      <c r="FY503" s="326"/>
      <c r="FZ503" s="326"/>
      <c r="GA503" s="326"/>
      <c r="GB503" s="326"/>
      <c r="GC503" s="326"/>
      <c r="GD503" s="326"/>
      <c r="GE503" s="326"/>
      <c r="GF503" s="326"/>
      <c r="GG503" s="326"/>
      <c r="GH503" s="326"/>
      <c r="GI503" s="326"/>
      <c r="GJ503" s="326"/>
      <c r="GK503" s="326"/>
      <c r="GL503" s="326"/>
      <c r="GM503" s="326"/>
      <c r="GN503" s="326"/>
      <c r="GO503" s="326"/>
      <c r="GP503" s="326"/>
      <c r="GQ503" s="326"/>
      <c r="GR503" s="326"/>
      <c r="GS503" s="326"/>
      <c r="GT503" s="326"/>
      <c r="GU503" s="326"/>
      <c r="GV503" s="326"/>
      <c r="GW503" s="326"/>
      <c r="GX503" s="326"/>
      <c r="GY503" s="326"/>
      <c r="GZ503" s="326"/>
      <c r="HA503" s="326"/>
      <c r="HB503" s="326"/>
      <c r="HC503" s="326"/>
      <c r="HD503" s="326"/>
      <c r="HE503" s="326"/>
      <c r="HF503" s="326"/>
      <c r="HG503" s="326"/>
      <c r="HH503" s="326"/>
      <c r="HI503" s="326"/>
      <c r="HJ503" s="326"/>
      <c r="HK503" s="326"/>
      <c r="HL503" s="326"/>
      <c r="HM503" s="326"/>
      <c r="HN503" s="326"/>
      <c r="HO503" s="326"/>
      <c r="HP503" s="326"/>
      <c r="HQ503" s="326"/>
      <c r="HR503" s="326"/>
      <c r="HS503" s="326"/>
      <c r="HT503" s="326"/>
      <c r="HU503" s="326"/>
      <c r="HV503" s="326"/>
      <c r="HW503" s="326"/>
      <c r="HX503" s="326"/>
      <c r="HY503" s="326"/>
      <c r="HZ503" s="326"/>
      <c r="IA503" s="326"/>
      <c r="IB503" s="326"/>
      <c r="IC503" s="326"/>
      <c r="ID503" s="326"/>
      <c r="IE503" s="326"/>
      <c r="IF503" s="326"/>
      <c r="IG503" s="326"/>
      <c r="IH503" s="326"/>
      <c r="II503" s="326"/>
      <c r="IJ503" s="326"/>
    </row>
    <row r="504" spans="1:244" ht="24" x14ac:dyDescent="0.25">
      <c r="A504" s="336"/>
      <c r="B504" s="328">
        <v>905080</v>
      </c>
      <c r="C504" s="329" t="s">
        <v>9962</v>
      </c>
      <c r="D504" s="329" t="s">
        <v>9963</v>
      </c>
      <c r="E504" s="330">
        <v>47.58</v>
      </c>
      <c r="F504" s="326"/>
      <c r="G504" s="326"/>
      <c r="H504" s="326"/>
      <c r="I504" s="326"/>
      <c r="J504" s="326"/>
      <c r="K504" s="326"/>
      <c r="L504" s="326"/>
      <c r="M504" s="326"/>
      <c r="N504" s="326"/>
      <c r="O504" s="326"/>
      <c r="P504" s="326"/>
      <c r="Q504" s="326"/>
      <c r="R504" s="326"/>
      <c r="S504" s="326"/>
      <c r="T504" s="326"/>
      <c r="U504" s="326"/>
      <c r="V504" s="326"/>
      <c r="W504" s="326"/>
      <c r="X504" s="326"/>
      <c r="Y504" s="326"/>
      <c r="Z504" s="326"/>
      <c r="AA504" s="326"/>
      <c r="AB504" s="326"/>
      <c r="AC504" s="326"/>
      <c r="AD504" s="326"/>
      <c r="AE504" s="326"/>
      <c r="AF504" s="326"/>
      <c r="AG504" s="326"/>
      <c r="AH504" s="326"/>
      <c r="AI504" s="326"/>
      <c r="AJ504" s="326"/>
      <c r="AK504" s="326"/>
      <c r="AL504" s="326"/>
      <c r="AM504" s="326"/>
      <c r="AN504" s="326"/>
      <c r="AO504" s="326"/>
      <c r="AP504" s="326"/>
      <c r="AQ504" s="326"/>
      <c r="AR504" s="326"/>
      <c r="AS504" s="326"/>
      <c r="AT504" s="326"/>
      <c r="AU504" s="326"/>
      <c r="AV504" s="326"/>
      <c r="AW504" s="326"/>
      <c r="AX504" s="326"/>
      <c r="AY504" s="326"/>
      <c r="AZ504" s="326"/>
      <c r="BA504" s="326"/>
      <c r="BB504" s="326"/>
      <c r="BC504" s="326"/>
      <c r="BD504" s="326"/>
      <c r="BE504" s="326"/>
      <c r="BF504" s="326"/>
      <c r="BG504" s="326"/>
      <c r="BH504" s="326"/>
      <c r="BI504" s="326"/>
      <c r="BJ504" s="326"/>
      <c r="BK504" s="326"/>
      <c r="BL504" s="326"/>
      <c r="BM504" s="326"/>
      <c r="BN504" s="326"/>
      <c r="BO504" s="326"/>
      <c r="BP504" s="326"/>
      <c r="BQ504" s="326"/>
      <c r="BR504" s="326"/>
      <c r="BS504" s="326"/>
      <c r="BT504" s="326"/>
      <c r="BU504" s="326"/>
      <c r="BV504" s="326"/>
      <c r="BW504" s="326"/>
      <c r="BX504" s="326"/>
      <c r="BY504" s="326"/>
      <c r="BZ504" s="326"/>
      <c r="CA504" s="326"/>
      <c r="CB504" s="326"/>
      <c r="CC504" s="326"/>
      <c r="CD504" s="326"/>
      <c r="CE504" s="326"/>
      <c r="CF504" s="326"/>
      <c r="CG504" s="326"/>
      <c r="CH504" s="326"/>
      <c r="CI504" s="326"/>
      <c r="CJ504" s="326"/>
      <c r="CK504" s="326"/>
      <c r="CL504" s="326"/>
      <c r="CM504" s="326"/>
      <c r="CN504" s="326"/>
      <c r="CO504" s="326"/>
      <c r="CP504" s="326"/>
      <c r="CQ504" s="326"/>
      <c r="CR504" s="326"/>
      <c r="CS504" s="326"/>
      <c r="CT504" s="326"/>
      <c r="CU504" s="326"/>
      <c r="CV504" s="326"/>
      <c r="CW504" s="326"/>
      <c r="CX504" s="326"/>
      <c r="CY504" s="326"/>
      <c r="CZ504" s="326"/>
      <c r="DA504" s="326"/>
      <c r="DB504" s="326"/>
      <c r="DC504" s="326"/>
      <c r="DD504" s="326"/>
      <c r="DE504" s="326"/>
      <c r="DF504" s="326"/>
      <c r="DG504" s="326"/>
      <c r="DH504" s="326"/>
      <c r="DI504" s="326"/>
      <c r="DJ504" s="326"/>
      <c r="DK504" s="326"/>
      <c r="DL504" s="326"/>
      <c r="DM504" s="326"/>
      <c r="DN504" s="326"/>
      <c r="DO504" s="326"/>
      <c r="DP504" s="326"/>
      <c r="DQ504" s="326"/>
      <c r="DR504" s="326"/>
      <c r="DS504" s="326"/>
      <c r="DT504" s="326"/>
      <c r="DU504" s="326"/>
      <c r="DV504" s="326"/>
      <c r="DW504" s="326"/>
      <c r="DX504" s="326"/>
      <c r="DY504" s="326"/>
      <c r="DZ504" s="326"/>
      <c r="EA504" s="326"/>
      <c r="EB504" s="326"/>
      <c r="EC504" s="326"/>
      <c r="ED504" s="326"/>
      <c r="EE504" s="326"/>
      <c r="EF504" s="326"/>
      <c r="EG504" s="326"/>
      <c r="EH504" s="326"/>
      <c r="EI504" s="326"/>
      <c r="EJ504" s="326"/>
      <c r="EK504" s="326"/>
      <c r="EL504" s="326"/>
      <c r="EM504" s="326"/>
      <c r="EN504" s="326"/>
      <c r="EO504" s="326"/>
      <c r="EP504" s="326"/>
      <c r="EQ504" s="326"/>
      <c r="ER504" s="326"/>
      <c r="ES504" s="326"/>
      <c r="ET504" s="326"/>
      <c r="EU504" s="326"/>
      <c r="EV504" s="326"/>
      <c r="EW504" s="326"/>
      <c r="EX504" s="326"/>
      <c r="EY504" s="326"/>
      <c r="EZ504" s="326"/>
      <c r="FA504" s="326"/>
      <c r="FB504" s="326"/>
      <c r="FC504" s="326"/>
      <c r="FD504" s="326"/>
      <c r="FE504" s="326"/>
      <c r="FF504" s="326"/>
      <c r="FG504" s="326"/>
      <c r="FH504" s="326"/>
      <c r="FI504" s="326"/>
      <c r="FJ504" s="326"/>
      <c r="FK504" s="326"/>
      <c r="FL504" s="326"/>
      <c r="FM504" s="326"/>
      <c r="FN504" s="326"/>
      <c r="FO504" s="326"/>
      <c r="FP504" s="326"/>
      <c r="FQ504" s="326"/>
      <c r="FR504" s="326"/>
      <c r="FS504" s="326"/>
      <c r="FT504" s="326"/>
      <c r="FU504" s="326"/>
      <c r="FV504" s="326"/>
      <c r="FW504" s="326"/>
      <c r="FX504" s="326"/>
      <c r="FY504" s="326"/>
      <c r="FZ504" s="326"/>
      <c r="GA504" s="326"/>
      <c r="GB504" s="326"/>
      <c r="GC504" s="326"/>
      <c r="GD504" s="326"/>
      <c r="GE504" s="326"/>
      <c r="GF504" s="326"/>
      <c r="GG504" s="326"/>
      <c r="GH504" s="326"/>
      <c r="GI504" s="326"/>
      <c r="GJ504" s="326"/>
      <c r="GK504" s="326"/>
      <c r="GL504" s="326"/>
      <c r="GM504" s="326"/>
      <c r="GN504" s="326"/>
      <c r="GO504" s="326"/>
      <c r="GP504" s="326"/>
      <c r="GQ504" s="326"/>
      <c r="GR504" s="326"/>
      <c r="GS504" s="326"/>
      <c r="GT504" s="326"/>
      <c r="GU504" s="326"/>
      <c r="GV504" s="326"/>
      <c r="GW504" s="326"/>
      <c r="GX504" s="326"/>
      <c r="GY504" s="326"/>
      <c r="GZ504" s="326"/>
      <c r="HA504" s="326"/>
      <c r="HB504" s="326"/>
      <c r="HC504" s="326"/>
      <c r="HD504" s="326"/>
      <c r="HE504" s="326"/>
      <c r="HF504" s="326"/>
      <c r="HG504" s="326"/>
      <c r="HH504" s="326"/>
      <c r="HI504" s="326"/>
      <c r="HJ504" s="326"/>
      <c r="HK504" s="326"/>
      <c r="HL504" s="326"/>
      <c r="HM504" s="326"/>
      <c r="HN504" s="326"/>
      <c r="HO504" s="326"/>
      <c r="HP504" s="326"/>
      <c r="HQ504" s="326"/>
      <c r="HR504" s="326"/>
      <c r="HS504" s="326"/>
      <c r="HT504" s="326"/>
      <c r="HU504" s="326"/>
      <c r="HV504" s="326"/>
      <c r="HW504" s="326"/>
      <c r="HX504" s="326"/>
      <c r="HY504" s="326"/>
      <c r="HZ504" s="326"/>
      <c r="IA504" s="326"/>
      <c r="IB504" s="326"/>
      <c r="IC504" s="326"/>
      <c r="ID504" s="326"/>
      <c r="IE504" s="326"/>
      <c r="IF504" s="326"/>
      <c r="IG504" s="326"/>
      <c r="IH504" s="326"/>
      <c r="II504" s="326"/>
      <c r="IJ504" s="326"/>
    </row>
    <row r="505" spans="1:244" x14ac:dyDescent="0.25">
      <c r="A505" s="310">
        <v>4635</v>
      </c>
      <c r="B505" s="314">
        <v>905100</v>
      </c>
      <c r="C505" s="312" t="s">
        <v>828</v>
      </c>
      <c r="D505" s="312"/>
      <c r="E505" s="313">
        <v>13.296795952782464</v>
      </c>
    </row>
    <row r="506" spans="1:244" x14ac:dyDescent="0.25">
      <c r="A506" s="310">
        <v>4636</v>
      </c>
      <c r="B506" s="314">
        <v>905110</v>
      </c>
      <c r="C506" s="312" t="s">
        <v>827</v>
      </c>
      <c r="D506" s="312"/>
      <c r="E506" s="313">
        <v>6.8887015177065765</v>
      </c>
    </row>
    <row r="507" spans="1:244" x14ac:dyDescent="0.25">
      <c r="A507" s="310">
        <v>4637</v>
      </c>
      <c r="B507" s="314">
        <v>905120</v>
      </c>
      <c r="C507" s="312" t="s">
        <v>826</v>
      </c>
      <c r="D507" s="312"/>
      <c r="E507" s="313">
        <v>13.617200674536255</v>
      </c>
    </row>
    <row r="508" spans="1:244" ht="24" x14ac:dyDescent="0.25">
      <c r="A508" s="310">
        <v>4638</v>
      </c>
      <c r="B508" s="314">
        <v>905130</v>
      </c>
      <c r="C508" s="312" t="s">
        <v>825</v>
      </c>
      <c r="D508" s="312" t="s">
        <v>824</v>
      </c>
      <c r="E508" s="313">
        <v>13.617200674536255</v>
      </c>
    </row>
    <row r="509" spans="1:244" x14ac:dyDescent="0.25">
      <c r="A509" s="310">
        <v>4639</v>
      </c>
      <c r="B509" s="314">
        <v>905140</v>
      </c>
      <c r="C509" s="312" t="s">
        <v>823</v>
      </c>
      <c r="D509" s="312"/>
      <c r="E509" s="313">
        <v>53.026981450252954</v>
      </c>
    </row>
    <row r="510" spans="1:244" x14ac:dyDescent="0.25">
      <c r="A510" s="310">
        <v>4640</v>
      </c>
      <c r="B510" s="314">
        <v>905150</v>
      </c>
      <c r="C510" s="312" t="s">
        <v>822</v>
      </c>
      <c r="D510" s="312"/>
      <c r="E510" s="313">
        <v>27.23440134907251</v>
      </c>
    </row>
    <row r="511" spans="1:244" ht="108" x14ac:dyDescent="0.25">
      <c r="A511" s="310">
        <v>4641</v>
      </c>
      <c r="B511" s="314">
        <v>905160</v>
      </c>
      <c r="C511" s="312" t="s">
        <v>821</v>
      </c>
      <c r="D511" s="335" t="s">
        <v>820</v>
      </c>
      <c r="E511" s="313">
        <v>192.24199999999999</v>
      </c>
    </row>
    <row r="512" spans="1:244" ht="108" x14ac:dyDescent="0.25">
      <c r="A512" s="310">
        <v>4642</v>
      </c>
      <c r="B512" s="314">
        <v>905170</v>
      </c>
      <c r="C512" s="312" t="s">
        <v>819</v>
      </c>
      <c r="D512" s="335" t="s">
        <v>818</v>
      </c>
      <c r="E512" s="313">
        <v>96.120999999999995</v>
      </c>
    </row>
    <row r="513" spans="1:5" ht="108" x14ac:dyDescent="0.25">
      <c r="A513" s="310">
        <v>4643</v>
      </c>
      <c r="B513" s="314">
        <v>905180</v>
      </c>
      <c r="C513" s="312" t="s">
        <v>817</v>
      </c>
      <c r="D513" s="335" t="s">
        <v>815</v>
      </c>
      <c r="E513" s="313">
        <v>192.24199999999999</v>
      </c>
    </row>
    <row r="514" spans="1:5" ht="108" x14ac:dyDescent="0.25">
      <c r="A514" s="310">
        <v>4644</v>
      </c>
      <c r="B514" s="314">
        <v>905190</v>
      </c>
      <c r="C514" s="312" t="s">
        <v>816</v>
      </c>
      <c r="D514" s="335" t="s">
        <v>815</v>
      </c>
      <c r="E514" s="313">
        <v>96.120999999999995</v>
      </c>
    </row>
    <row r="515" spans="1:5" ht="108" x14ac:dyDescent="0.25">
      <c r="A515" s="310">
        <v>4645</v>
      </c>
      <c r="B515" s="314">
        <v>905195</v>
      </c>
      <c r="C515" s="312" t="s">
        <v>814</v>
      </c>
      <c r="D515" s="335" t="s">
        <v>813</v>
      </c>
      <c r="E515" s="313">
        <v>142.5</v>
      </c>
    </row>
    <row r="516" spans="1:5" x14ac:dyDescent="0.25">
      <c r="A516" s="310">
        <v>4646</v>
      </c>
      <c r="B516" s="314">
        <v>905200</v>
      </c>
      <c r="C516" s="312" t="s">
        <v>812</v>
      </c>
      <c r="D516" s="312"/>
      <c r="E516" s="313">
        <v>2.7234401349072512</v>
      </c>
    </row>
    <row r="517" spans="1:5" x14ac:dyDescent="0.25">
      <c r="A517" s="310">
        <v>4647</v>
      </c>
      <c r="B517" s="314">
        <v>905210</v>
      </c>
      <c r="C517" s="312" t="s">
        <v>811</v>
      </c>
      <c r="D517" s="312"/>
      <c r="E517" s="313">
        <v>2.7234401349072512</v>
      </c>
    </row>
    <row r="518" spans="1:5" x14ac:dyDescent="0.25">
      <c r="A518" s="310">
        <v>4648</v>
      </c>
      <c r="B518" s="314">
        <v>905220</v>
      </c>
      <c r="C518" s="312" t="s">
        <v>810</v>
      </c>
      <c r="D518" s="312"/>
      <c r="E518" s="313">
        <v>5.4468802698145025</v>
      </c>
    </row>
    <row r="519" spans="1:5" x14ac:dyDescent="0.25">
      <c r="A519" s="310">
        <v>4649</v>
      </c>
      <c r="B519" s="314">
        <v>905230</v>
      </c>
      <c r="C519" s="312" t="s">
        <v>809</v>
      </c>
      <c r="D519" s="312"/>
      <c r="E519" s="313">
        <v>67.925801011804381</v>
      </c>
    </row>
    <row r="520" spans="1:5" x14ac:dyDescent="0.25">
      <c r="A520" s="310">
        <v>4650</v>
      </c>
      <c r="B520" s="314">
        <v>905240</v>
      </c>
      <c r="C520" s="312" t="s">
        <v>808</v>
      </c>
      <c r="D520" s="312"/>
      <c r="E520" s="313">
        <v>27.23440134907251</v>
      </c>
    </row>
    <row r="521" spans="1:5" x14ac:dyDescent="0.25">
      <c r="A521" s="310">
        <v>4651</v>
      </c>
      <c r="B521" s="314">
        <v>905250</v>
      </c>
      <c r="C521" s="312" t="s">
        <v>807</v>
      </c>
      <c r="D521" s="312"/>
      <c r="E521" s="313">
        <v>23.229342327150082</v>
      </c>
    </row>
    <row r="522" spans="1:5" x14ac:dyDescent="0.25">
      <c r="A522" s="310">
        <v>4652</v>
      </c>
      <c r="B522" s="314">
        <v>905260</v>
      </c>
      <c r="C522" s="312" t="s">
        <v>806</v>
      </c>
      <c r="D522" s="312"/>
      <c r="E522" s="313">
        <v>61.197301854974711</v>
      </c>
    </row>
    <row r="523" spans="1:5" x14ac:dyDescent="0.25">
      <c r="A523" s="310">
        <v>4653</v>
      </c>
      <c r="B523" s="314">
        <v>905270</v>
      </c>
      <c r="C523" s="312" t="s">
        <v>805</v>
      </c>
      <c r="D523" s="312"/>
      <c r="E523" s="313">
        <v>40.85160202360877</v>
      </c>
    </row>
    <row r="524" spans="1:5" x14ac:dyDescent="0.25">
      <c r="A524" s="310">
        <v>4654</v>
      </c>
      <c r="B524" s="314">
        <v>905280</v>
      </c>
      <c r="C524" s="312" t="s">
        <v>804</v>
      </c>
      <c r="D524" s="312"/>
      <c r="E524" s="313">
        <v>61.197301854974711</v>
      </c>
    </row>
    <row r="525" spans="1:5" x14ac:dyDescent="0.25">
      <c r="A525" s="310">
        <v>4655</v>
      </c>
      <c r="B525" s="314">
        <v>905290</v>
      </c>
      <c r="C525" s="312" t="s">
        <v>803</v>
      </c>
      <c r="D525" s="312"/>
      <c r="E525" s="313">
        <v>40.85160202360877</v>
      </c>
    </row>
    <row r="526" spans="1:5" x14ac:dyDescent="0.25">
      <c r="A526" s="310">
        <v>4656</v>
      </c>
      <c r="B526" s="314">
        <v>905300</v>
      </c>
      <c r="C526" s="312" t="s">
        <v>802</v>
      </c>
      <c r="D526" s="312"/>
      <c r="E526" s="313">
        <v>9.6121416526138272</v>
      </c>
    </row>
    <row r="527" spans="1:5" x14ac:dyDescent="0.25">
      <c r="A527" s="310">
        <v>4657</v>
      </c>
      <c r="B527" s="314">
        <v>905310</v>
      </c>
      <c r="C527" s="312" t="s">
        <v>801</v>
      </c>
      <c r="D527" s="312"/>
      <c r="E527" s="313">
        <v>32.681281618887013</v>
      </c>
    </row>
    <row r="528" spans="1:5" x14ac:dyDescent="0.25">
      <c r="A528" s="310">
        <v>4658</v>
      </c>
      <c r="B528" s="314">
        <v>905320</v>
      </c>
      <c r="C528" s="312" t="s">
        <v>800</v>
      </c>
      <c r="D528" s="312"/>
      <c r="E528" s="313">
        <v>9.6121416526138272</v>
      </c>
    </row>
    <row r="529" spans="1:5" x14ac:dyDescent="0.25">
      <c r="A529" s="310">
        <v>4659</v>
      </c>
      <c r="B529" s="314">
        <v>905330</v>
      </c>
      <c r="C529" s="312" t="s">
        <v>799</v>
      </c>
      <c r="D529" s="312"/>
      <c r="E529" s="313">
        <v>2.7234401349072512</v>
      </c>
    </row>
    <row r="530" spans="1:5" x14ac:dyDescent="0.25">
      <c r="A530" s="310">
        <v>4660</v>
      </c>
      <c r="B530" s="314">
        <v>905340</v>
      </c>
      <c r="C530" s="312" t="s">
        <v>798</v>
      </c>
      <c r="D530" s="312"/>
      <c r="E530" s="313">
        <v>27.23440134907251</v>
      </c>
    </row>
    <row r="531" spans="1:5" x14ac:dyDescent="0.25">
      <c r="A531" s="310">
        <v>4661</v>
      </c>
      <c r="B531" s="314">
        <v>905350</v>
      </c>
      <c r="C531" s="312" t="s">
        <v>797</v>
      </c>
      <c r="D531" s="312"/>
      <c r="E531" s="313">
        <v>5.4468802698145025</v>
      </c>
    </row>
    <row r="532" spans="1:5" x14ac:dyDescent="0.25">
      <c r="A532" s="310">
        <v>4662</v>
      </c>
      <c r="B532" s="314">
        <v>905360</v>
      </c>
      <c r="C532" s="312" t="s">
        <v>796</v>
      </c>
      <c r="D532" s="312"/>
      <c r="E532" s="313">
        <v>13.617200674536255</v>
      </c>
    </row>
    <row r="533" spans="1:5" x14ac:dyDescent="0.25">
      <c r="A533" s="310">
        <v>4663</v>
      </c>
      <c r="B533" s="314">
        <v>905370</v>
      </c>
      <c r="C533" s="312" t="s">
        <v>795</v>
      </c>
      <c r="D533" s="312"/>
      <c r="E533" s="313">
        <v>9.6121416526138272</v>
      </c>
    </row>
    <row r="534" spans="1:5" x14ac:dyDescent="0.25">
      <c r="A534" s="310">
        <v>4664</v>
      </c>
      <c r="B534" s="314">
        <v>905380</v>
      </c>
      <c r="C534" s="312" t="s">
        <v>794</v>
      </c>
      <c r="D534" s="312"/>
      <c r="E534" s="313">
        <v>106.05396290050591</v>
      </c>
    </row>
    <row r="535" spans="1:5" ht="48" x14ac:dyDescent="0.25">
      <c r="A535" s="310">
        <v>4665</v>
      </c>
      <c r="B535" s="314">
        <v>905390</v>
      </c>
      <c r="C535" s="312" t="s">
        <v>793</v>
      </c>
      <c r="D535" s="335" t="s">
        <v>792</v>
      </c>
      <c r="E535" s="313">
        <v>112.13800000000001</v>
      </c>
    </row>
    <row r="536" spans="1:5" ht="48" x14ac:dyDescent="0.25">
      <c r="A536" s="310">
        <v>4666</v>
      </c>
      <c r="B536" s="314">
        <v>905395</v>
      </c>
      <c r="C536" s="312" t="s">
        <v>791</v>
      </c>
      <c r="D536" s="335" t="s">
        <v>9964</v>
      </c>
      <c r="E536" s="313">
        <v>440.553</v>
      </c>
    </row>
    <row r="537" spans="1:5" x14ac:dyDescent="0.25">
      <c r="A537" s="310">
        <v>4667</v>
      </c>
      <c r="B537" s="314">
        <v>905400</v>
      </c>
      <c r="C537" s="312" t="s">
        <v>789</v>
      </c>
      <c r="D537" s="312"/>
      <c r="E537" s="313">
        <v>24.51096121416526</v>
      </c>
    </row>
    <row r="538" spans="1:5" x14ac:dyDescent="0.25">
      <c r="A538" s="310">
        <v>4668</v>
      </c>
      <c r="B538" s="314">
        <v>905410</v>
      </c>
      <c r="C538" s="312" t="s">
        <v>788</v>
      </c>
      <c r="D538" s="312"/>
      <c r="E538" s="313">
        <v>67.925801011804381</v>
      </c>
    </row>
    <row r="539" spans="1:5" x14ac:dyDescent="0.25">
      <c r="A539" s="310">
        <v>4669</v>
      </c>
      <c r="B539" s="314">
        <v>905420</v>
      </c>
      <c r="C539" s="312" t="s">
        <v>787</v>
      </c>
      <c r="D539" s="312"/>
      <c r="E539" s="313">
        <v>67.925801011804381</v>
      </c>
    </row>
    <row r="540" spans="1:5" x14ac:dyDescent="0.25">
      <c r="A540" s="310">
        <v>4670</v>
      </c>
      <c r="B540" s="314">
        <v>905430</v>
      </c>
      <c r="C540" s="312" t="s">
        <v>786</v>
      </c>
      <c r="D540" s="312"/>
      <c r="E540" s="313">
        <v>67.925801011804381</v>
      </c>
    </row>
    <row r="541" spans="1:5" x14ac:dyDescent="0.25">
      <c r="A541" s="310">
        <v>4671</v>
      </c>
      <c r="B541" s="314">
        <v>905440</v>
      </c>
      <c r="C541" s="312" t="s">
        <v>785</v>
      </c>
      <c r="D541" s="312"/>
      <c r="E541" s="313">
        <v>9.6121416526138272</v>
      </c>
    </row>
    <row r="542" spans="1:5" x14ac:dyDescent="0.25">
      <c r="A542" s="310">
        <v>4672</v>
      </c>
      <c r="B542" s="314">
        <v>905450</v>
      </c>
      <c r="C542" s="312" t="s">
        <v>784</v>
      </c>
      <c r="D542" s="312"/>
      <c r="E542" s="313">
        <v>6.8887015177065765</v>
      </c>
    </row>
    <row r="543" spans="1:5" x14ac:dyDescent="0.25">
      <c r="A543" s="310">
        <v>4673</v>
      </c>
      <c r="B543" s="314">
        <v>905460</v>
      </c>
      <c r="C543" s="312" t="s">
        <v>783</v>
      </c>
      <c r="D543" s="312"/>
      <c r="E543" s="313">
        <v>40.85160202360877</v>
      </c>
    </row>
    <row r="544" spans="1:5" x14ac:dyDescent="0.25">
      <c r="A544" s="310">
        <v>4674</v>
      </c>
      <c r="B544" s="314">
        <v>905470</v>
      </c>
      <c r="C544" s="312" t="s">
        <v>782</v>
      </c>
      <c r="D544" s="312"/>
      <c r="E544" s="313">
        <v>27.23440134907251</v>
      </c>
    </row>
    <row r="545" spans="1:5" x14ac:dyDescent="0.25">
      <c r="A545" s="310">
        <v>4675</v>
      </c>
      <c r="B545" s="314">
        <v>905480</v>
      </c>
      <c r="C545" s="312" t="s">
        <v>781</v>
      </c>
      <c r="D545" s="312"/>
      <c r="E545" s="313">
        <v>8.1703204047217532</v>
      </c>
    </row>
    <row r="546" spans="1:5" x14ac:dyDescent="0.25">
      <c r="A546" s="310">
        <v>4676</v>
      </c>
      <c r="B546" s="314">
        <v>905490</v>
      </c>
      <c r="C546" s="312" t="s">
        <v>780</v>
      </c>
      <c r="D546" s="312"/>
      <c r="E546" s="313">
        <v>27.23440134907251</v>
      </c>
    </row>
    <row r="547" spans="1:5" x14ac:dyDescent="0.25">
      <c r="A547" s="310">
        <v>4677</v>
      </c>
      <c r="B547" s="314">
        <v>905500</v>
      </c>
      <c r="C547" s="312" t="s">
        <v>779</v>
      </c>
      <c r="D547" s="312"/>
      <c r="E547" s="313">
        <v>4.1652613827993257</v>
      </c>
    </row>
    <row r="548" spans="1:5" x14ac:dyDescent="0.25">
      <c r="A548" s="310">
        <v>4678</v>
      </c>
      <c r="B548" s="314">
        <v>905510</v>
      </c>
      <c r="C548" s="312" t="s">
        <v>778</v>
      </c>
      <c r="D548" s="312"/>
      <c r="E548" s="313">
        <v>10.893760539629005</v>
      </c>
    </row>
    <row r="549" spans="1:5" x14ac:dyDescent="0.25">
      <c r="A549" s="310">
        <v>4679</v>
      </c>
      <c r="B549" s="314">
        <v>905520</v>
      </c>
      <c r="C549" s="312" t="s">
        <v>777</v>
      </c>
      <c r="D549" s="312"/>
      <c r="E549" s="313">
        <v>33.962900505902191</v>
      </c>
    </row>
    <row r="550" spans="1:5" x14ac:dyDescent="0.25">
      <c r="A550" s="310">
        <v>4680</v>
      </c>
      <c r="B550" s="314">
        <v>905530</v>
      </c>
      <c r="C550" s="312" t="s">
        <v>776</v>
      </c>
      <c r="D550" s="312"/>
      <c r="E550" s="313">
        <v>33.962900505902191</v>
      </c>
    </row>
    <row r="551" spans="1:5" x14ac:dyDescent="0.25">
      <c r="A551" s="310">
        <v>4681</v>
      </c>
      <c r="B551" s="314">
        <v>905540</v>
      </c>
      <c r="C551" s="312" t="s">
        <v>775</v>
      </c>
      <c r="D551" s="312"/>
      <c r="E551" s="313">
        <v>8.1703204047217532</v>
      </c>
    </row>
    <row r="552" spans="1:5" x14ac:dyDescent="0.25">
      <c r="A552" s="310">
        <v>4682</v>
      </c>
      <c r="B552" s="314">
        <v>905550</v>
      </c>
      <c r="C552" s="312" t="s">
        <v>774</v>
      </c>
      <c r="D552" s="312"/>
      <c r="E552" s="313">
        <v>35.750421585160204</v>
      </c>
    </row>
    <row r="553" spans="1:5" x14ac:dyDescent="0.25">
      <c r="A553" s="310">
        <v>4683</v>
      </c>
      <c r="B553" s="314">
        <v>905560</v>
      </c>
      <c r="C553" s="312" t="s">
        <v>773</v>
      </c>
      <c r="D553" s="312"/>
      <c r="E553" s="313">
        <v>3.5244519392917373</v>
      </c>
    </row>
    <row r="554" spans="1:5" x14ac:dyDescent="0.25">
      <c r="A554" s="310">
        <v>4684</v>
      </c>
      <c r="B554" s="314">
        <v>905570</v>
      </c>
      <c r="C554" s="312" t="s">
        <v>772</v>
      </c>
      <c r="D554" s="312"/>
      <c r="E554" s="313">
        <v>33.962900505902191</v>
      </c>
    </row>
    <row r="555" spans="1:5" x14ac:dyDescent="0.25">
      <c r="A555" s="310">
        <v>4685</v>
      </c>
      <c r="B555" s="314">
        <v>905580</v>
      </c>
      <c r="C555" s="312" t="s">
        <v>771</v>
      </c>
      <c r="D555" s="312"/>
      <c r="E555" s="313">
        <v>54.308600337268132</v>
      </c>
    </row>
  </sheetData>
  <mergeCells count="3">
    <mergeCell ref="A2:E2"/>
    <mergeCell ref="A3:E3"/>
    <mergeCell ref="A1:E1"/>
  </mergeCells>
  <pageMargins left="0.70866141732283472" right="0.70866141732283472" top="0.74803149606299213" bottom="0.74803149606299213" header="0.31496062992125984" footer="0.31496062992125984"/>
  <pageSetup paperSize="9" scale="8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2004"/>
  <sheetViews>
    <sheetView zoomScaleNormal="100" workbookViewId="0">
      <selection sqref="A1:E2004"/>
    </sheetView>
  </sheetViews>
  <sheetFormatPr defaultColWidth="9.140625" defaultRowHeight="12" x14ac:dyDescent="0.2"/>
  <cols>
    <col min="1" max="1" width="10" style="340" customWidth="1"/>
    <col min="2" max="2" width="7.42578125" style="370" customWidth="1"/>
    <col min="3" max="3" width="38.28515625" style="371" customWidth="1"/>
    <col min="4" max="4" width="42.28515625" style="372" customWidth="1"/>
    <col min="5" max="5" width="8.140625" style="372" customWidth="1"/>
    <col min="6" max="16384" width="9.140625" style="340"/>
  </cols>
  <sheetData>
    <row r="1" spans="1:5" ht="15" customHeight="1" x14ac:dyDescent="0.2">
      <c r="A1" s="441" t="s">
        <v>13908</v>
      </c>
      <c r="B1" s="442"/>
      <c r="C1" s="442"/>
      <c r="D1" s="442"/>
      <c r="E1" s="443"/>
    </row>
    <row r="2" spans="1:5" ht="15" customHeight="1" x14ac:dyDescent="0.2">
      <c r="A2" s="441" t="s">
        <v>9941</v>
      </c>
      <c r="B2" s="442"/>
      <c r="C2" s="442"/>
      <c r="D2" s="442"/>
      <c r="E2" s="443"/>
    </row>
    <row r="3" spans="1:5" ht="15" customHeight="1" x14ac:dyDescent="0.2">
      <c r="A3" s="444" t="s">
        <v>9942</v>
      </c>
      <c r="B3" s="444"/>
      <c r="C3" s="444"/>
      <c r="D3" s="444"/>
      <c r="E3" s="444"/>
    </row>
    <row r="4" spans="1:5" ht="24" x14ac:dyDescent="0.2">
      <c r="A4" s="341" t="s">
        <v>9451</v>
      </c>
      <c r="B4" s="341" t="s">
        <v>4</v>
      </c>
      <c r="C4" s="342" t="s">
        <v>5</v>
      </c>
      <c r="D4" s="343" t="s">
        <v>7</v>
      </c>
      <c r="E4" s="344" t="s">
        <v>6338</v>
      </c>
    </row>
    <row r="5" spans="1:5" x14ac:dyDescent="0.2">
      <c r="A5" s="341"/>
      <c r="B5" s="341"/>
      <c r="C5" s="345" t="s">
        <v>9965</v>
      </c>
      <c r="D5" s="343"/>
      <c r="E5" s="344"/>
    </row>
    <row r="6" spans="1:5" x14ac:dyDescent="0.2">
      <c r="A6" s="346"/>
      <c r="B6" s="347" t="s">
        <v>9696</v>
      </c>
      <c r="C6" s="348" t="s">
        <v>9697</v>
      </c>
      <c r="D6" s="349"/>
      <c r="E6" s="350">
        <v>32.251264755480605</v>
      </c>
    </row>
    <row r="7" spans="1:5" x14ac:dyDescent="0.2">
      <c r="A7" s="346"/>
      <c r="B7" s="351" t="s">
        <v>9966</v>
      </c>
      <c r="C7" s="348" t="s">
        <v>1373</v>
      </c>
      <c r="D7" s="349"/>
      <c r="E7" s="350">
        <v>13.296795952782464</v>
      </c>
    </row>
    <row r="8" spans="1:5" x14ac:dyDescent="0.2">
      <c r="A8" s="346"/>
      <c r="B8" s="351" t="s">
        <v>9967</v>
      </c>
      <c r="C8" s="348" t="s">
        <v>9968</v>
      </c>
      <c r="D8" s="349"/>
      <c r="E8" s="350">
        <v>16.340640809443499</v>
      </c>
    </row>
    <row r="9" spans="1:5" x14ac:dyDescent="0.2">
      <c r="A9" s="346"/>
      <c r="B9" s="351" t="s">
        <v>9969</v>
      </c>
      <c r="C9" s="348" t="s">
        <v>9970</v>
      </c>
      <c r="D9" s="349"/>
      <c r="E9" s="350">
        <v>16.340640809443499</v>
      </c>
    </row>
    <row r="10" spans="1:5" x14ac:dyDescent="0.2">
      <c r="A10" s="346"/>
      <c r="B10" s="351" t="s">
        <v>9971</v>
      </c>
      <c r="C10" s="348" t="s">
        <v>9972</v>
      </c>
      <c r="D10" s="349"/>
      <c r="E10" s="350">
        <v>4.1652613827993301</v>
      </c>
    </row>
    <row r="11" spans="1:5" x14ac:dyDescent="0.2">
      <c r="A11" s="346"/>
      <c r="B11" s="351" t="s">
        <v>9973</v>
      </c>
      <c r="C11" s="348" t="s">
        <v>9974</v>
      </c>
      <c r="D11" s="349"/>
      <c r="E11" s="350">
        <v>4.1652613827993301</v>
      </c>
    </row>
    <row r="12" spans="1:5" ht="24" x14ac:dyDescent="0.2">
      <c r="A12" s="346"/>
      <c r="B12" s="351" t="s">
        <v>9975</v>
      </c>
      <c r="C12" s="348" t="s">
        <v>9976</v>
      </c>
      <c r="D12" s="349"/>
      <c r="E12" s="350">
        <v>8.1703204047217532</v>
      </c>
    </row>
    <row r="13" spans="1:5" x14ac:dyDescent="0.2">
      <c r="A13" s="346"/>
      <c r="B13" s="351" t="s">
        <v>9698</v>
      </c>
      <c r="C13" s="348" t="s">
        <v>9699</v>
      </c>
      <c r="D13" s="349"/>
      <c r="E13" s="350">
        <v>40.851602023608798</v>
      </c>
    </row>
    <row r="14" spans="1:5" ht="24" x14ac:dyDescent="0.2">
      <c r="A14" s="346"/>
      <c r="B14" s="351" t="s">
        <v>9700</v>
      </c>
      <c r="C14" s="348" t="s">
        <v>9701</v>
      </c>
      <c r="D14" s="349" t="s">
        <v>9977</v>
      </c>
      <c r="E14" s="350">
        <f>40.8516020236088+1.76222596964587</f>
        <v>42.613827993254667</v>
      </c>
    </row>
    <row r="15" spans="1:5" x14ac:dyDescent="0.2">
      <c r="A15" s="346"/>
      <c r="B15" s="351" t="s">
        <v>9702</v>
      </c>
      <c r="C15" s="348" t="s">
        <v>9703</v>
      </c>
      <c r="D15" s="349" t="s">
        <v>9978</v>
      </c>
      <c r="E15" s="350">
        <v>40.85160202360877</v>
      </c>
    </row>
    <row r="16" spans="1:5" x14ac:dyDescent="0.2">
      <c r="A16" s="346"/>
      <c r="B16" s="351" t="s">
        <v>9979</v>
      </c>
      <c r="C16" s="348" t="s">
        <v>9980</v>
      </c>
      <c r="D16" s="349"/>
      <c r="E16" s="350">
        <v>33.962900505902198</v>
      </c>
    </row>
    <row r="17" spans="1:5" x14ac:dyDescent="0.2">
      <c r="A17" s="346"/>
      <c r="B17" s="351" t="s">
        <v>9981</v>
      </c>
      <c r="C17" s="348" t="s">
        <v>9982</v>
      </c>
      <c r="D17" s="349"/>
      <c r="E17" s="350">
        <v>33.962900505902191</v>
      </c>
    </row>
    <row r="18" spans="1:5" x14ac:dyDescent="0.2">
      <c r="A18" s="346"/>
      <c r="B18" s="351" t="s">
        <v>9983</v>
      </c>
      <c r="C18" s="348" t="s">
        <v>9984</v>
      </c>
      <c r="D18" s="349"/>
      <c r="E18" s="350">
        <v>33.962900505902191</v>
      </c>
    </row>
    <row r="19" spans="1:5" x14ac:dyDescent="0.2">
      <c r="A19" s="346"/>
      <c r="B19" s="351" t="s">
        <v>9985</v>
      </c>
      <c r="C19" s="348" t="s">
        <v>9986</v>
      </c>
      <c r="D19" s="349"/>
      <c r="E19" s="350">
        <v>13.296795952782464</v>
      </c>
    </row>
    <row r="20" spans="1:5" x14ac:dyDescent="0.2">
      <c r="A20" s="346"/>
      <c r="B20" s="351" t="s">
        <v>9987</v>
      </c>
      <c r="C20" s="348" t="s">
        <v>9988</v>
      </c>
      <c r="D20" s="349"/>
      <c r="E20" s="350">
        <v>5.4468802698145025</v>
      </c>
    </row>
    <row r="21" spans="1:5" x14ac:dyDescent="0.2">
      <c r="A21" s="346"/>
      <c r="B21" s="351" t="s">
        <v>9989</v>
      </c>
      <c r="C21" s="348" t="s">
        <v>9990</v>
      </c>
      <c r="D21" s="349"/>
      <c r="E21" s="350">
        <v>24.51096121416526</v>
      </c>
    </row>
    <row r="22" spans="1:5" x14ac:dyDescent="0.2">
      <c r="A22" s="346"/>
      <c r="B22" s="351" t="s">
        <v>9991</v>
      </c>
      <c r="C22" s="348" t="s">
        <v>9992</v>
      </c>
      <c r="D22" s="349"/>
      <c r="E22" s="350">
        <v>13.296795952782499</v>
      </c>
    </row>
    <row r="23" spans="1:5" x14ac:dyDescent="0.2">
      <c r="A23" s="346"/>
      <c r="B23" s="351" t="s">
        <v>9704</v>
      </c>
      <c r="C23" s="348" t="s">
        <v>9705</v>
      </c>
      <c r="D23" s="349"/>
      <c r="E23" s="350">
        <v>61.197301854974697</v>
      </c>
    </row>
    <row r="24" spans="1:5" x14ac:dyDescent="0.2">
      <c r="A24" s="346"/>
      <c r="B24" s="351" t="s">
        <v>9706</v>
      </c>
      <c r="C24" s="348" t="s">
        <v>9993</v>
      </c>
      <c r="D24" s="349"/>
      <c r="E24" s="350">
        <v>61.197301854974697</v>
      </c>
    </row>
    <row r="25" spans="1:5" x14ac:dyDescent="0.2">
      <c r="A25" s="346"/>
      <c r="B25" s="351" t="s">
        <v>9994</v>
      </c>
      <c r="C25" s="348" t="s">
        <v>9995</v>
      </c>
      <c r="D25" s="349"/>
      <c r="E25" s="350">
        <v>13.296795952782499</v>
      </c>
    </row>
    <row r="26" spans="1:5" x14ac:dyDescent="0.2">
      <c r="A26" s="346"/>
      <c r="B26" s="351" t="s">
        <v>9996</v>
      </c>
      <c r="C26" s="348" t="s">
        <v>9997</v>
      </c>
      <c r="D26" s="349"/>
      <c r="E26" s="350">
        <v>13.296795952782499</v>
      </c>
    </row>
    <row r="27" spans="1:5" x14ac:dyDescent="0.2">
      <c r="A27" s="346"/>
      <c r="B27" s="351" t="s">
        <v>9998</v>
      </c>
      <c r="C27" s="348" t="s">
        <v>9999</v>
      </c>
      <c r="D27" s="349"/>
      <c r="E27" s="350">
        <v>4.1652613827993257</v>
      </c>
    </row>
    <row r="28" spans="1:5" x14ac:dyDescent="0.2">
      <c r="A28" s="346"/>
      <c r="B28" s="351" t="s">
        <v>9708</v>
      </c>
      <c r="C28" s="348" t="s">
        <v>9709</v>
      </c>
      <c r="D28" s="349"/>
      <c r="E28" s="350">
        <v>32.251264755480605</v>
      </c>
    </row>
    <row r="29" spans="1:5" ht="24" x14ac:dyDescent="0.2">
      <c r="A29" s="346"/>
      <c r="B29" s="351" t="s">
        <v>9710</v>
      </c>
      <c r="C29" s="348" t="s">
        <v>10000</v>
      </c>
      <c r="D29" s="349" t="s">
        <v>10001</v>
      </c>
      <c r="E29" s="350">
        <v>16.340640809443499</v>
      </c>
    </row>
    <row r="30" spans="1:5" x14ac:dyDescent="0.2">
      <c r="A30" s="346"/>
      <c r="B30" s="351" t="s">
        <v>9712</v>
      </c>
      <c r="C30" s="348" t="s">
        <v>9713</v>
      </c>
      <c r="D30" s="349" t="s">
        <v>10002</v>
      </c>
      <c r="E30" s="350">
        <v>16.340640809443506</v>
      </c>
    </row>
    <row r="31" spans="1:5" x14ac:dyDescent="0.2">
      <c r="A31" s="346"/>
      <c r="B31" s="351" t="s">
        <v>10003</v>
      </c>
      <c r="C31" s="348" t="s">
        <v>10004</v>
      </c>
      <c r="D31" s="349"/>
      <c r="E31" s="350">
        <v>16.340640809443506</v>
      </c>
    </row>
    <row r="32" spans="1:5" ht="24" x14ac:dyDescent="0.2">
      <c r="A32" s="346"/>
      <c r="B32" s="351" t="s">
        <v>10005</v>
      </c>
      <c r="C32" s="149" t="s">
        <v>10006</v>
      </c>
      <c r="D32" s="349"/>
      <c r="E32" s="350">
        <v>16.340640809443506</v>
      </c>
    </row>
    <row r="33" spans="1:5" x14ac:dyDescent="0.2">
      <c r="A33" s="346"/>
      <c r="B33" s="351" t="s">
        <v>10007</v>
      </c>
      <c r="C33" s="348" t="s">
        <v>1356</v>
      </c>
      <c r="D33" s="349"/>
      <c r="E33" s="350">
        <v>16.340640809443499</v>
      </c>
    </row>
    <row r="34" spans="1:5" x14ac:dyDescent="0.2">
      <c r="A34" s="346"/>
      <c r="B34" s="351" t="s">
        <v>10008</v>
      </c>
      <c r="C34" s="348" t="s">
        <v>10009</v>
      </c>
      <c r="D34" s="349"/>
      <c r="E34" s="350">
        <v>2.7234401349072512</v>
      </c>
    </row>
    <row r="35" spans="1:5" x14ac:dyDescent="0.2">
      <c r="A35" s="346"/>
      <c r="B35" s="351" t="s">
        <v>9714</v>
      </c>
      <c r="C35" s="348" t="s">
        <v>920</v>
      </c>
      <c r="D35" s="349"/>
      <c r="E35" s="350">
        <v>40.85160202360877</v>
      </c>
    </row>
    <row r="36" spans="1:5" x14ac:dyDescent="0.2">
      <c r="A36" s="346"/>
      <c r="B36" s="351" t="s">
        <v>10010</v>
      </c>
      <c r="C36" s="348" t="s">
        <v>10011</v>
      </c>
      <c r="D36" s="349"/>
      <c r="E36" s="350">
        <v>1.7622259696458686</v>
      </c>
    </row>
    <row r="37" spans="1:5" x14ac:dyDescent="0.2">
      <c r="A37" s="346"/>
      <c r="B37" s="351" t="s">
        <v>10012</v>
      </c>
      <c r="C37" s="348" t="s">
        <v>10013</v>
      </c>
      <c r="D37" s="349"/>
      <c r="E37" s="350">
        <v>1.7622259696458686</v>
      </c>
    </row>
    <row r="38" spans="1:5" x14ac:dyDescent="0.2">
      <c r="A38" s="346"/>
      <c r="B38" s="351" t="s">
        <v>10014</v>
      </c>
      <c r="C38" s="348" t="s">
        <v>10015</v>
      </c>
      <c r="D38" s="349"/>
      <c r="E38" s="350">
        <v>1.6020236087689701</v>
      </c>
    </row>
    <row r="39" spans="1:5" ht="24" x14ac:dyDescent="0.2">
      <c r="A39" s="346"/>
      <c r="B39" s="351" t="s">
        <v>10016</v>
      </c>
      <c r="C39" s="348" t="s">
        <v>10017</v>
      </c>
      <c r="D39" s="349" t="s">
        <v>10018</v>
      </c>
      <c r="E39" s="350">
        <f>9.61214165261383+1.76222596964587</f>
        <v>11.374367622259701</v>
      </c>
    </row>
    <row r="40" spans="1:5" x14ac:dyDescent="0.2">
      <c r="A40" s="346"/>
      <c r="B40" s="351" t="s">
        <v>10019</v>
      </c>
      <c r="C40" s="348" t="s">
        <v>10020</v>
      </c>
      <c r="D40" s="349" t="s">
        <v>10021</v>
      </c>
      <c r="E40" s="350">
        <v>9.6121416526138272</v>
      </c>
    </row>
    <row r="41" spans="1:5" x14ac:dyDescent="0.2">
      <c r="A41" s="346"/>
      <c r="B41" s="351" t="s">
        <v>10022</v>
      </c>
      <c r="C41" s="348" t="s">
        <v>10023</v>
      </c>
      <c r="D41" s="349"/>
      <c r="E41" s="350">
        <v>1.6020236087689701</v>
      </c>
    </row>
    <row r="42" spans="1:5" x14ac:dyDescent="0.2">
      <c r="A42" s="346"/>
      <c r="B42" s="351" t="s">
        <v>10024</v>
      </c>
      <c r="C42" s="348" t="s">
        <v>10025</v>
      </c>
      <c r="D42" s="349"/>
      <c r="E42" s="350">
        <v>1.6020236087689701</v>
      </c>
    </row>
    <row r="43" spans="1:5" x14ac:dyDescent="0.2">
      <c r="A43" s="346"/>
      <c r="B43" s="351" t="s">
        <v>10026</v>
      </c>
      <c r="C43" s="348" t="s">
        <v>10027</v>
      </c>
      <c r="D43" s="349"/>
      <c r="E43" s="350">
        <v>4.1652613827993257</v>
      </c>
    </row>
    <row r="44" spans="1:5" x14ac:dyDescent="0.2">
      <c r="A44" s="346"/>
      <c r="B44" s="351" t="s">
        <v>10028</v>
      </c>
      <c r="C44" s="348" t="s">
        <v>10029</v>
      </c>
      <c r="D44" s="349"/>
      <c r="E44" s="350">
        <v>24.030354131534573</v>
      </c>
    </row>
    <row r="45" spans="1:5" ht="24" x14ac:dyDescent="0.2">
      <c r="A45" s="346"/>
      <c r="B45" s="351" t="s">
        <v>10030</v>
      </c>
      <c r="C45" s="348" t="s">
        <v>10031</v>
      </c>
      <c r="D45" s="349" t="s">
        <v>10032</v>
      </c>
      <c r="E45" s="350">
        <f>24.0303541315346+1.76222596964587</f>
        <v>25.792580101180469</v>
      </c>
    </row>
    <row r="46" spans="1:5" x14ac:dyDescent="0.2">
      <c r="A46" s="346"/>
      <c r="B46" s="351" t="s">
        <v>10033</v>
      </c>
      <c r="C46" s="348" t="s">
        <v>10034</v>
      </c>
      <c r="D46" s="349" t="s">
        <v>10035</v>
      </c>
      <c r="E46" s="350">
        <v>24.030354131534573</v>
      </c>
    </row>
    <row r="47" spans="1:5" x14ac:dyDescent="0.2">
      <c r="A47" s="346"/>
      <c r="B47" s="351" t="s">
        <v>10036</v>
      </c>
      <c r="C47" s="348" t="s">
        <v>10037</v>
      </c>
      <c r="D47" s="349"/>
      <c r="E47" s="350">
        <v>13.296795952782464</v>
      </c>
    </row>
    <row r="48" spans="1:5" ht="48" x14ac:dyDescent="0.2">
      <c r="A48" s="346"/>
      <c r="B48" s="351" t="s">
        <v>10038</v>
      </c>
      <c r="C48" s="348" t="s">
        <v>10039</v>
      </c>
      <c r="D48" s="349" t="s">
        <v>10040</v>
      </c>
      <c r="E48" s="350">
        <v>32.681281618886999</v>
      </c>
    </row>
    <row r="49" spans="1:5" ht="48" x14ac:dyDescent="0.2">
      <c r="A49" s="346"/>
      <c r="B49" s="351" t="s">
        <v>10041</v>
      </c>
      <c r="C49" s="348" t="s">
        <v>10042</v>
      </c>
      <c r="D49" s="349" t="s">
        <v>10043</v>
      </c>
      <c r="E49" s="350">
        <v>32.681281618886999</v>
      </c>
    </row>
    <row r="50" spans="1:5" ht="48" x14ac:dyDescent="0.2">
      <c r="A50" s="346"/>
      <c r="B50" s="351" t="s">
        <v>10044</v>
      </c>
      <c r="C50" s="348" t="s">
        <v>10045</v>
      </c>
      <c r="D50" s="349" t="s">
        <v>10046</v>
      </c>
      <c r="E50" s="350">
        <v>32.681281618887013</v>
      </c>
    </row>
    <row r="51" spans="1:5" ht="48" x14ac:dyDescent="0.2">
      <c r="A51" s="346"/>
      <c r="B51" s="351" t="s">
        <v>10047</v>
      </c>
      <c r="C51" s="348" t="s">
        <v>10048</v>
      </c>
      <c r="D51" s="349" t="s">
        <v>10046</v>
      </c>
      <c r="E51" s="350">
        <f>32.681281618887+28.5160202360877</f>
        <v>61.197301854974697</v>
      </c>
    </row>
    <row r="52" spans="1:5" ht="48" x14ac:dyDescent="0.2">
      <c r="A52" s="346"/>
      <c r="B52" s="351" t="s">
        <v>9715</v>
      </c>
      <c r="C52" s="348" t="s">
        <v>9716</v>
      </c>
      <c r="D52" s="349" t="s">
        <v>10046</v>
      </c>
      <c r="E52" s="350">
        <v>32.681281618886999</v>
      </c>
    </row>
    <row r="53" spans="1:5" ht="48" x14ac:dyDescent="0.2">
      <c r="A53" s="346"/>
      <c r="B53" s="351" t="s">
        <v>9717</v>
      </c>
      <c r="C53" s="348" t="s">
        <v>10049</v>
      </c>
      <c r="D53" s="349" t="s">
        <v>10046</v>
      </c>
      <c r="E53" s="350">
        <v>32.681281618886999</v>
      </c>
    </row>
    <row r="54" spans="1:5" ht="48" x14ac:dyDescent="0.2">
      <c r="A54" s="346"/>
      <c r="B54" s="351" t="s">
        <v>10050</v>
      </c>
      <c r="C54" s="348" t="s">
        <v>10051</v>
      </c>
      <c r="D54" s="349" t="s">
        <v>10046</v>
      </c>
      <c r="E54" s="350">
        <v>32.681281618886999</v>
      </c>
    </row>
    <row r="55" spans="1:5" ht="48" x14ac:dyDescent="0.2">
      <c r="A55" s="346"/>
      <c r="B55" s="351" t="s">
        <v>10052</v>
      </c>
      <c r="C55" s="348" t="s">
        <v>10053</v>
      </c>
      <c r="D55" s="349" t="s">
        <v>10046</v>
      </c>
      <c r="E55" s="350">
        <f>32.681281618887+28.5160202360877</f>
        <v>61.197301854974697</v>
      </c>
    </row>
    <row r="56" spans="1:5" ht="48" x14ac:dyDescent="0.2">
      <c r="A56" s="346"/>
      <c r="B56" s="351" t="s">
        <v>9719</v>
      </c>
      <c r="C56" s="348" t="s">
        <v>10054</v>
      </c>
      <c r="D56" s="349" t="s">
        <v>10046</v>
      </c>
      <c r="E56" s="350">
        <v>32.681281618886999</v>
      </c>
    </row>
    <row r="57" spans="1:5" ht="48" x14ac:dyDescent="0.2">
      <c r="A57" s="346"/>
      <c r="B57" s="351" t="s">
        <v>9721</v>
      </c>
      <c r="C57" s="348" t="s">
        <v>9722</v>
      </c>
      <c r="D57" s="349" t="s">
        <v>10046</v>
      </c>
      <c r="E57" s="350">
        <v>32.681281618886999</v>
      </c>
    </row>
    <row r="58" spans="1:5" ht="48" x14ac:dyDescent="0.2">
      <c r="A58" s="346"/>
      <c r="B58" s="351" t="s">
        <v>9723</v>
      </c>
      <c r="C58" s="348" t="s">
        <v>9724</v>
      </c>
      <c r="D58" s="349" t="s">
        <v>10046</v>
      </c>
      <c r="E58" s="350">
        <v>32.681281618886999</v>
      </c>
    </row>
    <row r="59" spans="1:5" ht="48" x14ac:dyDescent="0.2">
      <c r="A59" s="346"/>
      <c r="B59" s="351" t="s">
        <v>10055</v>
      </c>
      <c r="C59" s="348" t="s">
        <v>10056</v>
      </c>
      <c r="D59" s="349" t="s">
        <v>10046</v>
      </c>
      <c r="E59" s="350">
        <v>32.681281618886999</v>
      </c>
    </row>
    <row r="60" spans="1:5" ht="48" x14ac:dyDescent="0.2">
      <c r="A60" s="346"/>
      <c r="B60" s="351" t="s">
        <v>10057</v>
      </c>
      <c r="C60" s="348" t="s">
        <v>10058</v>
      </c>
      <c r="D60" s="349" t="s">
        <v>10046</v>
      </c>
      <c r="E60" s="350">
        <f>32.681281618887+28.5160202360877</f>
        <v>61.197301854974697</v>
      </c>
    </row>
    <row r="61" spans="1:5" x14ac:dyDescent="0.2">
      <c r="A61" s="346"/>
      <c r="B61" s="351" t="s">
        <v>10059</v>
      </c>
      <c r="C61" s="348" t="s">
        <v>10060</v>
      </c>
      <c r="D61" s="349"/>
      <c r="E61" s="350">
        <v>8.1703204047217532</v>
      </c>
    </row>
    <row r="62" spans="1:5" ht="48" x14ac:dyDescent="0.2">
      <c r="A62" s="346"/>
      <c r="B62" s="351" t="s">
        <v>10061</v>
      </c>
      <c r="C62" s="149" t="s">
        <v>10062</v>
      </c>
      <c r="D62" s="349" t="s">
        <v>10046</v>
      </c>
      <c r="E62" s="350">
        <v>32.681281618886999</v>
      </c>
    </row>
    <row r="63" spans="1:5" ht="48" x14ac:dyDescent="0.2">
      <c r="A63" s="346"/>
      <c r="B63" s="351" t="s">
        <v>10063</v>
      </c>
      <c r="C63" s="149" t="s">
        <v>10064</v>
      </c>
      <c r="D63" s="349" t="s">
        <v>10046</v>
      </c>
      <c r="E63" s="350">
        <v>32.681281618886999</v>
      </c>
    </row>
    <row r="64" spans="1:5" ht="48" x14ac:dyDescent="0.2">
      <c r="A64" s="346"/>
      <c r="B64" s="351" t="s">
        <v>10065</v>
      </c>
      <c r="C64" s="149" t="s">
        <v>10066</v>
      </c>
      <c r="D64" s="349" t="s">
        <v>10046</v>
      </c>
      <c r="E64" s="350">
        <v>32.681281618886999</v>
      </c>
    </row>
    <row r="65" spans="1:5" ht="48" x14ac:dyDescent="0.2">
      <c r="A65" s="346"/>
      <c r="B65" s="351" t="s">
        <v>10067</v>
      </c>
      <c r="C65" s="149" t="s">
        <v>10068</v>
      </c>
      <c r="D65" s="349" t="s">
        <v>10046</v>
      </c>
      <c r="E65" s="350">
        <f>32.681281618887+28.5160202360877</f>
        <v>61.197301854974697</v>
      </c>
    </row>
    <row r="66" spans="1:5" x14ac:dyDescent="0.2">
      <c r="A66" s="346"/>
      <c r="B66" s="351" t="s">
        <v>10069</v>
      </c>
      <c r="C66" s="348" t="s">
        <v>10070</v>
      </c>
      <c r="D66" s="349"/>
      <c r="E66" s="350">
        <v>13.296795952782464</v>
      </c>
    </row>
    <row r="67" spans="1:5" x14ac:dyDescent="0.2">
      <c r="A67" s="346"/>
      <c r="B67" s="351" t="s">
        <v>10071</v>
      </c>
      <c r="C67" s="348" t="s">
        <v>10072</v>
      </c>
      <c r="D67" s="349"/>
      <c r="E67" s="350">
        <v>16.340640809443506</v>
      </c>
    </row>
    <row r="68" spans="1:5" ht="24" x14ac:dyDescent="0.2">
      <c r="A68" s="346"/>
      <c r="B68" s="351" t="s">
        <v>10073</v>
      </c>
      <c r="C68" s="348" t="s">
        <v>10074</v>
      </c>
      <c r="D68" s="349" t="s">
        <v>10075</v>
      </c>
      <c r="E68" s="350">
        <f>16.3406408094435+1.76222596964587</f>
        <v>18.102866779089368</v>
      </c>
    </row>
    <row r="69" spans="1:5" x14ac:dyDescent="0.2">
      <c r="A69" s="346"/>
      <c r="B69" s="351" t="s">
        <v>10076</v>
      </c>
      <c r="C69" s="348" t="s">
        <v>10077</v>
      </c>
      <c r="D69" s="349" t="s">
        <v>10078</v>
      </c>
      <c r="E69" s="350">
        <v>16.340640809443499</v>
      </c>
    </row>
    <row r="70" spans="1:5" x14ac:dyDescent="0.2">
      <c r="A70" s="346"/>
      <c r="B70" s="351" t="s">
        <v>10079</v>
      </c>
      <c r="C70" s="348" t="s">
        <v>923</v>
      </c>
      <c r="D70" s="349"/>
      <c r="E70" s="350">
        <v>16.340640809443506</v>
      </c>
    </row>
    <row r="71" spans="1:5" x14ac:dyDescent="0.2">
      <c r="A71" s="346"/>
      <c r="B71" s="351" t="s">
        <v>10080</v>
      </c>
      <c r="C71" s="348" t="s">
        <v>10081</v>
      </c>
      <c r="D71" s="349"/>
      <c r="E71" s="350">
        <v>16.340640809443506</v>
      </c>
    </row>
    <row r="72" spans="1:5" x14ac:dyDescent="0.2">
      <c r="A72" s="346"/>
      <c r="B72" s="351" t="s">
        <v>10082</v>
      </c>
      <c r="C72" s="348" t="s">
        <v>10083</v>
      </c>
      <c r="D72" s="349"/>
      <c r="E72" s="350">
        <v>9.6121416526138272</v>
      </c>
    </row>
    <row r="73" spans="1:5" x14ac:dyDescent="0.2">
      <c r="A73" s="346"/>
      <c r="B73" s="351" t="s">
        <v>10084</v>
      </c>
      <c r="C73" s="348" t="s">
        <v>10085</v>
      </c>
      <c r="D73" s="349"/>
      <c r="E73" s="350">
        <v>33.962900505902191</v>
      </c>
    </row>
    <row r="74" spans="1:5" x14ac:dyDescent="0.2">
      <c r="A74" s="346"/>
      <c r="B74" s="351" t="s">
        <v>10086</v>
      </c>
      <c r="C74" s="348" t="s">
        <v>10087</v>
      </c>
      <c r="D74" s="349"/>
      <c r="E74" s="350">
        <v>10.4131534569983</v>
      </c>
    </row>
    <row r="75" spans="1:5" x14ac:dyDescent="0.2">
      <c r="A75" s="346"/>
      <c r="B75" s="351" t="s">
        <v>10088</v>
      </c>
      <c r="C75" s="348" t="s">
        <v>10089</v>
      </c>
      <c r="D75" s="349"/>
      <c r="E75" s="350">
        <v>10.413153456998314</v>
      </c>
    </row>
    <row r="76" spans="1:5" x14ac:dyDescent="0.2">
      <c r="A76" s="346"/>
      <c r="B76" s="351" t="s">
        <v>10090</v>
      </c>
      <c r="C76" s="348" t="s">
        <v>10091</v>
      </c>
      <c r="D76" s="349"/>
      <c r="E76" s="350">
        <v>10.413153456998314</v>
      </c>
    </row>
    <row r="77" spans="1:5" x14ac:dyDescent="0.2">
      <c r="A77" s="346"/>
      <c r="B77" s="351" t="s">
        <v>10092</v>
      </c>
      <c r="C77" s="348" t="s">
        <v>10093</v>
      </c>
      <c r="D77" s="349"/>
      <c r="E77" s="350">
        <v>1.76222596964587</v>
      </c>
    </row>
    <row r="78" spans="1:5" x14ac:dyDescent="0.2">
      <c r="A78" s="346"/>
      <c r="B78" s="351" t="s">
        <v>10094</v>
      </c>
      <c r="C78" s="348" t="s">
        <v>10095</v>
      </c>
      <c r="D78" s="349"/>
      <c r="E78" s="350">
        <v>1.7622259696458686</v>
      </c>
    </row>
    <row r="79" spans="1:5" x14ac:dyDescent="0.2">
      <c r="A79" s="346"/>
      <c r="B79" s="351" t="s">
        <v>10096</v>
      </c>
      <c r="C79" s="348" t="s">
        <v>10097</v>
      </c>
      <c r="D79" s="349"/>
      <c r="E79" s="350">
        <v>33.962900505902191</v>
      </c>
    </row>
    <row r="80" spans="1:5" x14ac:dyDescent="0.2">
      <c r="A80" s="346"/>
      <c r="B80" s="351" t="s">
        <v>9725</v>
      </c>
      <c r="C80" s="348" t="s">
        <v>9726</v>
      </c>
      <c r="D80" s="349"/>
      <c r="E80" s="350">
        <v>40.851602023608798</v>
      </c>
    </row>
    <row r="81" spans="1:5" x14ac:dyDescent="0.2">
      <c r="A81" s="346"/>
      <c r="B81" s="351" t="s">
        <v>9727</v>
      </c>
      <c r="C81" s="348" t="s">
        <v>9728</v>
      </c>
      <c r="D81" s="349"/>
      <c r="E81" s="350">
        <v>40.85160202360877</v>
      </c>
    </row>
    <row r="82" spans="1:5" x14ac:dyDescent="0.2">
      <c r="A82" s="346"/>
      <c r="B82" s="351" t="s">
        <v>9729</v>
      </c>
      <c r="C82" s="348" t="s">
        <v>9730</v>
      </c>
      <c r="D82" s="349"/>
      <c r="E82" s="350">
        <v>27.236499999999999</v>
      </c>
    </row>
    <row r="83" spans="1:5" x14ac:dyDescent="0.2">
      <c r="A83" s="346"/>
      <c r="B83" s="351" t="s">
        <v>9731</v>
      </c>
      <c r="C83" s="348" t="s">
        <v>9732</v>
      </c>
      <c r="D83" s="349"/>
      <c r="E83" s="350">
        <v>27.236499999999999</v>
      </c>
    </row>
    <row r="84" spans="1:5" x14ac:dyDescent="0.2">
      <c r="A84" s="346"/>
      <c r="B84" s="351" t="s">
        <v>10098</v>
      </c>
      <c r="C84" s="348" t="s">
        <v>10099</v>
      </c>
      <c r="D84" s="349"/>
      <c r="E84" s="350">
        <v>27.236499999999999</v>
      </c>
    </row>
    <row r="85" spans="1:5" x14ac:dyDescent="0.2">
      <c r="A85" s="346"/>
      <c r="B85" s="351" t="s">
        <v>10100</v>
      </c>
      <c r="C85" s="348" t="s">
        <v>10101</v>
      </c>
      <c r="D85" s="349"/>
      <c r="E85" s="350">
        <v>27.236499999999999</v>
      </c>
    </row>
    <row r="86" spans="1:5" x14ac:dyDescent="0.2">
      <c r="A86" s="346"/>
      <c r="B86" s="351" t="s">
        <v>10102</v>
      </c>
      <c r="C86" s="348" t="s">
        <v>10103</v>
      </c>
      <c r="D86" s="349"/>
      <c r="E86" s="350">
        <v>2.24283305227656</v>
      </c>
    </row>
    <row r="87" spans="1:5" x14ac:dyDescent="0.2">
      <c r="A87" s="346"/>
      <c r="B87" s="351" t="s">
        <v>10104</v>
      </c>
      <c r="C87" s="348" t="s">
        <v>10105</v>
      </c>
      <c r="D87" s="349" t="s">
        <v>10106</v>
      </c>
      <c r="E87" s="350">
        <v>2.2428330522765596</v>
      </c>
    </row>
    <row r="88" spans="1:5" x14ac:dyDescent="0.2">
      <c r="A88" s="346"/>
      <c r="B88" s="351" t="s">
        <v>10107</v>
      </c>
      <c r="C88" s="348" t="s">
        <v>10108</v>
      </c>
      <c r="D88" s="349" t="s">
        <v>10109</v>
      </c>
      <c r="E88" s="350">
        <v>2.2428330522765596</v>
      </c>
    </row>
    <row r="89" spans="1:5" x14ac:dyDescent="0.2">
      <c r="A89" s="346"/>
      <c r="B89" s="351" t="s">
        <v>10110</v>
      </c>
      <c r="C89" s="348" t="s">
        <v>10111</v>
      </c>
      <c r="D89" s="349"/>
      <c r="E89" s="350">
        <v>2.2428330522765596</v>
      </c>
    </row>
    <row r="90" spans="1:5" x14ac:dyDescent="0.2">
      <c r="A90" s="346"/>
      <c r="B90" s="351" t="s">
        <v>10112</v>
      </c>
      <c r="C90" s="348" t="s">
        <v>10113</v>
      </c>
      <c r="D90" s="349"/>
      <c r="E90" s="350">
        <v>19.06408094435076</v>
      </c>
    </row>
    <row r="91" spans="1:5" ht="24" x14ac:dyDescent="0.2">
      <c r="A91" s="346"/>
      <c r="B91" s="351" t="s">
        <v>10114</v>
      </c>
      <c r="C91" s="149" t="s">
        <v>10115</v>
      </c>
      <c r="D91" s="349" t="s">
        <v>169</v>
      </c>
      <c r="E91" s="352">
        <v>4.8060708263069136</v>
      </c>
    </row>
    <row r="92" spans="1:5" x14ac:dyDescent="0.2">
      <c r="A92" s="346"/>
      <c r="B92" s="351" t="s">
        <v>10116</v>
      </c>
      <c r="C92" s="348" t="s">
        <v>10117</v>
      </c>
      <c r="D92" s="349"/>
      <c r="E92" s="350">
        <v>8.1703204047217497</v>
      </c>
    </row>
    <row r="93" spans="1:5" x14ac:dyDescent="0.2">
      <c r="A93" s="346"/>
      <c r="B93" s="351" t="s">
        <v>10118</v>
      </c>
      <c r="C93" s="348" t="s">
        <v>10119</v>
      </c>
      <c r="D93" s="349"/>
      <c r="E93" s="350">
        <v>8.1703204047217532</v>
      </c>
    </row>
    <row r="94" spans="1:5" ht="24" x14ac:dyDescent="0.2">
      <c r="A94" s="346"/>
      <c r="B94" s="351" t="s">
        <v>10120</v>
      </c>
      <c r="C94" s="348" t="s">
        <v>10121</v>
      </c>
      <c r="D94" s="349"/>
      <c r="E94" s="350">
        <v>13.617200674536255</v>
      </c>
    </row>
    <row r="95" spans="1:5" x14ac:dyDescent="0.2">
      <c r="A95" s="346"/>
      <c r="B95" s="351" t="s">
        <v>10122</v>
      </c>
      <c r="C95" s="348" t="s">
        <v>1334</v>
      </c>
      <c r="D95" s="349"/>
      <c r="E95" s="350">
        <v>24.51096121416526</v>
      </c>
    </row>
    <row r="96" spans="1:5" x14ac:dyDescent="0.2">
      <c r="A96" s="346"/>
      <c r="B96" s="351" t="s">
        <v>10123</v>
      </c>
      <c r="C96" s="348" t="s">
        <v>1333</v>
      </c>
      <c r="D96" s="349"/>
      <c r="E96" s="350">
        <v>24.51096121416526</v>
      </c>
    </row>
    <row r="97" spans="1:5" x14ac:dyDescent="0.2">
      <c r="A97" s="346"/>
      <c r="B97" s="351" t="s">
        <v>10124</v>
      </c>
      <c r="C97" s="348" t="s">
        <v>1332</v>
      </c>
      <c r="D97" s="349"/>
      <c r="E97" s="350">
        <v>24.51096121416526</v>
      </c>
    </row>
    <row r="98" spans="1:5" x14ac:dyDescent="0.2">
      <c r="A98" s="346"/>
      <c r="B98" s="351" t="s">
        <v>10125</v>
      </c>
      <c r="C98" s="348" t="s">
        <v>10126</v>
      </c>
      <c r="D98" s="349"/>
      <c r="E98" s="350">
        <v>16.340640809443506</v>
      </c>
    </row>
    <row r="99" spans="1:5" ht="108" x14ac:dyDescent="0.2">
      <c r="A99" s="346"/>
      <c r="B99" s="351" t="s">
        <v>10127</v>
      </c>
      <c r="C99" s="348" t="s">
        <v>10128</v>
      </c>
      <c r="D99" s="349" t="s">
        <v>10129</v>
      </c>
      <c r="E99" s="350">
        <v>142.5</v>
      </c>
    </row>
    <row r="100" spans="1:5" ht="108" x14ac:dyDescent="0.2">
      <c r="A100" s="346"/>
      <c r="B100" s="351" t="s">
        <v>10130</v>
      </c>
      <c r="C100" s="348" t="s">
        <v>10131</v>
      </c>
      <c r="D100" s="349" t="s">
        <v>10129</v>
      </c>
      <c r="E100" s="350">
        <v>142.5</v>
      </c>
    </row>
    <row r="101" spans="1:5" x14ac:dyDescent="0.2">
      <c r="A101" s="346"/>
      <c r="B101" s="351" t="s">
        <v>10132</v>
      </c>
      <c r="C101" s="348" t="s">
        <v>1313</v>
      </c>
      <c r="D101" s="349"/>
      <c r="E101" s="350">
        <v>33.962900505902191</v>
      </c>
    </row>
    <row r="102" spans="1:5" ht="36" x14ac:dyDescent="0.2">
      <c r="A102" s="346"/>
      <c r="B102" s="351" t="s">
        <v>10133</v>
      </c>
      <c r="C102" s="348" t="s">
        <v>10134</v>
      </c>
      <c r="D102" s="349" t="s">
        <v>10135</v>
      </c>
      <c r="E102" s="350">
        <v>16.340640809443506</v>
      </c>
    </row>
    <row r="103" spans="1:5" x14ac:dyDescent="0.2">
      <c r="A103" s="346"/>
      <c r="B103" s="351" t="s">
        <v>10136</v>
      </c>
      <c r="C103" s="348" t="s">
        <v>10137</v>
      </c>
      <c r="D103" s="349"/>
      <c r="E103" s="350">
        <v>2.4030354131534568</v>
      </c>
    </row>
    <row r="104" spans="1:5" x14ac:dyDescent="0.2">
      <c r="A104" s="346"/>
      <c r="B104" s="351" t="s">
        <v>10138</v>
      </c>
      <c r="C104" s="348" t="s">
        <v>10139</v>
      </c>
      <c r="D104" s="349"/>
      <c r="E104" s="350">
        <v>4.0050590219224302</v>
      </c>
    </row>
    <row r="105" spans="1:5" x14ac:dyDescent="0.2">
      <c r="A105" s="346"/>
      <c r="B105" s="351" t="s">
        <v>10140</v>
      </c>
      <c r="C105" s="348" t="s">
        <v>10141</v>
      </c>
      <c r="D105" s="349"/>
      <c r="E105" s="350">
        <v>19.06408094435076</v>
      </c>
    </row>
    <row r="106" spans="1:5" x14ac:dyDescent="0.2">
      <c r="A106" s="346"/>
      <c r="B106" s="351" t="s">
        <v>10142</v>
      </c>
      <c r="C106" s="348" t="s">
        <v>10143</v>
      </c>
      <c r="D106" s="349"/>
      <c r="E106" s="350">
        <v>13.296795952782499</v>
      </c>
    </row>
    <row r="107" spans="1:5" x14ac:dyDescent="0.2">
      <c r="A107" s="346"/>
      <c r="B107" s="351" t="s">
        <v>10144</v>
      </c>
      <c r="C107" s="348" t="s">
        <v>10145</v>
      </c>
      <c r="D107" s="349"/>
      <c r="E107" s="350">
        <v>13.296795952782464</v>
      </c>
    </row>
    <row r="108" spans="1:5" x14ac:dyDescent="0.2">
      <c r="A108" s="346"/>
      <c r="B108" s="351" t="s">
        <v>10146</v>
      </c>
      <c r="C108" s="348" t="s">
        <v>10147</v>
      </c>
      <c r="D108" s="349"/>
      <c r="E108" s="350">
        <v>13.296795952782464</v>
      </c>
    </row>
    <row r="109" spans="1:5" x14ac:dyDescent="0.2">
      <c r="A109" s="346"/>
      <c r="B109" s="351" t="s">
        <v>10148</v>
      </c>
      <c r="C109" s="348" t="s">
        <v>10149</v>
      </c>
      <c r="D109" s="349"/>
      <c r="E109" s="350">
        <v>13.296795952782499</v>
      </c>
    </row>
    <row r="110" spans="1:5" x14ac:dyDescent="0.2">
      <c r="A110" s="346"/>
      <c r="B110" s="351" t="s">
        <v>10150</v>
      </c>
      <c r="C110" s="348" t="s">
        <v>10151</v>
      </c>
      <c r="D110" s="349"/>
      <c r="E110" s="350">
        <v>13.296795952782464</v>
      </c>
    </row>
    <row r="111" spans="1:5" x14ac:dyDescent="0.2">
      <c r="A111" s="346"/>
      <c r="B111" s="351" t="s">
        <v>10152</v>
      </c>
      <c r="C111" s="348" t="s">
        <v>919</v>
      </c>
      <c r="D111" s="349"/>
      <c r="E111" s="350">
        <v>8.6509274873524458</v>
      </c>
    </row>
    <row r="112" spans="1:5" x14ac:dyDescent="0.2">
      <c r="A112" s="346"/>
      <c r="B112" s="351" t="s">
        <v>10153</v>
      </c>
      <c r="C112" s="348" t="s">
        <v>10154</v>
      </c>
      <c r="D112" s="349"/>
      <c r="E112" s="350">
        <v>19.06408094435076</v>
      </c>
    </row>
    <row r="113" spans="1:5" x14ac:dyDescent="0.2">
      <c r="A113" s="346"/>
      <c r="B113" s="351" t="s">
        <v>10155</v>
      </c>
      <c r="C113" s="348" t="s">
        <v>918</v>
      </c>
      <c r="D113" s="349"/>
      <c r="E113" s="350">
        <v>19.06408094435076</v>
      </c>
    </row>
    <row r="114" spans="1:5" ht="48" x14ac:dyDescent="0.2">
      <c r="A114" s="346"/>
      <c r="B114" s="351" t="s">
        <v>10156</v>
      </c>
      <c r="C114" s="149" t="s">
        <v>10157</v>
      </c>
      <c r="D114" s="349" t="s">
        <v>10046</v>
      </c>
      <c r="E114" s="350">
        <v>32.681281618886999</v>
      </c>
    </row>
    <row r="115" spans="1:5" ht="48" x14ac:dyDescent="0.2">
      <c r="A115" s="346"/>
      <c r="B115" s="351" t="s">
        <v>10158</v>
      </c>
      <c r="C115" s="149" t="s">
        <v>10159</v>
      </c>
      <c r="D115" s="349" t="s">
        <v>10046</v>
      </c>
      <c r="E115" s="350">
        <v>32.681281618887013</v>
      </c>
    </row>
    <row r="116" spans="1:5" ht="48" x14ac:dyDescent="0.2">
      <c r="A116" s="346"/>
      <c r="B116" s="351" t="s">
        <v>10160</v>
      </c>
      <c r="C116" s="149" t="s">
        <v>10161</v>
      </c>
      <c r="D116" s="349" t="s">
        <v>10046</v>
      </c>
      <c r="E116" s="350">
        <v>32.681281618886999</v>
      </c>
    </row>
    <row r="117" spans="1:5" ht="48" x14ac:dyDescent="0.2">
      <c r="A117" s="346"/>
      <c r="B117" s="351" t="s">
        <v>10162</v>
      </c>
      <c r="C117" s="149" t="s">
        <v>10163</v>
      </c>
      <c r="D117" s="349" t="s">
        <v>10046</v>
      </c>
      <c r="E117" s="350">
        <f>32.681281618887+28.5160202360877</f>
        <v>61.197301854974697</v>
      </c>
    </row>
    <row r="118" spans="1:5" ht="48" x14ac:dyDescent="0.2">
      <c r="A118" s="346"/>
      <c r="B118" s="351" t="s">
        <v>10164</v>
      </c>
      <c r="C118" s="149" t="s">
        <v>10165</v>
      </c>
      <c r="D118" s="349" t="s">
        <v>10046</v>
      </c>
      <c r="E118" s="350">
        <v>32.681281618886999</v>
      </c>
    </row>
    <row r="119" spans="1:5" ht="48" x14ac:dyDescent="0.2">
      <c r="A119" s="346"/>
      <c r="B119" s="351" t="s">
        <v>10166</v>
      </c>
      <c r="C119" s="149" t="s">
        <v>10167</v>
      </c>
      <c r="D119" s="349" t="s">
        <v>10046</v>
      </c>
      <c r="E119" s="350">
        <v>32.681281618886999</v>
      </c>
    </row>
    <row r="120" spans="1:5" ht="48" x14ac:dyDescent="0.2">
      <c r="A120" s="346"/>
      <c r="B120" s="351" t="s">
        <v>10168</v>
      </c>
      <c r="C120" s="149" t="s">
        <v>10169</v>
      </c>
      <c r="D120" s="349" t="s">
        <v>10046</v>
      </c>
      <c r="E120" s="350">
        <v>32.681281618886999</v>
      </c>
    </row>
    <row r="121" spans="1:5" ht="48" x14ac:dyDescent="0.2">
      <c r="A121" s="346"/>
      <c r="B121" s="351" t="s">
        <v>10170</v>
      </c>
      <c r="C121" s="149" t="s">
        <v>10171</v>
      </c>
      <c r="D121" s="349" t="s">
        <v>10046</v>
      </c>
      <c r="E121" s="350">
        <f>32.681281618887+28.5160202360877</f>
        <v>61.197301854974697</v>
      </c>
    </row>
    <row r="122" spans="1:5" x14ac:dyDescent="0.2">
      <c r="A122" s="346"/>
      <c r="B122" s="351" t="s">
        <v>9733</v>
      </c>
      <c r="C122" s="348" t="s">
        <v>9734</v>
      </c>
      <c r="D122" s="349"/>
      <c r="E122" s="350">
        <v>27.236499999999999</v>
      </c>
    </row>
    <row r="123" spans="1:5" x14ac:dyDescent="0.2">
      <c r="A123" s="346"/>
      <c r="B123" s="351" t="s">
        <v>9735</v>
      </c>
      <c r="C123" s="348" t="s">
        <v>9736</v>
      </c>
      <c r="D123" s="349"/>
      <c r="E123" s="350">
        <v>27.236499999999999</v>
      </c>
    </row>
    <row r="124" spans="1:5" x14ac:dyDescent="0.2">
      <c r="A124" s="346"/>
      <c r="B124" s="351" t="s">
        <v>10172</v>
      </c>
      <c r="C124" s="348" t="s">
        <v>10173</v>
      </c>
      <c r="D124" s="349"/>
      <c r="E124" s="350">
        <v>27.236499999999999</v>
      </c>
    </row>
    <row r="125" spans="1:5" x14ac:dyDescent="0.2">
      <c r="A125" s="346"/>
      <c r="B125" s="351" t="s">
        <v>10174</v>
      </c>
      <c r="C125" s="348" t="s">
        <v>10175</v>
      </c>
      <c r="D125" s="349"/>
      <c r="E125" s="350">
        <v>27.236499999999999</v>
      </c>
    </row>
    <row r="126" spans="1:5" x14ac:dyDescent="0.2">
      <c r="A126" s="346"/>
      <c r="B126" s="351" t="s">
        <v>10176</v>
      </c>
      <c r="C126" s="348" t="s">
        <v>10177</v>
      </c>
      <c r="D126" s="349"/>
      <c r="E126" s="350">
        <v>27.236499999999999</v>
      </c>
    </row>
    <row r="127" spans="1:5" x14ac:dyDescent="0.2">
      <c r="A127" s="346"/>
      <c r="B127" s="351" t="s">
        <v>10178</v>
      </c>
      <c r="C127" s="348" t="s">
        <v>10179</v>
      </c>
      <c r="D127" s="349"/>
      <c r="E127" s="350">
        <v>27.236499999999999</v>
      </c>
    </row>
    <row r="128" spans="1:5" x14ac:dyDescent="0.2">
      <c r="A128" s="346"/>
      <c r="B128" s="351" t="s">
        <v>10180</v>
      </c>
      <c r="C128" s="348" t="s">
        <v>10181</v>
      </c>
      <c r="D128" s="349"/>
      <c r="E128" s="350">
        <v>3.5244519392917399</v>
      </c>
    </row>
    <row r="129" spans="1:5" x14ac:dyDescent="0.2">
      <c r="A129" s="346"/>
      <c r="B129" s="351" t="s">
        <v>10182</v>
      </c>
      <c r="C129" s="348" t="s">
        <v>10183</v>
      </c>
      <c r="D129" s="349"/>
      <c r="E129" s="350">
        <v>3.5244519392917373</v>
      </c>
    </row>
    <row r="130" spans="1:5" x14ac:dyDescent="0.2">
      <c r="A130" s="346"/>
      <c r="B130" s="351" t="s">
        <v>10184</v>
      </c>
      <c r="C130" s="149" t="s">
        <v>10185</v>
      </c>
      <c r="D130" s="349"/>
      <c r="E130" s="350">
        <v>16.0202360876897</v>
      </c>
    </row>
    <row r="131" spans="1:5" x14ac:dyDescent="0.2">
      <c r="A131" s="346"/>
      <c r="B131" s="351" t="s">
        <v>10186</v>
      </c>
      <c r="C131" s="348" t="s">
        <v>1319</v>
      </c>
      <c r="D131" s="349"/>
      <c r="E131" s="350">
        <v>8.1703204047217532</v>
      </c>
    </row>
    <row r="132" spans="1:5" x14ac:dyDescent="0.2">
      <c r="A132" s="346"/>
      <c r="B132" s="351" t="s">
        <v>10187</v>
      </c>
      <c r="C132" s="348" t="s">
        <v>10188</v>
      </c>
      <c r="D132" s="349"/>
      <c r="E132" s="350">
        <v>8.1703204047217532</v>
      </c>
    </row>
    <row r="133" spans="1:5" x14ac:dyDescent="0.2">
      <c r="A133" s="346"/>
      <c r="B133" s="351" t="s">
        <v>10189</v>
      </c>
      <c r="C133" s="348" t="s">
        <v>911</v>
      </c>
      <c r="D133" s="349"/>
      <c r="E133" s="350">
        <v>6.8887015177065765</v>
      </c>
    </row>
    <row r="134" spans="1:5" x14ac:dyDescent="0.2">
      <c r="A134" s="346"/>
      <c r="B134" s="351" t="s">
        <v>10190</v>
      </c>
      <c r="C134" s="348" t="s">
        <v>10191</v>
      </c>
      <c r="D134" s="349"/>
      <c r="E134" s="350">
        <v>1.6020236087689701</v>
      </c>
    </row>
    <row r="135" spans="1:5" x14ac:dyDescent="0.2">
      <c r="A135" s="346"/>
      <c r="B135" s="351" t="s">
        <v>10192</v>
      </c>
      <c r="C135" s="348" t="s">
        <v>10193</v>
      </c>
      <c r="D135" s="349"/>
      <c r="E135" s="350">
        <v>1.6020236087689714</v>
      </c>
    </row>
    <row r="136" spans="1:5" ht="48" x14ac:dyDescent="0.2">
      <c r="A136" s="346"/>
      <c r="B136" s="351" t="s">
        <v>10194</v>
      </c>
      <c r="C136" s="348" t="s">
        <v>10195</v>
      </c>
      <c r="D136" s="349" t="s">
        <v>10196</v>
      </c>
      <c r="E136" s="350">
        <v>112.13800000000001</v>
      </c>
    </row>
    <row r="137" spans="1:5" ht="48" x14ac:dyDescent="0.2">
      <c r="A137" s="346"/>
      <c r="B137" s="351" t="s">
        <v>10197</v>
      </c>
      <c r="C137" s="348" t="s">
        <v>10198</v>
      </c>
      <c r="D137" s="349" t="s">
        <v>10196</v>
      </c>
      <c r="E137" s="350">
        <v>112.13800000000001</v>
      </c>
    </row>
    <row r="138" spans="1:5" ht="60" x14ac:dyDescent="0.2">
      <c r="A138" s="346"/>
      <c r="B138" s="351" t="s">
        <v>10199</v>
      </c>
      <c r="C138" s="348" t="s">
        <v>10200</v>
      </c>
      <c r="D138" s="349" t="s">
        <v>10201</v>
      </c>
      <c r="E138" s="350">
        <v>48.060499999999998</v>
      </c>
    </row>
    <row r="139" spans="1:5" x14ac:dyDescent="0.2">
      <c r="A139" s="346"/>
      <c r="B139" s="351" t="s">
        <v>10202</v>
      </c>
      <c r="C139" s="348" t="s">
        <v>10203</v>
      </c>
      <c r="D139" s="349"/>
      <c r="E139" s="350">
        <v>16.340640809443499</v>
      </c>
    </row>
    <row r="140" spans="1:5" ht="24" x14ac:dyDescent="0.2">
      <c r="A140" s="346"/>
      <c r="B140" s="351" t="s">
        <v>10204</v>
      </c>
      <c r="C140" s="348" t="s">
        <v>10205</v>
      </c>
      <c r="D140" s="349" t="s">
        <v>10206</v>
      </c>
      <c r="E140" s="350">
        <f>16.3406408094435+1.76222596964587</f>
        <v>18.102866779089368</v>
      </c>
    </row>
    <row r="141" spans="1:5" x14ac:dyDescent="0.2">
      <c r="A141" s="346"/>
      <c r="B141" s="351" t="s">
        <v>10207</v>
      </c>
      <c r="C141" s="348" t="s">
        <v>10208</v>
      </c>
      <c r="D141" s="349" t="s">
        <v>10209</v>
      </c>
      <c r="E141" s="350">
        <v>16.340640809443506</v>
      </c>
    </row>
    <row r="142" spans="1:5" x14ac:dyDescent="0.2">
      <c r="A142" s="346"/>
      <c r="B142" s="351" t="s">
        <v>10210</v>
      </c>
      <c r="C142" s="348" t="s">
        <v>10211</v>
      </c>
      <c r="D142" s="349"/>
      <c r="E142" s="350">
        <v>16.340640809443506</v>
      </c>
    </row>
    <row r="143" spans="1:5" ht="48" x14ac:dyDescent="0.2">
      <c r="A143" s="346"/>
      <c r="B143" s="351" t="s">
        <v>9737</v>
      </c>
      <c r="C143" s="348" t="s">
        <v>9738</v>
      </c>
      <c r="D143" s="349" t="s">
        <v>10212</v>
      </c>
      <c r="E143" s="350">
        <v>32.681281618886999</v>
      </c>
    </row>
    <row r="144" spans="1:5" ht="48" x14ac:dyDescent="0.2">
      <c r="A144" s="346"/>
      <c r="B144" s="351" t="s">
        <v>9739</v>
      </c>
      <c r="C144" s="348" t="s">
        <v>9740</v>
      </c>
      <c r="D144" s="349" t="s">
        <v>10213</v>
      </c>
      <c r="E144" s="350">
        <v>32.681281618887013</v>
      </c>
    </row>
    <row r="145" spans="1:5" ht="48" x14ac:dyDescent="0.2">
      <c r="A145" s="346"/>
      <c r="B145" s="351" t="s">
        <v>9741</v>
      </c>
      <c r="C145" s="348" t="s">
        <v>10214</v>
      </c>
      <c r="D145" s="349" t="s">
        <v>10046</v>
      </c>
      <c r="E145" s="350">
        <v>32.681281618887013</v>
      </c>
    </row>
    <row r="146" spans="1:5" ht="48" x14ac:dyDescent="0.2">
      <c r="A146" s="346"/>
      <c r="B146" s="351" t="s">
        <v>10215</v>
      </c>
      <c r="C146" s="348" t="s">
        <v>10216</v>
      </c>
      <c r="D146" s="349" t="s">
        <v>10046</v>
      </c>
      <c r="E146" s="350">
        <v>32.681281618887013</v>
      </c>
    </row>
    <row r="147" spans="1:5" ht="48" x14ac:dyDescent="0.2">
      <c r="A147" s="346"/>
      <c r="B147" s="351" t="s">
        <v>9743</v>
      </c>
      <c r="C147" s="348" t="s">
        <v>10217</v>
      </c>
      <c r="D147" s="349" t="s">
        <v>10046</v>
      </c>
      <c r="E147" s="350">
        <v>32.681281618887013</v>
      </c>
    </row>
    <row r="148" spans="1:5" ht="48" x14ac:dyDescent="0.2">
      <c r="A148" s="346"/>
      <c r="B148" s="351" t="s">
        <v>10218</v>
      </c>
      <c r="C148" s="348" t="s">
        <v>10219</v>
      </c>
      <c r="D148" s="349" t="s">
        <v>10046</v>
      </c>
      <c r="E148" s="350">
        <v>32.681281618887013</v>
      </c>
    </row>
    <row r="149" spans="1:5" ht="48" x14ac:dyDescent="0.2">
      <c r="A149" s="346"/>
      <c r="B149" s="351" t="s">
        <v>10220</v>
      </c>
      <c r="C149" s="348" t="s">
        <v>10221</v>
      </c>
      <c r="D149" s="349" t="s">
        <v>10046</v>
      </c>
      <c r="E149" s="350">
        <f>32.681281618887+28.5160202360877</f>
        <v>61.197301854974697</v>
      </c>
    </row>
    <row r="150" spans="1:5" ht="48" x14ac:dyDescent="0.2">
      <c r="A150" s="346"/>
      <c r="B150" s="351" t="s">
        <v>10222</v>
      </c>
      <c r="C150" s="348" t="s">
        <v>10223</v>
      </c>
      <c r="D150" s="349" t="s">
        <v>10046</v>
      </c>
      <c r="E150" s="350">
        <v>32.681281618887013</v>
      </c>
    </row>
    <row r="151" spans="1:5" ht="48" x14ac:dyDescent="0.2">
      <c r="A151" s="346"/>
      <c r="B151" s="351" t="s">
        <v>9745</v>
      </c>
      <c r="C151" s="348" t="s">
        <v>9746</v>
      </c>
      <c r="D151" s="349" t="s">
        <v>10224</v>
      </c>
      <c r="E151" s="350">
        <v>32.681281618887013</v>
      </c>
    </row>
    <row r="152" spans="1:5" ht="48" x14ac:dyDescent="0.2">
      <c r="A152" s="346"/>
      <c r="B152" s="351" t="s">
        <v>9747</v>
      </c>
      <c r="C152" s="348" t="s">
        <v>9748</v>
      </c>
      <c r="D152" s="349" t="s">
        <v>10225</v>
      </c>
      <c r="E152" s="350">
        <v>32.681281618887013</v>
      </c>
    </row>
    <row r="153" spans="1:5" ht="48" x14ac:dyDescent="0.2">
      <c r="A153" s="346"/>
      <c r="B153" s="351" t="s">
        <v>9749</v>
      </c>
      <c r="C153" s="348" t="s">
        <v>10226</v>
      </c>
      <c r="D153" s="349" t="s">
        <v>10046</v>
      </c>
      <c r="E153" s="350">
        <v>32.681281618887013</v>
      </c>
    </row>
    <row r="154" spans="1:5" ht="48" x14ac:dyDescent="0.2">
      <c r="A154" s="346"/>
      <c r="B154" s="351" t="s">
        <v>9751</v>
      </c>
      <c r="C154" s="348" t="s">
        <v>9752</v>
      </c>
      <c r="D154" s="349" t="s">
        <v>10046</v>
      </c>
      <c r="E154" s="350">
        <v>32.681281618887013</v>
      </c>
    </row>
    <row r="155" spans="1:5" ht="48" x14ac:dyDescent="0.2">
      <c r="A155" s="346"/>
      <c r="B155" s="351" t="s">
        <v>10227</v>
      </c>
      <c r="C155" s="348" t="s">
        <v>10228</v>
      </c>
      <c r="D155" s="349" t="s">
        <v>10046</v>
      </c>
      <c r="E155" s="350">
        <v>32.681281618887013</v>
      </c>
    </row>
    <row r="156" spans="1:5" ht="48" x14ac:dyDescent="0.2">
      <c r="A156" s="346"/>
      <c r="B156" s="351" t="s">
        <v>10229</v>
      </c>
      <c r="C156" s="348" t="s">
        <v>10230</v>
      </c>
      <c r="D156" s="349" t="s">
        <v>10046</v>
      </c>
      <c r="E156" s="350">
        <f>32.681281618887+28.5160202360877</f>
        <v>61.197301854974697</v>
      </c>
    </row>
    <row r="157" spans="1:5" ht="48" x14ac:dyDescent="0.2">
      <c r="A157" s="346"/>
      <c r="B157" s="351" t="s">
        <v>10231</v>
      </c>
      <c r="C157" s="149" t="s">
        <v>10232</v>
      </c>
      <c r="D157" s="349" t="s">
        <v>10046</v>
      </c>
      <c r="E157" s="350">
        <v>32.681281618887013</v>
      </c>
    </row>
    <row r="158" spans="1:5" ht="48" x14ac:dyDescent="0.2">
      <c r="A158" s="346"/>
      <c r="B158" s="351" t="s">
        <v>10233</v>
      </c>
      <c r="C158" s="149" t="s">
        <v>10234</v>
      </c>
      <c r="D158" s="349" t="s">
        <v>10046</v>
      </c>
      <c r="E158" s="350">
        <v>32.681281618887013</v>
      </c>
    </row>
    <row r="159" spans="1:5" ht="48" x14ac:dyDescent="0.2">
      <c r="A159" s="346"/>
      <c r="B159" s="351" t="s">
        <v>10235</v>
      </c>
      <c r="C159" s="149" t="s">
        <v>10236</v>
      </c>
      <c r="D159" s="349" t="s">
        <v>10046</v>
      </c>
      <c r="E159" s="350">
        <f>32.681281618887+28.5160202360877</f>
        <v>61.197301854974697</v>
      </c>
    </row>
    <row r="160" spans="1:5" x14ac:dyDescent="0.2">
      <c r="A160" s="346"/>
      <c r="B160" s="351" t="s">
        <v>10237</v>
      </c>
      <c r="C160" s="348" t="s">
        <v>10238</v>
      </c>
      <c r="D160" s="349"/>
      <c r="E160" s="350">
        <v>10.4131534569983</v>
      </c>
    </row>
    <row r="161" spans="1:5" x14ac:dyDescent="0.2">
      <c r="A161" s="346"/>
      <c r="B161" s="351" t="s">
        <v>10239</v>
      </c>
      <c r="C161" s="348" t="s">
        <v>10240</v>
      </c>
      <c r="D161" s="349" t="s">
        <v>10241</v>
      </c>
      <c r="E161" s="350">
        <v>10.413153456998314</v>
      </c>
    </row>
    <row r="162" spans="1:5" x14ac:dyDescent="0.2">
      <c r="A162" s="346"/>
      <c r="B162" s="351" t="s">
        <v>10242</v>
      </c>
      <c r="C162" s="348" t="s">
        <v>10243</v>
      </c>
      <c r="D162" s="349"/>
      <c r="E162" s="350">
        <v>6.88870151770658</v>
      </c>
    </row>
    <row r="163" spans="1:5" x14ac:dyDescent="0.2">
      <c r="A163" s="346"/>
      <c r="B163" s="351" t="s">
        <v>10244</v>
      </c>
      <c r="C163" s="348" t="s">
        <v>10245</v>
      </c>
      <c r="D163" s="349" t="s">
        <v>10246</v>
      </c>
      <c r="E163" s="350">
        <v>6.8887015177065765</v>
      </c>
    </row>
    <row r="164" spans="1:5" ht="24" x14ac:dyDescent="0.2">
      <c r="A164" s="346"/>
      <c r="B164" s="351" t="s">
        <v>10247</v>
      </c>
      <c r="C164" s="348" t="s">
        <v>10248</v>
      </c>
      <c r="D164" s="349" t="s">
        <v>10249</v>
      </c>
      <c r="E164" s="350">
        <f>6.88870151770658+1.76222596964587</f>
        <v>8.6509274873524493</v>
      </c>
    </row>
    <row r="165" spans="1:5" ht="48" x14ac:dyDescent="0.2">
      <c r="A165" s="346"/>
      <c r="B165" s="351" t="s">
        <v>10250</v>
      </c>
      <c r="C165" s="348" t="s">
        <v>10251</v>
      </c>
      <c r="D165" s="349" t="s">
        <v>10046</v>
      </c>
      <c r="E165" s="350">
        <v>32.681281618887013</v>
      </c>
    </row>
    <row r="166" spans="1:5" ht="48" x14ac:dyDescent="0.2">
      <c r="A166" s="346"/>
      <c r="B166" s="351" t="s">
        <v>10252</v>
      </c>
      <c r="C166" s="348" t="s">
        <v>10253</v>
      </c>
      <c r="D166" s="349" t="s">
        <v>10046</v>
      </c>
      <c r="E166" s="350">
        <v>32.681281618887013</v>
      </c>
    </row>
    <row r="167" spans="1:5" ht="48" x14ac:dyDescent="0.2">
      <c r="A167" s="346"/>
      <c r="B167" s="351" t="s">
        <v>10254</v>
      </c>
      <c r="C167" s="348" t="s">
        <v>10255</v>
      </c>
      <c r="D167" s="349" t="s">
        <v>10046</v>
      </c>
      <c r="E167" s="350">
        <f>32.681281618887+28.5160202360877</f>
        <v>61.197301854974697</v>
      </c>
    </row>
    <row r="168" spans="1:5" x14ac:dyDescent="0.2">
      <c r="A168" s="346"/>
      <c r="B168" s="351" t="s">
        <v>10256</v>
      </c>
      <c r="C168" s="348" t="s">
        <v>10257</v>
      </c>
      <c r="D168" s="349"/>
      <c r="E168" s="350">
        <v>15.0590219224283</v>
      </c>
    </row>
    <row r="169" spans="1:5" x14ac:dyDescent="0.2">
      <c r="A169" s="346"/>
      <c r="B169" s="351" t="s">
        <v>10258</v>
      </c>
      <c r="C169" s="348" t="s">
        <v>10259</v>
      </c>
      <c r="D169" s="349"/>
      <c r="E169" s="350">
        <v>15.0590219224283</v>
      </c>
    </row>
    <row r="170" spans="1:5" x14ac:dyDescent="0.2">
      <c r="A170" s="346"/>
      <c r="B170" s="351" t="s">
        <v>10260</v>
      </c>
      <c r="C170" s="348" t="s">
        <v>10261</v>
      </c>
      <c r="D170" s="349"/>
      <c r="E170" s="350">
        <v>15.0590219224283</v>
      </c>
    </row>
    <row r="171" spans="1:5" ht="24" x14ac:dyDescent="0.2">
      <c r="A171" s="346"/>
      <c r="B171" s="351" t="s">
        <v>10262</v>
      </c>
      <c r="C171" s="348" t="s">
        <v>10263</v>
      </c>
      <c r="D171" s="349" t="s">
        <v>3481</v>
      </c>
      <c r="E171" s="350">
        <v>15.0590219224283</v>
      </c>
    </row>
    <row r="172" spans="1:5" x14ac:dyDescent="0.2">
      <c r="A172" s="346"/>
      <c r="B172" s="351" t="s">
        <v>10264</v>
      </c>
      <c r="C172" s="348" t="s">
        <v>10265</v>
      </c>
      <c r="D172" s="349"/>
      <c r="E172" s="350">
        <v>2.7234401349072512</v>
      </c>
    </row>
    <row r="173" spans="1:5" x14ac:dyDescent="0.2">
      <c r="A173" s="346"/>
      <c r="B173" s="351" t="s">
        <v>10266</v>
      </c>
      <c r="C173" s="348" t="s">
        <v>10267</v>
      </c>
      <c r="D173" s="349" t="s">
        <v>10268</v>
      </c>
      <c r="E173" s="350">
        <v>2.7234401349072499</v>
      </c>
    </row>
    <row r="174" spans="1:5" x14ac:dyDescent="0.2">
      <c r="A174" s="346"/>
      <c r="B174" s="351" t="s">
        <v>10269</v>
      </c>
      <c r="C174" s="348" t="s">
        <v>10270</v>
      </c>
      <c r="D174" s="349" t="s">
        <v>10271</v>
      </c>
      <c r="E174" s="350">
        <v>2.7234401349072512</v>
      </c>
    </row>
    <row r="175" spans="1:5" x14ac:dyDescent="0.2">
      <c r="A175" s="346"/>
      <c r="B175" s="351" t="s">
        <v>10272</v>
      </c>
      <c r="C175" s="348" t="s">
        <v>10273</v>
      </c>
      <c r="D175" s="349"/>
      <c r="E175" s="350">
        <v>2.7234401349072512</v>
      </c>
    </row>
    <row r="176" spans="1:5" x14ac:dyDescent="0.2">
      <c r="A176" s="346"/>
      <c r="B176" s="351" t="s">
        <v>10274</v>
      </c>
      <c r="C176" s="348" t="s">
        <v>10275</v>
      </c>
      <c r="D176" s="349"/>
      <c r="E176" s="350">
        <v>2.7234401349072512</v>
      </c>
    </row>
    <row r="177" spans="1:5" x14ac:dyDescent="0.2">
      <c r="A177" s="346"/>
      <c r="B177" s="351" t="s">
        <v>10276</v>
      </c>
      <c r="C177" s="348" t="s">
        <v>10277</v>
      </c>
      <c r="D177" s="349"/>
      <c r="E177" s="350">
        <v>1.6020236087689701</v>
      </c>
    </row>
    <row r="178" spans="1:5" x14ac:dyDescent="0.2">
      <c r="A178" s="346"/>
      <c r="B178" s="351" t="s">
        <v>10278</v>
      </c>
      <c r="C178" s="348" t="s">
        <v>10279</v>
      </c>
      <c r="D178" s="349"/>
      <c r="E178" s="350">
        <v>1.6020236087689714</v>
      </c>
    </row>
    <row r="179" spans="1:5" x14ac:dyDescent="0.2">
      <c r="A179" s="346"/>
      <c r="B179" s="351" t="s">
        <v>10280</v>
      </c>
      <c r="C179" s="348" t="s">
        <v>10281</v>
      </c>
      <c r="D179" s="349"/>
      <c r="E179" s="350">
        <v>1.6020236087689714</v>
      </c>
    </row>
    <row r="180" spans="1:5" x14ac:dyDescent="0.2">
      <c r="A180" s="346"/>
      <c r="B180" s="351" t="s">
        <v>10282</v>
      </c>
      <c r="C180" s="348" t="s">
        <v>10283</v>
      </c>
      <c r="D180" s="349"/>
      <c r="E180" s="350">
        <v>1.6020236087689701</v>
      </c>
    </row>
    <row r="181" spans="1:5" x14ac:dyDescent="0.2">
      <c r="A181" s="346"/>
      <c r="B181" s="351" t="s">
        <v>10284</v>
      </c>
      <c r="C181" s="348" t="s">
        <v>10285</v>
      </c>
      <c r="D181" s="349"/>
      <c r="E181" s="350">
        <v>1.6020236087689701</v>
      </c>
    </row>
    <row r="182" spans="1:5" x14ac:dyDescent="0.2">
      <c r="A182" s="346"/>
      <c r="B182" s="351" t="s">
        <v>10286</v>
      </c>
      <c r="C182" s="348" t="s">
        <v>10287</v>
      </c>
      <c r="D182" s="349"/>
      <c r="E182" s="350">
        <v>3.5244519392917399</v>
      </c>
    </row>
    <row r="183" spans="1:5" x14ac:dyDescent="0.2">
      <c r="A183" s="346"/>
      <c r="B183" s="351" t="s">
        <v>10288</v>
      </c>
      <c r="C183" s="348" t="s">
        <v>10289</v>
      </c>
      <c r="D183" s="349"/>
      <c r="E183" s="350">
        <v>3.5244519392917373</v>
      </c>
    </row>
    <row r="184" spans="1:5" x14ac:dyDescent="0.2">
      <c r="A184" s="346"/>
      <c r="B184" s="351" t="s">
        <v>9753</v>
      </c>
      <c r="C184" s="348" t="s">
        <v>9754</v>
      </c>
      <c r="D184" s="349"/>
      <c r="E184" s="350">
        <v>67.925801011804381</v>
      </c>
    </row>
    <row r="185" spans="1:5" ht="24" x14ac:dyDescent="0.2">
      <c r="A185" s="346"/>
      <c r="B185" s="351" t="s">
        <v>10290</v>
      </c>
      <c r="C185" s="348" t="s">
        <v>10291</v>
      </c>
      <c r="D185" s="349" t="s">
        <v>10292</v>
      </c>
      <c r="E185" s="353">
        <v>27.23440134907251</v>
      </c>
    </row>
    <row r="186" spans="1:5" ht="24" x14ac:dyDescent="0.2">
      <c r="A186" s="346"/>
      <c r="B186" s="351" t="s">
        <v>10293</v>
      </c>
      <c r="C186" s="348" t="s">
        <v>10294</v>
      </c>
      <c r="D186" s="349" t="s">
        <v>10295</v>
      </c>
      <c r="E186" s="350">
        <v>54.15</v>
      </c>
    </row>
    <row r="187" spans="1:5" x14ac:dyDescent="0.2">
      <c r="A187" s="346"/>
      <c r="B187" s="351" t="s">
        <v>10296</v>
      </c>
      <c r="C187" s="348" t="s">
        <v>1296</v>
      </c>
      <c r="D187" s="349"/>
      <c r="E187" s="350">
        <v>8.1703204047217532</v>
      </c>
    </row>
    <row r="188" spans="1:5" x14ac:dyDescent="0.2">
      <c r="A188" s="346"/>
      <c r="B188" s="351" t="s">
        <v>10297</v>
      </c>
      <c r="C188" s="348" t="s">
        <v>10298</v>
      </c>
      <c r="D188" s="349"/>
      <c r="E188" s="350">
        <v>13.617200674536299</v>
      </c>
    </row>
    <row r="189" spans="1:5" x14ac:dyDescent="0.2">
      <c r="A189" s="346"/>
      <c r="B189" s="351" t="s">
        <v>10299</v>
      </c>
      <c r="C189" s="348" t="s">
        <v>10300</v>
      </c>
      <c r="D189" s="349"/>
      <c r="E189" s="350">
        <v>13.296795952782499</v>
      </c>
    </row>
    <row r="190" spans="1:5" x14ac:dyDescent="0.2">
      <c r="A190" s="346"/>
      <c r="B190" s="351" t="s">
        <v>10301</v>
      </c>
      <c r="C190" s="348" t="s">
        <v>10302</v>
      </c>
      <c r="D190" s="349" t="s">
        <v>10303</v>
      </c>
      <c r="E190" s="350">
        <v>2.4030354131534568</v>
      </c>
    </row>
    <row r="191" spans="1:5" x14ac:dyDescent="0.2">
      <c r="A191" s="346"/>
      <c r="B191" s="351" t="s">
        <v>10304</v>
      </c>
      <c r="C191" s="348" t="s">
        <v>10305</v>
      </c>
      <c r="D191" s="349" t="s">
        <v>10306</v>
      </c>
      <c r="E191" s="350">
        <v>4.0050590219224276</v>
      </c>
    </row>
    <row r="192" spans="1:5" x14ac:dyDescent="0.2">
      <c r="A192" s="346"/>
      <c r="B192" s="351" t="s">
        <v>10307</v>
      </c>
      <c r="C192" s="348" t="s">
        <v>10308</v>
      </c>
      <c r="D192" s="349"/>
      <c r="E192" s="350">
        <v>13.296795952782499</v>
      </c>
    </row>
    <row r="193" spans="1:5" x14ac:dyDescent="0.2">
      <c r="A193" s="346"/>
      <c r="B193" s="351" t="s">
        <v>10309</v>
      </c>
      <c r="C193" s="348" t="s">
        <v>10310</v>
      </c>
      <c r="D193" s="349"/>
      <c r="E193" s="350">
        <v>13.296795952782499</v>
      </c>
    </row>
    <row r="194" spans="1:5" ht="108" x14ac:dyDescent="0.2">
      <c r="A194" s="346"/>
      <c r="B194" s="351" t="s">
        <v>10311</v>
      </c>
      <c r="C194" s="348" t="s">
        <v>10312</v>
      </c>
      <c r="D194" s="349" t="s">
        <v>10129</v>
      </c>
      <c r="E194" s="350">
        <v>142.5</v>
      </c>
    </row>
    <row r="195" spans="1:5" ht="108" x14ac:dyDescent="0.2">
      <c r="A195" s="346"/>
      <c r="B195" s="351" t="s">
        <v>10313</v>
      </c>
      <c r="C195" s="348" t="s">
        <v>10314</v>
      </c>
      <c r="D195" s="349" t="s">
        <v>10129</v>
      </c>
      <c r="E195" s="350">
        <v>142.5</v>
      </c>
    </row>
    <row r="196" spans="1:5" x14ac:dyDescent="0.2">
      <c r="A196" s="346"/>
      <c r="B196" s="351" t="s">
        <v>10315</v>
      </c>
      <c r="C196" s="348" t="s">
        <v>10316</v>
      </c>
      <c r="D196" s="349"/>
      <c r="E196" s="350">
        <v>12.8161888701518</v>
      </c>
    </row>
    <row r="197" spans="1:5" x14ac:dyDescent="0.2">
      <c r="A197" s="346"/>
      <c r="B197" s="351" t="s">
        <v>10317</v>
      </c>
      <c r="C197" s="348" t="s">
        <v>10318</v>
      </c>
      <c r="D197" s="349"/>
      <c r="E197" s="350">
        <v>12.8161888701518</v>
      </c>
    </row>
    <row r="198" spans="1:5" x14ac:dyDescent="0.2">
      <c r="A198" s="346"/>
      <c r="B198" s="351" t="s">
        <v>10319</v>
      </c>
      <c r="C198" s="348" t="s">
        <v>10320</v>
      </c>
      <c r="D198" s="349"/>
      <c r="E198" s="350">
        <v>12.8161888701518</v>
      </c>
    </row>
    <row r="199" spans="1:5" x14ac:dyDescent="0.2">
      <c r="A199" s="346"/>
      <c r="B199" s="351" t="s">
        <v>10321</v>
      </c>
      <c r="C199" s="348" t="s">
        <v>10322</v>
      </c>
      <c r="D199" s="349"/>
      <c r="E199" s="350">
        <v>12.8161888701518</v>
      </c>
    </row>
    <row r="200" spans="1:5" x14ac:dyDescent="0.2">
      <c r="A200" s="346"/>
      <c r="B200" s="351" t="s">
        <v>10323</v>
      </c>
      <c r="C200" s="348" t="s">
        <v>10324</v>
      </c>
      <c r="D200" s="349"/>
      <c r="E200" s="350">
        <v>12.8161888701518</v>
      </c>
    </row>
    <row r="201" spans="1:5" x14ac:dyDescent="0.2">
      <c r="A201" s="346"/>
      <c r="B201" s="351" t="s">
        <v>10325</v>
      </c>
      <c r="C201" s="348" t="s">
        <v>10326</v>
      </c>
      <c r="D201" s="349"/>
      <c r="E201" s="350">
        <v>12.8161888701518</v>
      </c>
    </row>
    <row r="202" spans="1:5" x14ac:dyDescent="0.2">
      <c r="A202" s="346"/>
      <c r="B202" s="351" t="s">
        <v>10327</v>
      </c>
      <c r="C202" s="348" t="s">
        <v>10328</v>
      </c>
      <c r="D202" s="349"/>
      <c r="E202" s="350">
        <v>13.296795952782499</v>
      </c>
    </row>
    <row r="203" spans="1:5" x14ac:dyDescent="0.2">
      <c r="A203" s="346"/>
      <c r="B203" s="351" t="s">
        <v>10329</v>
      </c>
      <c r="C203" s="348" t="s">
        <v>10330</v>
      </c>
      <c r="D203" s="349"/>
      <c r="E203" s="350">
        <v>13.296795952782464</v>
      </c>
    </row>
    <row r="204" spans="1:5" x14ac:dyDescent="0.2">
      <c r="A204" s="346"/>
      <c r="B204" s="351" t="s">
        <v>10331</v>
      </c>
      <c r="C204" s="348" t="s">
        <v>10332</v>
      </c>
      <c r="D204" s="349"/>
      <c r="E204" s="350">
        <v>6.8887015177065765</v>
      </c>
    </row>
    <row r="205" spans="1:5" x14ac:dyDescent="0.2">
      <c r="A205" s="346"/>
      <c r="B205" s="351" t="s">
        <v>9755</v>
      </c>
      <c r="C205" s="348" t="s">
        <v>9756</v>
      </c>
      <c r="D205" s="349" t="s">
        <v>10333</v>
      </c>
      <c r="E205" s="350">
        <v>27.236499999999999</v>
      </c>
    </row>
    <row r="206" spans="1:5" x14ac:dyDescent="0.2">
      <c r="A206" s="346"/>
      <c r="B206" s="351" t="s">
        <v>9757</v>
      </c>
      <c r="C206" s="348" t="s">
        <v>9758</v>
      </c>
      <c r="D206" s="349" t="s">
        <v>10334</v>
      </c>
      <c r="E206" s="350">
        <v>27.236499999999999</v>
      </c>
    </row>
    <row r="207" spans="1:5" x14ac:dyDescent="0.2">
      <c r="A207" s="346"/>
      <c r="B207" s="351" t="s">
        <v>9759</v>
      </c>
      <c r="C207" s="348" t="s">
        <v>9760</v>
      </c>
      <c r="D207" s="349"/>
      <c r="E207" s="350">
        <v>27.236499999999999</v>
      </c>
    </row>
    <row r="208" spans="1:5" x14ac:dyDescent="0.2">
      <c r="A208" s="346"/>
      <c r="B208" s="351" t="s">
        <v>10335</v>
      </c>
      <c r="C208" s="348" t="s">
        <v>10336</v>
      </c>
      <c r="D208" s="349"/>
      <c r="E208" s="350">
        <v>27.236499999999999</v>
      </c>
    </row>
    <row r="209" spans="1:5" x14ac:dyDescent="0.2">
      <c r="A209" s="346"/>
      <c r="B209" s="351" t="s">
        <v>10337</v>
      </c>
      <c r="C209" s="348" t="s">
        <v>10338</v>
      </c>
      <c r="D209" s="349"/>
      <c r="E209" s="350">
        <v>27.236499999999999</v>
      </c>
    </row>
    <row r="210" spans="1:5" x14ac:dyDescent="0.2">
      <c r="A210" s="346"/>
      <c r="B210" s="351" t="s">
        <v>10339</v>
      </c>
      <c r="C210" s="348" t="s">
        <v>10340</v>
      </c>
      <c r="D210" s="349"/>
      <c r="E210" s="350">
        <v>16.340640809443499</v>
      </c>
    </row>
    <row r="211" spans="1:5" x14ac:dyDescent="0.2">
      <c r="A211" s="346"/>
      <c r="B211" s="351" t="s">
        <v>10341</v>
      </c>
      <c r="C211" s="348" t="s">
        <v>10342</v>
      </c>
      <c r="D211" s="349"/>
      <c r="E211" s="350">
        <v>16.340640809443499</v>
      </c>
    </row>
    <row r="212" spans="1:5" x14ac:dyDescent="0.2">
      <c r="A212" s="346"/>
      <c r="B212" s="351" t="s">
        <v>10343</v>
      </c>
      <c r="C212" s="348" t="s">
        <v>10344</v>
      </c>
      <c r="D212" s="349"/>
      <c r="E212" s="350">
        <v>16.340640809443499</v>
      </c>
    </row>
    <row r="213" spans="1:5" ht="24" x14ac:dyDescent="0.2">
      <c r="A213" s="346"/>
      <c r="B213" s="351" t="s">
        <v>9761</v>
      </c>
      <c r="C213" s="348" t="s">
        <v>10345</v>
      </c>
      <c r="D213" s="349"/>
      <c r="E213" s="350">
        <v>73.372681281618881</v>
      </c>
    </row>
    <row r="214" spans="1:5" x14ac:dyDescent="0.2">
      <c r="A214" s="346"/>
      <c r="B214" s="351" t="s">
        <v>10346</v>
      </c>
      <c r="C214" s="348" t="s">
        <v>10347</v>
      </c>
      <c r="D214" s="349" t="s">
        <v>10348</v>
      </c>
      <c r="E214" s="350">
        <v>16.340640809443506</v>
      </c>
    </row>
    <row r="215" spans="1:5" x14ac:dyDescent="0.2">
      <c r="A215" s="346"/>
      <c r="B215" s="351" t="s">
        <v>10349</v>
      </c>
      <c r="C215" s="348" t="s">
        <v>10350</v>
      </c>
      <c r="D215" s="349" t="s">
        <v>10351</v>
      </c>
      <c r="E215" s="350">
        <v>35.40472175379427</v>
      </c>
    </row>
    <row r="216" spans="1:5" x14ac:dyDescent="0.2">
      <c r="A216" s="346"/>
      <c r="B216" s="351" t="s">
        <v>10352</v>
      </c>
      <c r="C216" s="348" t="s">
        <v>1266</v>
      </c>
      <c r="D216" s="349"/>
      <c r="E216" s="350">
        <v>16.340640809443506</v>
      </c>
    </row>
    <row r="217" spans="1:5" x14ac:dyDescent="0.2">
      <c r="A217" s="346"/>
      <c r="B217" s="351" t="s">
        <v>10353</v>
      </c>
      <c r="C217" s="348" t="s">
        <v>10354</v>
      </c>
      <c r="D217" s="349"/>
      <c r="E217" s="350">
        <v>13.296795952782499</v>
      </c>
    </row>
    <row r="218" spans="1:5" x14ac:dyDescent="0.2">
      <c r="A218" s="346"/>
      <c r="B218" s="351" t="s">
        <v>10355</v>
      </c>
      <c r="C218" s="348" t="s">
        <v>10356</v>
      </c>
      <c r="D218" s="349"/>
      <c r="E218" s="350">
        <v>1.7622259696458686</v>
      </c>
    </row>
    <row r="219" spans="1:5" x14ac:dyDescent="0.2">
      <c r="A219" s="346"/>
      <c r="B219" s="351" t="s">
        <v>10357</v>
      </c>
      <c r="C219" s="348" t="s">
        <v>10358</v>
      </c>
      <c r="D219" s="349"/>
      <c r="E219" s="350">
        <v>1.7622259696458686</v>
      </c>
    </row>
    <row r="220" spans="1:5" x14ac:dyDescent="0.2">
      <c r="A220" s="346"/>
      <c r="B220" s="351" t="s">
        <v>10359</v>
      </c>
      <c r="C220" s="348" t="s">
        <v>10360</v>
      </c>
      <c r="D220" s="349"/>
      <c r="E220" s="350">
        <v>1.7622259696458686</v>
      </c>
    </row>
    <row r="221" spans="1:5" x14ac:dyDescent="0.2">
      <c r="A221" s="346"/>
      <c r="B221" s="351" t="s">
        <v>10361</v>
      </c>
      <c r="C221" s="348" t="s">
        <v>10362</v>
      </c>
      <c r="D221" s="349"/>
      <c r="E221" s="350">
        <v>3.5244519392917373</v>
      </c>
    </row>
    <row r="222" spans="1:5" x14ac:dyDescent="0.2">
      <c r="A222" s="346"/>
      <c r="B222" s="351" t="s">
        <v>10363</v>
      </c>
      <c r="C222" s="348" t="s">
        <v>1261</v>
      </c>
      <c r="D222" s="349"/>
      <c r="E222" s="350">
        <v>1.7622259696458686</v>
      </c>
    </row>
    <row r="223" spans="1:5" ht="24" x14ac:dyDescent="0.2">
      <c r="A223" s="346"/>
      <c r="B223" s="351" t="s">
        <v>10364</v>
      </c>
      <c r="C223" s="348" t="s">
        <v>10365</v>
      </c>
      <c r="D223" s="349" t="s">
        <v>10366</v>
      </c>
      <c r="E223" s="350">
        <f>40.8516020236088+1.76222596964587</f>
        <v>42.613827993254667</v>
      </c>
    </row>
    <row r="224" spans="1:5" x14ac:dyDescent="0.2">
      <c r="A224" s="346"/>
      <c r="B224" s="351" t="s">
        <v>10367</v>
      </c>
      <c r="C224" s="348" t="s">
        <v>10368</v>
      </c>
      <c r="D224" s="349" t="s">
        <v>10369</v>
      </c>
      <c r="E224" s="350">
        <v>40.85160202360877</v>
      </c>
    </row>
    <row r="225" spans="1:5" x14ac:dyDescent="0.2">
      <c r="A225" s="346"/>
      <c r="B225" s="351" t="s">
        <v>10370</v>
      </c>
      <c r="C225" s="348" t="s">
        <v>10371</v>
      </c>
      <c r="D225" s="349"/>
      <c r="E225" s="350">
        <v>24.51096121416526</v>
      </c>
    </row>
    <row r="226" spans="1:5" x14ac:dyDescent="0.2">
      <c r="A226" s="346"/>
      <c r="B226" s="351" t="s">
        <v>10372</v>
      </c>
      <c r="C226" s="348" t="s">
        <v>10373</v>
      </c>
      <c r="D226" s="349"/>
      <c r="E226" s="350">
        <v>24.51096121416526</v>
      </c>
    </row>
    <row r="227" spans="1:5" x14ac:dyDescent="0.2">
      <c r="A227" s="346"/>
      <c r="B227" s="351" t="s">
        <v>10374</v>
      </c>
      <c r="C227" s="348" t="s">
        <v>10375</v>
      </c>
      <c r="D227" s="349"/>
      <c r="E227" s="350">
        <v>13.617200674536255</v>
      </c>
    </row>
    <row r="228" spans="1:5" x14ac:dyDescent="0.2">
      <c r="A228" s="346"/>
      <c r="B228" s="351" t="s">
        <v>10376</v>
      </c>
      <c r="C228" s="348" t="s">
        <v>10377</v>
      </c>
      <c r="D228" s="349"/>
      <c r="E228" s="350">
        <v>40.851602023608798</v>
      </c>
    </row>
    <row r="229" spans="1:5" x14ac:dyDescent="0.2">
      <c r="A229" s="346"/>
      <c r="B229" s="351" t="s">
        <v>10378</v>
      </c>
      <c r="C229" s="348" t="s">
        <v>10379</v>
      </c>
      <c r="D229" s="349"/>
      <c r="E229" s="350">
        <v>40.851602023608798</v>
      </c>
    </row>
    <row r="230" spans="1:5" ht="36" x14ac:dyDescent="0.2">
      <c r="A230" s="346"/>
      <c r="B230" s="351" t="s">
        <v>10380</v>
      </c>
      <c r="C230" s="348" t="s">
        <v>10381</v>
      </c>
      <c r="D230" s="349" t="s">
        <v>10382</v>
      </c>
      <c r="E230" s="350">
        <v>2.7234401349072512</v>
      </c>
    </row>
    <row r="231" spans="1:5" x14ac:dyDescent="0.2">
      <c r="A231" s="346"/>
      <c r="B231" s="351" t="s">
        <v>10383</v>
      </c>
      <c r="C231" s="348" t="s">
        <v>10384</v>
      </c>
      <c r="D231" s="349"/>
      <c r="E231" s="350">
        <v>24.51096121416526</v>
      </c>
    </row>
    <row r="232" spans="1:5" x14ac:dyDescent="0.2">
      <c r="A232" s="346"/>
      <c r="B232" s="351" t="s">
        <v>10385</v>
      </c>
      <c r="C232" s="348" t="s">
        <v>10386</v>
      </c>
      <c r="D232" s="349"/>
      <c r="E232" s="350">
        <v>20.505902192242832</v>
      </c>
    </row>
    <row r="233" spans="1:5" x14ac:dyDescent="0.2">
      <c r="A233" s="346"/>
      <c r="B233" s="351" t="s">
        <v>10387</v>
      </c>
      <c r="C233" s="348" t="s">
        <v>10388</v>
      </c>
      <c r="D233" s="349"/>
      <c r="E233" s="350">
        <v>20.505902192242832</v>
      </c>
    </row>
    <row r="234" spans="1:5" x14ac:dyDescent="0.2">
      <c r="A234" s="346"/>
      <c r="B234" s="351" t="s">
        <v>10389</v>
      </c>
      <c r="C234" s="348" t="s">
        <v>10390</v>
      </c>
      <c r="D234" s="349"/>
      <c r="E234" s="350">
        <v>32.681281618887013</v>
      </c>
    </row>
    <row r="235" spans="1:5" ht="48" x14ac:dyDescent="0.2">
      <c r="A235" s="346"/>
      <c r="B235" s="351" t="s">
        <v>9763</v>
      </c>
      <c r="C235" s="348" t="s">
        <v>10391</v>
      </c>
      <c r="D235" s="349" t="s">
        <v>10392</v>
      </c>
      <c r="E235" s="350">
        <f>54.3086003372681+33.9629005059022</f>
        <v>88.271500843170301</v>
      </c>
    </row>
    <row r="236" spans="1:5" x14ac:dyDescent="0.2">
      <c r="A236" s="346"/>
      <c r="B236" s="351" t="s">
        <v>10393</v>
      </c>
      <c r="C236" s="348" t="s">
        <v>900</v>
      </c>
      <c r="D236" s="349"/>
      <c r="E236" s="350">
        <v>47.580101180438447</v>
      </c>
    </row>
    <row r="237" spans="1:5" x14ac:dyDescent="0.2">
      <c r="A237" s="346"/>
      <c r="B237" s="351" t="s">
        <v>10394</v>
      </c>
      <c r="C237" s="348" t="s">
        <v>898</v>
      </c>
      <c r="D237" s="349"/>
      <c r="E237" s="350">
        <v>35.40472175379427</v>
      </c>
    </row>
    <row r="238" spans="1:5" x14ac:dyDescent="0.2">
      <c r="A238" s="346"/>
      <c r="B238" s="351" t="s">
        <v>10395</v>
      </c>
      <c r="C238" s="348" t="s">
        <v>10396</v>
      </c>
      <c r="D238" s="349"/>
      <c r="E238" s="350">
        <v>9.6121416526138308</v>
      </c>
    </row>
    <row r="239" spans="1:5" x14ac:dyDescent="0.2">
      <c r="A239" s="346"/>
      <c r="B239" s="351" t="s">
        <v>10397</v>
      </c>
      <c r="C239" s="348" t="s">
        <v>10398</v>
      </c>
      <c r="D239" s="349"/>
      <c r="E239" s="350">
        <v>9.6121416526138308</v>
      </c>
    </row>
    <row r="240" spans="1:5" x14ac:dyDescent="0.2">
      <c r="A240" s="346"/>
      <c r="B240" s="351" t="s">
        <v>10399</v>
      </c>
      <c r="C240" s="348" t="s">
        <v>1241</v>
      </c>
      <c r="D240" s="349"/>
      <c r="E240" s="350">
        <v>9.6121416526138308</v>
      </c>
    </row>
    <row r="241" spans="1:5" ht="24" x14ac:dyDescent="0.2">
      <c r="A241" s="346"/>
      <c r="B241" s="351" t="s">
        <v>10400</v>
      </c>
      <c r="C241" s="348" t="s">
        <v>10401</v>
      </c>
      <c r="D241" s="349" t="s">
        <v>10402</v>
      </c>
      <c r="E241" s="350">
        <v>16.0202360876897</v>
      </c>
    </row>
    <row r="242" spans="1:5" ht="24" x14ac:dyDescent="0.2">
      <c r="A242" s="346"/>
      <c r="B242" s="351" t="s">
        <v>10403</v>
      </c>
      <c r="C242" s="348" t="s">
        <v>10404</v>
      </c>
      <c r="D242" s="349" t="s">
        <v>10405</v>
      </c>
      <c r="E242" s="350">
        <v>16.0202360876897</v>
      </c>
    </row>
    <row r="243" spans="1:5" ht="24" x14ac:dyDescent="0.2">
      <c r="A243" s="346"/>
      <c r="B243" s="351" t="s">
        <v>10406</v>
      </c>
      <c r="C243" s="348" t="s">
        <v>10407</v>
      </c>
      <c r="D243" s="349" t="s">
        <v>10408</v>
      </c>
      <c r="E243" s="350">
        <v>24.510961214165299</v>
      </c>
    </row>
    <row r="244" spans="1:5" ht="24" x14ac:dyDescent="0.2">
      <c r="A244" s="346"/>
      <c r="B244" s="351" t="s">
        <v>10409</v>
      </c>
      <c r="C244" s="348" t="s">
        <v>10410</v>
      </c>
      <c r="D244" s="349" t="s">
        <v>10411</v>
      </c>
      <c r="E244" s="350">
        <v>24.510961214165299</v>
      </c>
    </row>
    <row r="245" spans="1:5" x14ac:dyDescent="0.2">
      <c r="A245" s="346"/>
      <c r="B245" s="351" t="s">
        <v>10412</v>
      </c>
      <c r="C245" s="149" t="s">
        <v>10413</v>
      </c>
      <c r="D245" s="349"/>
      <c r="E245" s="350">
        <v>16.0202360876897</v>
      </c>
    </row>
    <row r="246" spans="1:5" x14ac:dyDescent="0.2">
      <c r="A246" s="346"/>
      <c r="B246" s="351" t="s">
        <v>10414</v>
      </c>
      <c r="C246" s="348" t="s">
        <v>10415</v>
      </c>
      <c r="D246" s="349"/>
      <c r="E246" s="350">
        <v>20.505902192242832</v>
      </c>
    </row>
    <row r="247" spans="1:5" x14ac:dyDescent="0.2">
      <c r="A247" s="346"/>
      <c r="B247" s="351" t="s">
        <v>10416</v>
      </c>
      <c r="C247" s="348" t="s">
        <v>10417</v>
      </c>
      <c r="D247" s="349" t="s">
        <v>10418</v>
      </c>
      <c r="E247" s="350">
        <v>8.0101180438448605</v>
      </c>
    </row>
    <row r="248" spans="1:5" x14ac:dyDescent="0.2">
      <c r="A248" s="346"/>
      <c r="B248" s="351" t="s">
        <v>10419</v>
      </c>
      <c r="C248" s="348" t="s">
        <v>10420</v>
      </c>
      <c r="D248" s="349" t="s">
        <v>10421</v>
      </c>
      <c r="E248" s="350">
        <v>8.0101180438448605</v>
      </c>
    </row>
    <row r="249" spans="1:5" x14ac:dyDescent="0.2">
      <c r="A249" s="346"/>
      <c r="B249" s="351" t="s">
        <v>10422</v>
      </c>
      <c r="C249" s="348" t="s">
        <v>10423</v>
      </c>
      <c r="D249" s="349" t="s">
        <v>10424</v>
      </c>
      <c r="E249" s="350">
        <v>5.4468802698144998</v>
      </c>
    </row>
    <row r="250" spans="1:5" x14ac:dyDescent="0.2">
      <c r="A250" s="346"/>
      <c r="B250" s="351" t="s">
        <v>10425</v>
      </c>
      <c r="C250" s="348" t="s">
        <v>10426</v>
      </c>
      <c r="D250" s="349" t="s">
        <v>10427</v>
      </c>
      <c r="E250" s="350">
        <v>9.6121416526138272</v>
      </c>
    </row>
    <row r="251" spans="1:5" x14ac:dyDescent="0.2">
      <c r="A251" s="346"/>
      <c r="B251" s="351" t="s">
        <v>10428</v>
      </c>
      <c r="C251" s="348" t="s">
        <v>884</v>
      </c>
      <c r="D251" s="349"/>
      <c r="E251" s="350">
        <v>9.6121416526138272</v>
      </c>
    </row>
    <row r="252" spans="1:5" x14ac:dyDescent="0.2">
      <c r="A252" s="346"/>
      <c r="B252" s="351" t="s">
        <v>10429</v>
      </c>
      <c r="C252" s="348" t="s">
        <v>10430</v>
      </c>
      <c r="D252" s="349"/>
      <c r="E252" s="350">
        <v>9.6121416526138308</v>
      </c>
    </row>
    <row r="253" spans="1:5" ht="48" x14ac:dyDescent="0.2">
      <c r="A253" s="346"/>
      <c r="B253" s="351" t="s">
        <v>10431</v>
      </c>
      <c r="C253" s="348" t="s">
        <v>10432</v>
      </c>
      <c r="D253" s="349" t="s">
        <v>10046</v>
      </c>
      <c r="E253" s="350">
        <v>24.51096121416526</v>
      </c>
    </row>
    <row r="254" spans="1:5" x14ac:dyDescent="0.2">
      <c r="A254" s="346"/>
      <c r="B254" s="351" t="s">
        <v>10433</v>
      </c>
      <c r="C254" s="348" t="s">
        <v>10434</v>
      </c>
      <c r="D254" s="349"/>
      <c r="E254" s="350">
        <v>10.4131534569983</v>
      </c>
    </row>
    <row r="255" spans="1:5" x14ac:dyDescent="0.2">
      <c r="A255" s="346"/>
      <c r="B255" s="351" t="s">
        <v>10435</v>
      </c>
      <c r="C255" s="348" t="s">
        <v>10436</v>
      </c>
      <c r="D255" s="349"/>
      <c r="E255" s="350">
        <v>10.4131534569983</v>
      </c>
    </row>
    <row r="256" spans="1:5" x14ac:dyDescent="0.2">
      <c r="A256" s="346"/>
      <c r="B256" s="351" t="s">
        <v>10437</v>
      </c>
      <c r="C256" s="348" t="s">
        <v>10438</v>
      </c>
      <c r="D256" s="349"/>
      <c r="E256" s="350">
        <v>9.6121416526138272</v>
      </c>
    </row>
    <row r="257" spans="1:5" x14ac:dyDescent="0.2">
      <c r="A257" s="346"/>
      <c r="B257" s="351" t="s">
        <v>10439</v>
      </c>
      <c r="C257" s="348" t="s">
        <v>10440</v>
      </c>
      <c r="D257" s="349"/>
      <c r="E257" s="350">
        <v>1.6020236087689701</v>
      </c>
    </row>
    <row r="258" spans="1:5" ht="24" x14ac:dyDescent="0.2">
      <c r="A258" s="346"/>
      <c r="B258" s="351" t="s">
        <v>10441</v>
      </c>
      <c r="C258" s="348" t="s">
        <v>10442</v>
      </c>
      <c r="D258" s="349" t="s">
        <v>10443</v>
      </c>
      <c r="E258" s="350">
        <f>1.60202360876897+1.76222596964587</f>
        <v>3.3642495784148401</v>
      </c>
    </row>
    <row r="259" spans="1:5" x14ac:dyDescent="0.2">
      <c r="A259" s="346"/>
      <c r="B259" s="351" t="s">
        <v>10444</v>
      </c>
      <c r="C259" s="348" t="s">
        <v>10445</v>
      </c>
      <c r="D259" s="349" t="s">
        <v>10446</v>
      </c>
      <c r="E259" s="350">
        <v>1.6020236087689714</v>
      </c>
    </row>
    <row r="260" spans="1:5" x14ac:dyDescent="0.2">
      <c r="A260" s="346"/>
      <c r="B260" s="351" t="s">
        <v>10447</v>
      </c>
      <c r="C260" s="348" t="s">
        <v>10448</v>
      </c>
      <c r="D260" s="349"/>
      <c r="E260" s="350">
        <v>1.6020236087689701</v>
      </c>
    </row>
    <row r="261" spans="1:5" x14ac:dyDescent="0.2">
      <c r="A261" s="346"/>
      <c r="B261" s="351" t="s">
        <v>10449</v>
      </c>
      <c r="C261" s="348" t="s">
        <v>10450</v>
      </c>
      <c r="D261" s="349"/>
      <c r="E261" s="350">
        <v>20.505902192242832</v>
      </c>
    </row>
    <row r="262" spans="1:5" x14ac:dyDescent="0.2">
      <c r="A262" s="346"/>
      <c r="B262" s="351" t="s">
        <v>10451</v>
      </c>
      <c r="C262" s="149" t="s">
        <v>10452</v>
      </c>
      <c r="D262" s="349"/>
      <c r="E262" s="352">
        <v>4.1652613827993301</v>
      </c>
    </row>
    <row r="263" spans="1:5" x14ac:dyDescent="0.2">
      <c r="A263" s="346"/>
      <c r="B263" s="351" t="s">
        <v>10453</v>
      </c>
      <c r="C263" s="348" t="s">
        <v>1227</v>
      </c>
      <c r="D263" s="349"/>
      <c r="E263" s="350">
        <v>6.8887015177065765</v>
      </c>
    </row>
    <row r="264" spans="1:5" ht="60" x14ac:dyDescent="0.2">
      <c r="A264" s="346"/>
      <c r="B264" s="351" t="s">
        <v>10454</v>
      </c>
      <c r="C264" s="348" t="s">
        <v>10455</v>
      </c>
      <c r="D264" s="349" t="s">
        <v>10456</v>
      </c>
      <c r="E264" s="350">
        <v>32.681281618887013</v>
      </c>
    </row>
    <row r="265" spans="1:5" x14ac:dyDescent="0.2">
      <c r="A265" s="346"/>
      <c r="B265" s="351" t="s">
        <v>10457</v>
      </c>
      <c r="C265" s="348" t="s">
        <v>10458</v>
      </c>
      <c r="D265" s="349"/>
      <c r="E265" s="350">
        <v>4.1652613827993257</v>
      </c>
    </row>
    <row r="266" spans="1:5" x14ac:dyDescent="0.2">
      <c r="A266" s="346"/>
      <c r="B266" s="351" t="s">
        <v>10459</v>
      </c>
      <c r="C266" s="348" t="s">
        <v>1221</v>
      </c>
      <c r="D266" s="349"/>
      <c r="E266" s="350">
        <v>2.0826306913996628</v>
      </c>
    </row>
    <row r="267" spans="1:5" x14ac:dyDescent="0.2">
      <c r="A267" s="346"/>
      <c r="B267" s="351" t="s">
        <v>10460</v>
      </c>
      <c r="C267" s="348" t="s">
        <v>1220</v>
      </c>
      <c r="D267" s="349"/>
      <c r="E267" s="350">
        <v>4.1652613827993257</v>
      </c>
    </row>
    <row r="268" spans="1:5" x14ac:dyDescent="0.2">
      <c r="A268" s="346"/>
      <c r="B268" s="351" t="s">
        <v>10461</v>
      </c>
      <c r="C268" s="348" t="s">
        <v>10462</v>
      </c>
      <c r="D268" s="349"/>
      <c r="E268" s="350">
        <v>6.8887015177065765</v>
      </c>
    </row>
    <row r="269" spans="1:5" x14ac:dyDescent="0.2">
      <c r="A269" s="346"/>
      <c r="B269" s="351" t="s">
        <v>10463</v>
      </c>
      <c r="C269" s="348" t="s">
        <v>10464</v>
      </c>
      <c r="D269" s="349"/>
      <c r="E269" s="350">
        <v>3.5244519392917373</v>
      </c>
    </row>
    <row r="270" spans="1:5" x14ac:dyDescent="0.2">
      <c r="A270" s="346"/>
      <c r="B270" s="351" t="s">
        <v>10465</v>
      </c>
      <c r="C270" s="348" t="s">
        <v>10466</v>
      </c>
      <c r="D270" s="349"/>
      <c r="E270" s="350">
        <v>4.1652613827993301</v>
      </c>
    </row>
    <row r="271" spans="1:5" x14ac:dyDescent="0.2">
      <c r="A271" s="346"/>
      <c r="B271" s="351" t="s">
        <v>10467</v>
      </c>
      <c r="C271" s="348" t="s">
        <v>10468</v>
      </c>
      <c r="D271" s="349"/>
      <c r="E271" s="350">
        <v>4.1652613827993257</v>
      </c>
    </row>
    <row r="272" spans="1:5" x14ac:dyDescent="0.2">
      <c r="A272" s="346"/>
      <c r="B272" s="351" t="s">
        <v>10469</v>
      </c>
      <c r="C272" s="348" t="s">
        <v>10470</v>
      </c>
      <c r="D272" s="349"/>
      <c r="E272" s="350">
        <v>4.1652613827993257</v>
      </c>
    </row>
    <row r="273" spans="1:5" x14ac:dyDescent="0.2">
      <c r="A273" s="346"/>
      <c r="B273" s="351" t="s">
        <v>10471</v>
      </c>
      <c r="C273" s="348" t="s">
        <v>10472</v>
      </c>
      <c r="D273" s="349"/>
      <c r="E273" s="350">
        <v>4.1652613827993257</v>
      </c>
    </row>
    <row r="274" spans="1:5" x14ac:dyDescent="0.2">
      <c r="A274" s="346"/>
      <c r="B274" s="351" t="s">
        <v>10473</v>
      </c>
      <c r="C274" s="348" t="s">
        <v>10474</v>
      </c>
      <c r="D274" s="349"/>
      <c r="E274" s="350">
        <v>4.1652613827993257</v>
      </c>
    </row>
    <row r="275" spans="1:5" x14ac:dyDescent="0.2">
      <c r="A275" s="346"/>
      <c r="B275" s="351" t="s">
        <v>10475</v>
      </c>
      <c r="C275" s="348" t="s">
        <v>10476</v>
      </c>
      <c r="D275" s="349" t="s">
        <v>10477</v>
      </c>
      <c r="E275" s="350">
        <v>8.1703204047217497</v>
      </c>
    </row>
    <row r="276" spans="1:5" x14ac:dyDescent="0.2">
      <c r="A276" s="346"/>
      <c r="B276" s="351" t="s">
        <v>10478</v>
      </c>
      <c r="C276" s="348" t="s">
        <v>10479</v>
      </c>
      <c r="D276" s="349" t="s">
        <v>10480</v>
      </c>
      <c r="E276" s="350">
        <v>8.1703204047217532</v>
      </c>
    </row>
    <row r="277" spans="1:5" x14ac:dyDescent="0.2">
      <c r="A277" s="346"/>
      <c r="B277" s="351" t="s">
        <v>10481</v>
      </c>
      <c r="C277" s="348" t="s">
        <v>10482</v>
      </c>
      <c r="D277" s="349"/>
      <c r="E277" s="350">
        <v>8.1703204047217532</v>
      </c>
    </row>
    <row r="278" spans="1:5" x14ac:dyDescent="0.2">
      <c r="A278" s="346"/>
      <c r="B278" s="351" t="s">
        <v>10483</v>
      </c>
      <c r="C278" s="348" t="s">
        <v>10484</v>
      </c>
      <c r="D278" s="349"/>
      <c r="E278" s="350">
        <v>8.1703204047217532</v>
      </c>
    </row>
    <row r="279" spans="1:5" x14ac:dyDescent="0.2">
      <c r="A279" s="346"/>
      <c r="B279" s="351" t="s">
        <v>10485</v>
      </c>
      <c r="C279" s="348" t="s">
        <v>10486</v>
      </c>
      <c r="D279" s="349"/>
      <c r="E279" s="350">
        <v>8.1703204047217532</v>
      </c>
    </row>
    <row r="280" spans="1:5" ht="48" x14ac:dyDescent="0.2">
      <c r="A280" s="346"/>
      <c r="B280" s="351" t="s">
        <v>10487</v>
      </c>
      <c r="C280" s="149" t="s">
        <v>10488</v>
      </c>
      <c r="D280" s="349" t="s">
        <v>10489</v>
      </c>
      <c r="E280" s="352">
        <v>28.516020236087702</v>
      </c>
    </row>
    <row r="281" spans="1:5" ht="48" x14ac:dyDescent="0.2">
      <c r="A281" s="346"/>
      <c r="B281" s="351" t="s">
        <v>10490</v>
      </c>
      <c r="C281" s="149" t="s">
        <v>10491</v>
      </c>
      <c r="D281" s="349" t="s">
        <v>10489</v>
      </c>
      <c r="E281" s="352">
        <v>28.516020236087702</v>
      </c>
    </row>
    <row r="282" spans="1:5" ht="48" x14ac:dyDescent="0.2">
      <c r="A282" s="346"/>
      <c r="B282" s="351" t="s">
        <v>10492</v>
      </c>
      <c r="C282" s="149" t="s">
        <v>10493</v>
      </c>
      <c r="D282" s="349" t="s">
        <v>10489</v>
      </c>
      <c r="E282" s="352">
        <v>28.516020236087691</v>
      </c>
    </row>
    <row r="283" spans="1:5" ht="48" x14ac:dyDescent="0.2">
      <c r="A283" s="346"/>
      <c r="B283" s="351" t="s">
        <v>10494</v>
      </c>
      <c r="C283" s="149" t="s">
        <v>10495</v>
      </c>
      <c r="D283" s="349" t="s">
        <v>10489</v>
      </c>
      <c r="E283" s="350">
        <f>28.5160202360877+28.5160202360877</f>
        <v>57.032040472175403</v>
      </c>
    </row>
    <row r="284" spans="1:5" x14ac:dyDescent="0.2">
      <c r="A284" s="346"/>
      <c r="B284" s="351" t="s">
        <v>10496</v>
      </c>
      <c r="C284" s="348" t="s">
        <v>10497</v>
      </c>
      <c r="D284" s="349"/>
      <c r="E284" s="350">
        <v>1.76222596964587</v>
      </c>
    </row>
    <row r="285" spans="1:5" x14ac:dyDescent="0.2">
      <c r="A285" s="346"/>
      <c r="B285" s="351" t="s">
        <v>10498</v>
      </c>
      <c r="C285" s="348" t="s">
        <v>10499</v>
      </c>
      <c r="D285" s="349"/>
      <c r="E285" s="350">
        <v>1.7622259696458686</v>
      </c>
    </row>
    <row r="286" spans="1:5" x14ac:dyDescent="0.2">
      <c r="A286" s="346"/>
      <c r="B286" s="351" t="s">
        <v>10500</v>
      </c>
      <c r="C286" s="348" t="s">
        <v>1214</v>
      </c>
      <c r="D286" s="349"/>
      <c r="E286" s="350">
        <v>13.296795952782464</v>
      </c>
    </row>
    <row r="287" spans="1:5" x14ac:dyDescent="0.2">
      <c r="A287" s="346"/>
      <c r="B287" s="351" t="s">
        <v>10501</v>
      </c>
      <c r="C287" s="348" t="s">
        <v>10502</v>
      </c>
      <c r="D287" s="349"/>
      <c r="E287" s="350">
        <v>5.6070826306913997</v>
      </c>
    </row>
    <row r="288" spans="1:5" x14ac:dyDescent="0.2">
      <c r="A288" s="346"/>
      <c r="B288" s="351" t="s">
        <v>9765</v>
      </c>
      <c r="C288" s="348" t="s">
        <v>10503</v>
      </c>
      <c r="D288" s="349" t="s">
        <v>10504</v>
      </c>
      <c r="E288" s="350">
        <v>6.4124999999999996</v>
      </c>
    </row>
    <row r="289" spans="1:5" ht="36" x14ac:dyDescent="0.2">
      <c r="A289" s="346"/>
      <c r="B289" s="351" t="s">
        <v>9767</v>
      </c>
      <c r="C289" s="348" t="s">
        <v>10505</v>
      </c>
      <c r="D289" s="349" t="s">
        <v>10506</v>
      </c>
      <c r="E289" s="350">
        <v>27.236499999999999</v>
      </c>
    </row>
    <row r="290" spans="1:5" ht="36" x14ac:dyDescent="0.2">
      <c r="A290" s="346"/>
      <c r="B290" s="351" t="s">
        <v>9769</v>
      </c>
      <c r="C290" s="354" t="s">
        <v>10507</v>
      </c>
      <c r="D290" s="349" t="s">
        <v>10506</v>
      </c>
      <c r="E290" s="350">
        <v>27.236499999999999</v>
      </c>
    </row>
    <row r="291" spans="1:5" ht="24" x14ac:dyDescent="0.2">
      <c r="A291" s="346"/>
      <c r="B291" s="351" t="s">
        <v>10508</v>
      </c>
      <c r="C291" s="348" t="s">
        <v>10509</v>
      </c>
      <c r="D291" s="349" t="s">
        <v>3481</v>
      </c>
      <c r="E291" s="350">
        <v>32.681281618887013</v>
      </c>
    </row>
    <row r="292" spans="1:5" x14ac:dyDescent="0.2">
      <c r="A292" s="346"/>
      <c r="B292" s="351" t="s">
        <v>9771</v>
      </c>
      <c r="C292" s="149" t="s">
        <v>10510</v>
      </c>
      <c r="D292" s="349"/>
      <c r="E292" s="352">
        <v>48.060499999999998</v>
      </c>
    </row>
    <row r="293" spans="1:5" x14ac:dyDescent="0.2">
      <c r="A293" s="346"/>
      <c r="B293" s="351" t="s">
        <v>10511</v>
      </c>
      <c r="C293" s="348" t="s">
        <v>1330</v>
      </c>
      <c r="D293" s="349"/>
      <c r="E293" s="350">
        <v>19.06408094435076</v>
      </c>
    </row>
    <row r="294" spans="1:5" x14ac:dyDescent="0.2">
      <c r="A294" s="346"/>
      <c r="B294" s="351" t="s">
        <v>10512</v>
      </c>
      <c r="C294" s="348" t="s">
        <v>1206</v>
      </c>
      <c r="D294" s="349"/>
      <c r="E294" s="350">
        <v>8.1703204047217532</v>
      </c>
    </row>
    <row r="295" spans="1:5" x14ac:dyDescent="0.2">
      <c r="A295" s="346"/>
      <c r="B295" s="351" t="s">
        <v>10513</v>
      </c>
      <c r="C295" s="348" t="s">
        <v>10514</v>
      </c>
      <c r="D295" s="349"/>
      <c r="E295" s="350">
        <v>1.6020236087689701</v>
      </c>
    </row>
    <row r="296" spans="1:5" x14ac:dyDescent="0.2">
      <c r="A296" s="346"/>
      <c r="B296" s="351" t="s">
        <v>10515</v>
      </c>
      <c r="C296" s="348" t="s">
        <v>10516</v>
      </c>
      <c r="D296" s="349" t="s">
        <v>10517</v>
      </c>
      <c r="E296" s="350">
        <v>1.6020236087689701</v>
      </c>
    </row>
    <row r="297" spans="1:5" x14ac:dyDescent="0.2">
      <c r="A297" s="346"/>
      <c r="B297" s="351" t="s">
        <v>10518</v>
      </c>
      <c r="C297" s="348" t="s">
        <v>10519</v>
      </c>
      <c r="D297" s="349" t="s">
        <v>10520</v>
      </c>
      <c r="E297" s="350">
        <v>1.6020236087689701</v>
      </c>
    </row>
    <row r="298" spans="1:5" x14ac:dyDescent="0.2">
      <c r="A298" s="346"/>
      <c r="B298" s="351" t="s">
        <v>10521</v>
      </c>
      <c r="C298" s="348" t="s">
        <v>10522</v>
      </c>
      <c r="D298" s="349"/>
      <c r="E298" s="350">
        <v>1.6020236087689701</v>
      </c>
    </row>
    <row r="299" spans="1:5" x14ac:dyDescent="0.2">
      <c r="A299" s="346"/>
      <c r="B299" s="351" t="s">
        <v>10523</v>
      </c>
      <c r="C299" s="348" t="s">
        <v>10524</v>
      </c>
      <c r="D299" s="349"/>
      <c r="E299" s="350">
        <v>1.6020236087689701</v>
      </c>
    </row>
    <row r="300" spans="1:5" x14ac:dyDescent="0.2">
      <c r="A300" s="346"/>
      <c r="B300" s="351" t="s">
        <v>10525</v>
      </c>
      <c r="C300" s="348" t="s">
        <v>10526</v>
      </c>
      <c r="D300" s="349"/>
      <c r="E300" s="350">
        <v>1.6020236087689701</v>
      </c>
    </row>
    <row r="301" spans="1:5" x14ac:dyDescent="0.2">
      <c r="A301" s="346"/>
      <c r="B301" s="351" t="s">
        <v>10527</v>
      </c>
      <c r="C301" s="348" t="s">
        <v>10528</v>
      </c>
      <c r="D301" s="349"/>
      <c r="E301" s="350">
        <v>1.6020236087689701</v>
      </c>
    </row>
    <row r="302" spans="1:5" x14ac:dyDescent="0.2">
      <c r="A302" s="346"/>
      <c r="B302" s="351" t="s">
        <v>10529</v>
      </c>
      <c r="C302" s="149" t="s">
        <v>10530</v>
      </c>
      <c r="D302" s="349"/>
      <c r="E302" s="352">
        <v>4.1652613827993301</v>
      </c>
    </row>
    <row r="303" spans="1:5" ht="24" x14ac:dyDescent="0.2">
      <c r="A303" s="346"/>
      <c r="B303" s="351" t="s">
        <v>10531</v>
      </c>
      <c r="C303" s="149" t="s">
        <v>10532</v>
      </c>
      <c r="D303" s="349"/>
      <c r="E303" s="350">
        <v>6.88870151770658</v>
      </c>
    </row>
    <row r="304" spans="1:5" ht="24" x14ac:dyDescent="0.2">
      <c r="A304" s="346"/>
      <c r="B304" s="351" t="s">
        <v>10533</v>
      </c>
      <c r="C304" s="149" t="s">
        <v>10534</v>
      </c>
      <c r="D304" s="349"/>
      <c r="E304" s="350">
        <v>6.8887015177065765</v>
      </c>
    </row>
    <row r="305" spans="1:5" ht="48" x14ac:dyDescent="0.2">
      <c r="A305" s="346"/>
      <c r="B305" s="351" t="s">
        <v>10535</v>
      </c>
      <c r="C305" s="348" t="s">
        <v>10536</v>
      </c>
      <c r="D305" s="349" t="s">
        <v>10537</v>
      </c>
      <c r="E305" s="350">
        <v>20.5059021922428</v>
      </c>
    </row>
    <row r="306" spans="1:5" ht="48" x14ac:dyDescent="0.2">
      <c r="A306" s="346"/>
      <c r="B306" s="351" t="s">
        <v>10538</v>
      </c>
      <c r="C306" s="348" t="s">
        <v>10539</v>
      </c>
      <c r="D306" s="349" t="s">
        <v>10537</v>
      </c>
      <c r="E306" s="350">
        <v>20.505902192242832</v>
      </c>
    </row>
    <row r="307" spans="1:5" ht="48" x14ac:dyDescent="0.2">
      <c r="A307" s="346"/>
      <c r="B307" s="351" t="s">
        <v>10540</v>
      </c>
      <c r="C307" s="348" t="s">
        <v>10541</v>
      </c>
      <c r="D307" s="349" t="s">
        <v>10537</v>
      </c>
      <c r="E307" s="350">
        <v>20.505902192242832</v>
      </c>
    </row>
    <row r="308" spans="1:5" x14ac:dyDescent="0.2">
      <c r="A308" s="346"/>
      <c r="B308" s="351" t="s">
        <v>10542</v>
      </c>
      <c r="C308" s="348" t="s">
        <v>1197</v>
      </c>
      <c r="D308" s="349"/>
      <c r="E308" s="350">
        <v>13.296795952782464</v>
      </c>
    </row>
    <row r="309" spans="1:5" x14ac:dyDescent="0.2">
      <c r="A309" s="346"/>
      <c r="B309" s="351" t="s">
        <v>10543</v>
      </c>
      <c r="C309" s="348" t="s">
        <v>10544</v>
      </c>
      <c r="D309" s="349"/>
      <c r="E309" s="350">
        <v>1.897133220910624</v>
      </c>
    </row>
    <row r="310" spans="1:5" x14ac:dyDescent="0.2">
      <c r="A310" s="346"/>
      <c r="B310" s="351" t="s">
        <v>10545</v>
      </c>
      <c r="C310" s="348" t="s">
        <v>10546</v>
      </c>
      <c r="D310" s="349"/>
      <c r="E310" s="350">
        <v>8.1703204047217532</v>
      </c>
    </row>
    <row r="311" spans="1:5" x14ac:dyDescent="0.2">
      <c r="A311" s="346"/>
      <c r="B311" s="351" t="s">
        <v>10547</v>
      </c>
      <c r="C311" s="348" t="s">
        <v>1194</v>
      </c>
      <c r="D311" s="349"/>
      <c r="E311" s="350">
        <v>2.563237774030354</v>
      </c>
    </row>
    <row r="312" spans="1:5" x14ac:dyDescent="0.2">
      <c r="A312" s="346"/>
      <c r="B312" s="351" t="s">
        <v>10548</v>
      </c>
      <c r="C312" s="348" t="s">
        <v>10549</v>
      </c>
      <c r="D312" s="349"/>
      <c r="E312" s="350">
        <v>5.4468802698145025</v>
      </c>
    </row>
    <row r="313" spans="1:5" ht="48" x14ac:dyDescent="0.2">
      <c r="A313" s="346"/>
      <c r="B313" s="351" t="s">
        <v>10550</v>
      </c>
      <c r="C313" s="149" t="s">
        <v>10551</v>
      </c>
      <c r="D313" s="349" t="s">
        <v>10552</v>
      </c>
      <c r="E313" s="352">
        <v>32.681281618886999</v>
      </c>
    </row>
    <row r="314" spans="1:5" ht="48" x14ac:dyDescent="0.2">
      <c r="A314" s="346"/>
      <c r="B314" s="351" t="s">
        <v>10553</v>
      </c>
      <c r="C314" s="149" t="s">
        <v>10554</v>
      </c>
      <c r="D314" s="349" t="s">
        <v>10552</v>
      </c>
      <c r="E314" s="352">
        <v>32.681281618886999</v>
      </c>
    </row>
    <row r="315" spans="1:5" ht="48" x14ac:dyDescent="0.2">
      <c r="A315" s="346"/>
      <c r="B315" s="351" t="s">
        <v>10555</v>
      </c>
      <c r="C315" s="149" t="s">
        <v>10556</v>
      </c>
      <c r="D315" s="349" t="s">
        <v>10552</v>
      </c>
      <c r="E315" s="352">
        <v>32.681281618886999</v>
      </c>
    </row>
    <row r="316" spans="1:5" ht="48" x14ac:dyDescent="0.2">
      <c r="A316" s="346"/>
      <c r="B316" s="351" t="s">
        <v>10557</v>
      </c>
      <c r="C316" s="149" t="s">
        <v>10558</v>
      </c>
      <c r="D316" s="349" t="s">
        <v>10552</v>
      </c>
      <c r="E316" s="350">
        <f>32.681281618887+28.5160202360877</f>
        <v>61.197301854974697</v>
      </c>
    </row>
    <row r="317" spans="1:5" ht="48" x14ac:dyDescent="0.2">
      <c r="A317" s="346"/>
      <c r="B317" s="351" t="s">
        <v>10559</v>
      </c>
      <c r="C317" s="149" t="s">
        <v>10560</v>
      </c>
      <c r="D317" s="349" t="s">
        <v>10552</v>
      </c>
      <c r="E317" s="352">
        <v>32.681281618886999</v>
      </c>
    </row>
    <row r="318" spans="1:5" x14ac:dyDescent="0.2">
      <c r="A318" s="346"/>
      <c r="B318" s="351" t="s">
        <v>10561</v>
      </c>
      <c r="C318" s="348" t="s">
        <v>1192</v>
      </c>
      <c r="D318" s="349"/>
      <c r="E318" s="350">
        <v>1.4418212478920742</v>
      </c>
    </row>
    <row r="319" spans="1:5" x14ac:dyDescent="0.2">
      <c r="A319" s="346"/>
      <c r="B319" s="351" t="s">
        <v>9773</v>
      </c>
      <c r="C319" s="348" t="s">
        <v>10562</v>
      </c>
      <c r="D319" s="349"/>
      <c r="E319" s="350">
        <v>40.85160202360877</v>
      </c>
    </row>
    <row r="320" spans="1:5" x14ac:dyDescent="0.2">
      <c r="A320" s="346"/>
      <c r="B320" s="351" t="s">
        <v>9775</v>
      </c>
      <c r="C320" s="348" t="s">
        <v>9776</v>
      </c>
      <c r="D320" s="349"/>
      <c r="E320" s="350">
        <v>61.197301854974711</v>
      </c>
    </row>
    <row r="321" spans="1:5" x14ac:dyDescent="0.2">
      <c r="A321" s="346"/>
      <c r="B321" s="351" t="s">
        <v>9777</v>
      </c>
      <c r="C321" s="348" t="s">
        <v>9778</v>
      </c>
      <c r="D321" s="349"/>
      <c r="E321" s="350">
        <v>61.197301854974711</v>
      </c>
    </row>
    <row r="322" spans="1:5" x14ac:dyDescent="0.2">
      <c r="A322" s="346"/>
      <c r="B322" s="351" t="s">
        <v>10563</v>
      </c>
      <c r="C322" s="348" t="s">
        <v>10564</v>
      </c>
      <c r="D322" s="349"/>
      <c r="E322" s="353">
        <v>9.6121416526138308</v>
      </c>
    </row>
    <row r="323" spans="1:5" ht="24" x14ac:dyDescent="0.2">
      <c r="A323" s="346"/>
      <c r="B323" s="351" t="s">
        <v>10565</v>
      </c>
      <c r="C323" s="348" t="s">
        <v>10566</v>
      </c>
      <c r="D323" s="349" t="s">
        <v>10567</v>
      </c>
      <c r="E323" s="353">
        <f>9.61214165261383+1.76222596964587</f>
        <v>11.374367622259701</v>
      </c>
    </row>
    <row r="324" spans="1:5" x14ac:dyDescent="0.2">
      <c r="A324" s="346"/>
      <c r="B324" s="351" t="s">
        <v>10568</v>
      </c>
      <c r="C324" s="348" t="s">
        <v>10569</v>
      </c>
      <c r="D324" s="349" t="s">
        <v>10570</v>
      </c>
      <c r="E324" s="353">
        <v>9.6121416526138308</v>
      </c>
    </row>
    <row r="325" spans="1:5" x14ac:dyDescent="0.2">
      <c r="A325" s="346"/>
      <c r="B325" s="351" t="s">
        <v>10571</v>
      </c>
      <c r="C325" s="348" t="s">
        <v>10572</v>
      </c>
      <c r="D325" s="349"/>
      <c r="E325" s="350">
        <v>21.787521079257999</v>
      </c>
    </row>
    <row r="326" spans="1:5" ht="24" x14ac:dyDescent="0.2">
      <c r="A326" s="346"/>
      <c r="B326" s="351" t="s">
        <v>10573</v>
      </c>
      <c r="C326" s="348" t="s">
        <v>10574</v>
      </c>
      <c r="D326" s="349" t="s">
        <v>10575</v>
      </c>
      <c r="E326" s="350">
        <v>47.580101180438398</v>
      </c>
    </row>
    <row r="327" spans="1:5" ht="24" x14ac:dyDescent="0.2">
      <c r="A327" s="346"/>
      <c r="B327" s="351" t="s">
        <v>10576</v>
      </c>
      <c r="C327" s="348" t="s">
        <v>10577</v>
      </c>
      <c r="D327" s="349" t="s">
        <v>10575</v>
      </c>
      <c r="E327" s="350">
        <v>21.787521079257999</v>
      </c>
    </row>
    <row r="328" spans="1:5" ht="24" x14ac:dyDescent="0.2">
      <c r="A328" s="346"/>
      <c r="B328" s="351" t="s">
        <v>10578</v>
      </c>
      <c r="C328" s="348" t="s">
        <v>10579</v>
      </c>
      <c r="D328" s="349" t="s">
        <v>10575</v>
      </c>
      <c r="E328" s="350">
        <v>21.787521079257999</v>
      </c>
    </row>
    <row r="329" spans="1:5" ht="24" x14ac:dyDescent="0.2">
      <c r="A329" s="346"/>
      <c r="B329" s="351" t="s">
        <v>10580</v>
      </c>
      <c r="C329" s="348" t="s">
        <v>10581</v>
      </c>
      <c r="D329" s="349" t="s">
        <v>10575</v>
      </c>
      <c r="E329" s="350">
        <v>21.787521079257999</v>
      </c>
    </row>
    <row r="330" spans="1:5" ht="24" x14ac:dyDescent="0.2">
      <c r="A330" s="346"/>
      <c r="B330" s="351" t="s">
        <v>10582</v>
      </c>
      <c r="C330" s="348" t="s">
        <v>10583</v>
      </c>
      <c r="D330" s="349" t="s">
        <v>10575</v>
      </c>
      <c r="E330" s="350">
        <v>21.787521079257999</v>
      </c>
    </row>
    <row r="331" spans="1:5" ht="24" x14ac:dyDescent="0.2">
      <c r="A331" s="346"/>
      <c r="B331" s="351" t="s">
        <v>10584</v>
      </c>
      <c r="C331" s="348" t="s">
        <v>10585</v>
      </c>
      <c r="D331" s="349" t="s">
        <v>10575</v>
      </c>
      <c r="E331" s="350">
        <v>21.787521079257999</v>
      </c>
    </row>
    <row r="332" spans="1:5" ht="120" x14ac:dyDescent="0.2">
      <c r="A332" s="346"/>
      <c r="B332" s="351" t="s">
        <v>10586</v>
      </c>
      <c r="C332" s="348" t="s">
        <v>10587</v>
      </c>
      <c r="D332" s="349" t="s">
        <v>10588</v>
      </c>
      <c r="E332" s="350">
        <v>56.070826306914</v>
      </c>
    </row>
    <row r="333" spans="1:5" ht="108" x14ac:dyDescent="0.2">
      <c r="A333" s="346"/>
      <c r="B333" s="351" t="s">
        <v>9779</v>
      </c>
      <c r="C333" s="348" t="s">
        <v>10589</v>
      </c>
      <c r="D333" s="349" t="s">
        <v>10590</v>
      </c>
      <c r="E333" s="350">
        <v>160.20236087689699</v>
      </c>
    </row>
    <row r="334" spans="1:5" ht="108" x14ac:dyDescent="0.2">
      <c r="A334" s="346"/>
      <c r="B334" s="351" t="s">
        <v>9781</v>
      </c>
      <c r="C334" s="348" t="s">
        <v>10591</v>
      </c>
      <c r="D334" s="349" t="s">
        <v>10590</v>
      </c>
      <c r="E334" s="350">
        <v>160.20236087689699</v>
      </c>
    </row>
    <row r="335" spans="1:5" ht="108" x14ac:dyDescent="0.2">
      <c r="A335" s="346"/>
      <c r="B335" s="351" t="s">
        <v>9783</v>
      </c>
      <c r="C335" s="348" t="s">
        <v>10592</v>
      </c>
      <c r="D335" s="349" t="s">
        <v>10590</v>
      </c>
      <c r="E335" s="350">
        <v>160.20236087689699</v>
      </c>
    </row>
    <row r="336" spans="1:5" ht="108" x14ac:dyDescent="0.2">
      <c r="A336" s="346"/>
      <c r="B336" s="351" t="s">
        <v>9785</v>
      </c>
      <c r="C336" s="348" t="s">
        <v>10593</v>
      </c>
      <c r="D336" s="349" t="s">
        <v>10590</v>
      </c>
      <c r="E336" s="350">
        <v>160.20236087689699</v>
      </c>
    </row>
    <row r="337" spans="1:5" ht="108" x14ac:dyDescent="0.2">
      <c r="A337" s="346"/>
      <c r="B337" s="351" t="s">
        <v>9787</v>
      </c>
      <c r="C337" s="348" t="s">
        <v>9788</v>
      </c>
      <c r="D337" s="349" t="s">
        <v>10590</v>
      </c>
      <c r="E337" s="350">
        <v>160.20236087689699</v>
      </c>
    </row>
    <row r="338" spans="1:5" ht="108" x14ac:dyDescent="0.2">
      <c r="A338" s="346"/>
      <c r="B338" s="351" t="s">
        <v>9789</v>
      </c>
      <c r="C338" s="348" t="s">
        <v>10594</v>
      </c>
      <c r="D338" s="349" t="s">
        <v>10590</v>
      </c>
      <c r="E338" s="350">
        <v>160.20236087689699</v>
      </c>
    </row>
    <row r="339" spans="1:5" ht="108" x14ac:dyDescent="0.2">
      <c r="A339" s="346"/>
      <c r="B339" s="351" t="s">
        <v>9791</v>
      </c>
      <c r="C339" s="348" t="s">
        <v>10595</v>
      </c>
      <c r="D339" s="349" t="s">
        <v>10590</v>
      </c>
      <c r="E339" s="350">
        <v>160.20236087689699</v>
      </c>
    </row>
    <row r="340" spans="1:5" ht="108" x14ac:dyDescent="0.2">
      <c r="A340" s="346"/>
      <c r="B340" s="351" t="s">
        <v>9793</v>
      </c>
      <c r="C340" s="348" t="s">
        <v>9794</v>
      </c>
      <c r="D340" s="349" t="s">
        <v>10590</v>
      </c>
      <c r="E340" s="350">
        <v>160.20236087689699</v>
      </c>
    </row>
    <row r="341" spans="1:5" ht="108" x14ac:dyDescent="0.2">
      <c r="A341" s="346"/>
      <c r="B341" s="351" t="s">
        <v>9795</v>
      </c>
      <c r="C341" s="348" t="s">
        <v>10596</v>
      </c>
      <c r="D341" s="349" t="s">
        <v>10590</v>
      </c>
      <c r="E341" s="350">
        <v>160.20236087689699</v>
      </c>
    </row>
    <row r="342" spans="1:5" ht="108" x14ac:dyDescent="0.2">
      <c r="A342" s="346"/>
      <c r="B342" s="351" t="s">
        <v>9797</v>
      </c>
      <c r="C342" s="348" t="s">
        <v>10597</v>
      </c>
      <c r="D342" s="349" t="s">
        <v>10590</v>
      </c>
      <c r="E342" s="350">
        <v>160.20236087689699</v>
      </c>
    </row>
    <row r="343" spans="1:5" ht="108" x14ac:dyDescent="0.2">
      <c r="A343" s="346"/>
      <c r="B343" s="351" t="s">
        <v>9799</v>
      </c>
      <c r="C343" s="348" t="s">
        <v>9800</v>
      </c>
      <c r="D343" s="349" t="s">
        <v>10590</v>
      </c>
      <c r="E343" s="350">
        <v>216.27318718381099</v>
      </c>
    </row>
    <row r="344" spans="1:5" ht="108" x14ac:dyDescent="0.2">
      <c r="A344" s="346"/>
      <c r="B344" s="351" t="s">
        <v>9801</v>
      </c>
      <c r="C344" s="348" t="s">
        <v>9802</v>
      </c>
      <c r="D344" s="349" t="s">
        <v>10590</v>
      </c>
      <c r="E344" s="350">
        <v>216.27318718381099</v>
      </c>
    </row>
    <row r="345" spans="1:5" ht="108" x14ac:dyDescent="0.2">
      <c r="A345" s="346"/>
      <c r="B345" s="351" t="s">
        <v>9803</v>
      </c>
      <c r="C345" s="348" t="s">
        <v>9804</v>
      </c>
      <c r="D345" s="349" t="s">
        <v>10590</v>
      </c>
      <c r="E345" s="350">
        <v>216.27318718381099</v>
      </c>
    </row>
    <row r="346" spans="1:5" ht="108" x14ac:dyDescent="0.2">
      <c r="A346" s="346"/>
      <c r="B346" s="351" t="s">
        <v>9805</v>
      </c>
      <c r="C346" s="348" t="s">
        <v>9806</v>
      </c>
      <c r="D346" s="349" t="s">
        <v>10590</v>
      </c>
      <c r="E346" s="350">
        <v>216.27318718381099</v>
      </c>
    </row>
    <row r="347" spans="1:5" ht="108" x14ac:dyDescent="0.2">
      <c r="A347" s="346"/>
      <c r="B347" s="351" t="s">
        <v>9807</v>
      </c>
      <c r="C347" s="348" t="s">
        <v>10598</v>
      </c>
      <c r="D347" s="349" t="s">
        <v>10590</v>
      </c>
      <c r="E347" s="350">
        <v>216.27318718381113</v>
      </c>
    </row>
    <row r="348" spans="1:5" ht="108" x14ac:dyDescent="0.2">
      <c r="A348" s="346"/>
      <c r="B348" s="351" t="s">
        <v>9809</v>
      </c>
      <c r="C348" s="348" t="s">
        <v>10599</v>
      </c>
      <c r="D348" s="349" t="s">
        <v>10590</v>
      </c>
      <c r="E348" s="350">
        <v>216.27318718381113</v>
      </c>
    </row>
    <row r="349" spans="1:5" ht="108" x14ac:dyDescent="0.2">
      <c r="A349" s="346"/>
      <c r="B349" s="351" t="s">
        <v>9811</v>
      </c>
      <c r="C349" s="348" t="s">
        <v>10600</v>
      </c>
      <c r="D349" s="349" t="s">
        <v>10601</v>
      </c>
      <c r="E349" s="350">
        <v>216.27318718381113</v>
      </c>
    </row>
    <row r="350" spans="1:5" ht="108" x14ac:dyDescent="0.2">
      <c r="A350" s="346"/>
      <c r="B350" s="351" t="s">
        <v>9813</v>
      </c>
      <c r="C350" s="348" t="s">
        <v>9814</v>
      </c>
      <c r="D350" s="349" t="s">
        <v>10590</v>
      </c>
      <c r="E350" s="350">
        <v>216.27318718381113</v>
      </c>
    </row>
    <row r="351" spans="1:5" ht="108" x14ac:dyDescent="0.2">
      <c r="A351" s="346"/>
      <c r="B351" s="351" t="s">
        <v>9815</v>
      </c>
      <c r="C351" s="348" t="s">
        <v>9816</v>
      </c>
      <c r="D351" s="349" t="s">
        <v>10590</v>
      </c>
      <c r="E351" s="350">
        <v>216.27318718381113</v>
      </c>
    </row>
    <row r="352" spans="1:5" ht="108" x14ac:dyDescent="0.2">
      <c r="A352" s="346"/>
      <c r="B352" s="351" t="s">
        <v>9817</v>
      </c>
      <c r="C352" s="348" t="s">
        <v>10602</v>
      </c>
      <c r="D352" s="349" t="s">
        <v>10590</v>
      </c>
      <c r="E352" s="350">
        <v>216.27318718381099</v>
      </c>
    </row>
    <row r="353" spans="1:5" ht="108" x14ac:dyDescent="0.2">
      <c r="A353" s="346"/>
      <c r="B353" s="351" t="s">
        <v>9819</v>
      </c>
      <c r="C353" s="348" t="s">
        <v>9820</v>
      </c>
      <c r="D353" s="349" t="s">
        <v>10590</v>
      </c>
      <c r="E353" s="350">
        <v>678.93760539629</v>
      </c>
    </row>
    <row r="354" spans="1:5" ht="108" x14ac:dyDescent="0.2">
      <c r="A354" s="346"/>
      <c r="B354" s="351" t="s">
        <v>9821</v>
      </c>
      <c r="C354" s="348" t="s">
        <v>9822</v>
      </c>
      <c r="D354" s="349" t="s">
        <v>10590</v>
      </c>
      <c r="E354" s="350">
        <v>678.93760539629011</v>
      </c>
    </row>
    <row r="355" spans="1:5" ht="108" x14ac:dyDescent="0.2">
      <c r="A355" s="346"/>
      <c r="B355" s="351" t="s">
        <v>9823</v>
      </c>
      <c r="C355" s="348" t="s">
        <v>9824</v>
      </c>
      <c r="D355" s="349" t="s">
        <v>10590</v>
      </c>
      <c r="E355" s="350">
        <v>678.93760539629011</v>
      </c>
    </row>
    <row r="356" spans="1:5" ht="108" x14ac:dyDescent="0.2">
      <c r="A356" s="346"/>
      <c r="B356" s="351" t="s">
        <v>9825</v>
      </c>
      <c r="C356" s="348" t="s">
        <v>10603</v>
      </c>
      <c r="D356" s="349" t="s">
        <v>10590</v>
      </c>
      <c r="E356" s="350">
        <v>678.93760539629011</v>
      </c>
    </row>
    <row r="357" spans="1:5" ht="108" x14ac:dyDescent="0.2">
      <c r="A357" s="346"/>
      <c r="B357" s="351" t="s">
        <v>9827</v>
      </c>
      <c r="C357" s="348" t="s">
        <v>9828</v>
      </c>
      <c r="D357" s="349" t="s">
        <v>10590</v>
      </c>
      <c r="E357" s="350">
        <v>678.93760539629</v>
      </c>
    </row>
    <row r="358" spans="1:5" x14ac:dyDescent="0.2">
      <c r="A358" s="346"/>
      <c r="B358" s="351" t="s">
        <v>10604</v>
      </c>
      <c r="C358" s="149" t="s">
        <v>1182</v>
      </c>
      <c r="D358" s="349"/>
      <c r="E358" s="355">
        <v>2.7234401349072512</v>
      </c>
    </row>
    <row r="359" spans="1:5" x14ac:dyDescent="0.2">
      <c r="A359" s="346"/>
      <c r="B359" s="351" t="s">
        <v>10605</v>
      </c>
      <c r="C359" s="348" t="s">
        <v>10606</v>
      </c>
      <c r="D359" s="349" t="s">
        <v>10607</v>
      </c>
      <c r="E359" s="350">
        <v>15.059021922428331</v>
      </c>
    </row>
    <row r="360" spans="1:5" x14ac:dyDescent="0.2">
      <c r="A360" s="346"/>
      <c r="B360" s="351" t="s">
        <v>10608</v>
      </c>
      <c r="C360" s="348" t="s">
        <v>10609</v>
      </c>
      <c r="D360" s="349" t="s">
        <v>10607</v>
      </c>
      <c r="E360" s="350">
        <v>14.418212478920742</v>
      </c>
    </row>
    <row r="361" spans="1:5" x14ac:dyDescent="0.2">
      <c r="A361" s="346"/>
      <c r="B361" s="351" t="s">
        <v>10610</v>
      </c>
      <c r="C361" s="348" t="s">
        <v>10611</v>
      </c>
      <c r="D361" s="349" t="s">
        <v>10607</v>
      </c>
      <c r="E361" s="350">
        <v>27.23440134907251</v>
      </c>
    </row>
    <row r="362" spans="1:5" x14ac:dyDescent="0.2">
      <c r="A362" s="346"/>
      <c r="B362" s="351" t="s">
        <v>10612</v>
      </c>
      <c r="C362" s="348" t="s">
        <v>10613</v>
      </c>
      <c r="D362" s="349" t="s">
        <v>10614</v>
      </c>
      <c r="E362" s="350">
        <v>1.9224283305227656</v>
      </c>
    </row>
    <row r="363" spans="1:5" x14ac:dyDescent="0.2">
      <c r="A363" s="346"/>
      <c r="B363" s="351" t="s">
        <v>10615</v>
      </c>
      <c r="C363" s="348" t="s">
        <v>10616</v>
      </c>
      <c r="D363" s="349" t="s">
        <v>10614</v>
      </c>
      <c r="E363" s="350">
        <v>2.8836424957841484</v>
      </c>
    </row>
    <row r="364" spans="1:5" ht="36" x14ac:dyDescent="0.2">
      <c r="A364" s="346"/>
      <c r="B364" s="351" t="s">
        <v>10617</v>
      </c>
      <c r="C364" s="149" t="s">
        <v>10618</v>
      </c>
      <c r="D364" s="349" t="s">
        <v>10619</v>
      </c>
      <c r="E364" s="350">
        <v>10.893760539629</v>
      </c>
    </row>
    <row r="365" spans="1:5" ht="36" x14ac:dyDescent="0.2">
      <c r="A365" s="346"/>
      <c r="B365" s="351" t="s">
        <v>10620</v>
      </c>
      <c r="C365" s="149" t="s">
        <v>10621</v>
      </c>
      <c r="D365" s="349" t="s">
        <v>10619</v>
      </c>
      <c r="E365" s="350">
        <v>10.893760539629</v>
      </c>
    </row>
    <row r="366" spans="1:5" ht="36" x14ac:dyDescent="0.2">
      <c r="A366" s="346"/>
      <c r="B366" s="351" t="s">
        <v>10622</v>
      </c>
      <c r="C366" s="149" t="s">
        <v>10623</v>
      </c>
      <c r="D366" s="349" t="s">
        <v>10619</v>
      </c>
      <c r="E366" s="350">
        <v>10.893760539629</v>
      </c>
    </row>
    <row r="367" spans="1:5" ht="36" x14ac:dyDescent="0.2">
      <c r="A367" s="346"/>
      <c r="B367" s="351" t="s">
        <v>10624</v>
      </c>
      <c r="C367" s="149" t="s">
        <v>10625</v>
      </c>
      <c r="D367" s="349" t="s">
        <v>10619</v>
      </c>
      <c r="E367" s="350">
        <f>10.893760539629+28.5160202360877</f>
        <v>39.409780775716698</v>
      </c>
    </row>
    <row r="368" spans="1:5" ht="72" x14ac:dyDescent="0.2">
      <c r="A368" s="346"/>
      <c r="B368" s="351" t="s">
        <v>9829</v>
      </c>
      <c r="C368" s="348" t="s">
        <v>1250</v>
      </c>
      <c r="D368" s="349" t="s">
        <v>10626</v>
      </c>
      <c r="E368" s="350">
        <v>33.962900505902191</v>
      </c>
    </row>
    <row r="369" spans="1:5" ht="24" x14ac:dyDescent="0.2">
      <c r="A369" s="346"/>
      <c r="B369" s="351" t="s">
        <v>10627</v>
      </c>
      <c r="C369" s="149" t="s">
        <v>10628</v>
      </c>
      <c r="D369" s="349"/>
      <c r="E369" s="352">
        <v>24.510961214165299</v>
      </c>
    </row>
    <row r="370" spans="1:5" ht="24" x14ac:dyDescent="0.2">
      <c r="A370" s="346"/>
      <c r="B370" s="351" t="s">
        <v>10629</v>
      </c>
      <c r="C370" s="149" t="s">
        <v>10630</v>
      </c>
      <c r="D370" s="349"/>
      <c r="E370" s="352">
        <v>24.51096121416526</v>
      </c>
    </row>
    <row r="371" spans="1:5" ht="24" x14ac:dyDescent="0.2">
      <c r="A371" s="346"/>
      <c r="B371" s="351" t="s">
        <v>10631</v>
      </c>
      <c r="C371" s="149" t="s">
        <v>10632</v>
      </c>
      <c r="D371" s="349"/>
      <c r="E371" s="352">
        <v>24.51096121416526</v>
      </c>
    </row>
    <row r="372" spans="1:5" ht="24" x14ac:dyDescent="0.2">
      <c r="A372" s="346"/>
      <c r="B372" s="351" t="s">
        <v>10633</v>
      </c>
      <c r="C372" s="149" t="s">
        <v>10634</v>
      </c>
      <c r="D372" s="349"/>
      <c r="E372" s="352">
        <v>24.51096121416526</v>
      </c>
    </row>
    <row r="373" spans="1:5" ht="24" x14ac:dyDescent="0.2">
      <c r="A373" s="346"/>
      <c r="B373" s="351" t="s">
        <v>10635</v>
      </c>
      <c r="C373" s="149" t="s">
        <v>10636</v>
      </c>
      <c r="D373" s="349"/>
      <c r="E373" s="352">
        <v>24.51096121416526</v>
      </c>
    </row>
    <row r="374" spans="1:5" ht="24" x14ac:dyDescent="0.2">
      <c r="A374" s="346"/>
      <c r="B374" s="351" t="s">
        <v>10637</v>
      </c>
      <c r="C374" s="149" t="s">
        <v>10638</v>
      </c>
      <c r="D374" s="349"/>
      <c r="E374" s="352">
        <v>24.51096121416526</v>
      </c>
    </row>
    <row r="375" spans="1:5" ht="24" x14ac:dyDescent="0.2">
      <c r="A375" s="346"/>
      <c r="B375" s="351" t="s">
        <v>10639</v>
      </c>
      <c r="C375" s="149" t="s">
        <v>10640</v>
      </c>
      <c r="D375" s="349"/>
      <c r="E375" s="352">
        <v>24.51096121416526</v>
      </c>
    </row>
    <row r="376" spans="1:5" ht="24" x14ac:dyDescent="0.2">
      <c r="A376" s="346"/>
      <c r="B376" s="351" t="s">
        <v>10641</v>
      </c>
      <c r="C376" s="149" t="s">
        <v>10642</v>
      </c>
      <c r="D376" s="349"/>
      <c r="E376" s="352">
        <v>24.510961214165299</v>
      </c>
    </row>
    <row r="377" spans="1:5" x14ac:dyDescent="0.2">
      <c r="A377" s="346"/>
      <c r="B377" s="351" t="s">
        <v>9830</v>
      </c>
      <c r="C377" s="348" t="s">
        <v>9831</v>
      </c>
      <c r="D377" s="349"/>
      <c r="E377" s="350">
        <v>88.271500843170315</v>
      </c>
    </row>
    <row r="378" spans="1:5" x14ac:dyDescent="0.2">
      <c r="A378" s="346"/>
      <c r="B378" s="351" t="s">
        <v>9832</v>
      </c>
      <c r="C378" s="348" t="s">
        <v>9833</v>
      </c>
      <c r="D378" s="349"/>
      <c r="E378" s="350">
        <v>81.543001686340631</v>
      </c>
    </row>
    <row r="379" spans="1:5" ht="24" x14ac:dyDescent="0.2">
      <c r="A379" s="346"/>
      <c r="B379" s="351" t="s">
        <v>10643</v>
      </c>
      <c r="C379" s="348" t="s">
        <v>10644</v>
      </c>
      <c r="D379" s="349"/>
      <c r="E379" s="350">
        <v>54.308600337268103</v>
      </c>
    </row>
    <row r="380" spans="1:5" ht="24" x14ac:dyDescent="0.2">
      <c r="A380" s="346"/>
      <c r="B380" s="351" t="s">
        <v>10645</v>
      </c>
      <c r="C380" s="348" t="s">
        <v>10646</v>
      </c>
      <c r="D380" s="349"/>
      <c r="E380" s="350">
        <v>54.308600337268132</v>
      </c>
    </row>
    <row r="381" spans="1:5" ht="24" x14ac:dyDescent="0.2">
      <c r="A381" s="346"/>
      <c r="B381" s="351" t="s">
        <v>10647</v>
      </c>
      <c r="C381" s="348" t="s">
        <v>10648</v>
      </c>
      <c r="D381" s="349"/>
      <c r="E381" s="350">
        <v>54.308600337268132</v>
      </c>
    </row>
    <row r="382" spans="1:5" x14ac:dyDescent="0.2">
      <c r="A382" s="346"/>
      <c r="B382" s="351" t="s">
        <v>10649</v>
      </c>
      <c r="C382" s="149" t="s">
        <v>10650</v>
      </c>
      <c r="D382" s="349"/>
      <c r="E382" s="352">
        <v>33.962900505902198</v>
      </c>
    </row>
    <row r="383" spans="1:5" x14ac:dyDescent="0.2">
      <c r="A383" s="346"/>
      <c r="B383" s="351" t="s">
        <v>10651</v>
      </c>
      <c r="C383" s="149" t="s">
        <v>10652</v>
      </c>
      <c r="D383" s="349"/>
      <c r="E383" s="352">
        <v>33.962900505902191</v>
      </c>
    </row>
    <row r="384" spans="1:5" x14ac:dyDescent="0.2">
      <c r="A384" s="346"/>
      <c r="B384" s="351" t="s">
        <v>10653</v>
      </c>
      <c r="C384" s="149" t="s">
        <v>10654</v>
      </c>
      <c r="D384" s="349"/>
      <c r="E384" s="352">
        <v>8.1703204047217532</v>
      </c>
    </row>
    <row r="385" spans="1:5" x14ac:dyDescent="0.2">
      <c r="A385" s="346"/>
      <c r="B385" s="351" t="s">
        <v>10655</v>
      </c>
      <c r="C385" s="149" t="s">
        <v>10656</v>
      </c>
      <c r="D385" s="349"/>
      <c r="E385" s="352">
        <v>8.1703204047217532</v>
      </c>
    </row>
    <row r="386" spans="1:5" ht="24" x14ac:dyDescent="0.2">
      <c r="A386" s="346"/>
      <c r="B386" s="351" t="s">
        <v>10657</v>
      </c>
      <c r="C386" s="348" t="s">
        <v>10658</v>
      </c>
      <c r="D386" s="349"/>
      <c r="E386" s="350">
        <v>27.234401349072499</v>
      </c>
    </row>
    <row r="387" spans="1:5" ht="24" x14ac:dyDescent="0.2">
      <c r="A387" s="346"/>
      <c r="B387" s="351" t="s">
        <v>10659</v>
      </c>
      <c r="C387" s="348" t="s">
        <v>10660</v>
      </c>
      <c r="D387" s="349"/>
      <c r="E387" s="350">
        <v>20.505902192242832</v>
      </c>
    </row>
    <row r="388" spans="1:5" x14ac:dyDescent="0.2">
      <c r="A388" s="346"/>
      <c r="B388" s="351" t="s">
        <v>10661</v>
      </c>
      <c r="C388" s="348" t="s">
        <v>10662</v>
      </c>
      <c r="D388" s="349" t="s">
        <v>10663</v>
      </c>
      <c r="E388" s="350">
        <v>4.1652613827993301</v>
      </c>
    </row>
    <row r="389" spans="1:5" x14ac:dyDescent="0.2">
      <c r="A389" s="346"/>
      <c r="B389" s="351" t="s">
        <v>10664</v>
      </c>
      <c r="C389" s="348" t="s">
        <v>10665</v>
      </c>
      <c r="D389" s="349" t="s">
        <v>10666</v>
      </c>
      <c r="E389" s="350">
        <v>4.1652613827993257</v>
      </c>
    </row>
    <row r="390" spans="1:5" x14ac:dyDescent="0.2">
      <c r="A390" s="346"/>
      <c r="B390" s="351" t="s">
        <v>10667</v>
      </c>
      <c r="C390" s="348" t="s">
        <v>10668</v>
      </c>
      <c r="D390" s="349"/>
      <c r="E390" s="350">
        <v>19.06408094435076</v>
      </c>
    </row>
    <row r="391" spans="1:5" x14ac:dyDescent="0.2">
      <c r="A391" s="346"/>
      <c r="B391" s="351" t="s">
        <v>10669</v>
      </c>
      <c r="C391" s="348" t="s">
        <v>1157</v>
      </c>
      <c r="D391" s="349"/>
      <c r="E391" s="350">
        <v>20.505902192242832</v>
      </c>
    </row>
    <row r="392" spans="1:5" x14ac:dyDescent="0.2">
      <c r="A392" s="346"/>
      <c r="B392" s="351" t="s">
        <v>10670</v>
      </c>
      <c r="C392" s="348" t="s">
        <v>10671</v>
      </c>
      <c r="D392" s="349"/>
      <c r="E392" s="350">
        <v>1.76222596964587</v>
      </c>
    </row>
    <row r="393" spans="1:5" ht="24" x14ac:dyDescent="0.2">
      <c r="A393" s="346"/>
      <c r="B393" s="351" t="s">
        <v>10672</v>
      </c>
      <c r="C393" s="348" t="s">
        <v>10673</v>
      </c>
      <c r="D393" s="349" t="s">
        <v>10674</v>
      </c>
      <c r="E393" s="350">
        <f>1.76222596964587+1.76222596964587</f>
        <v>3.5244519392917399</v>
      </c>
    </row>
    <row r="394" spans="1:5" x14ac:dyDescent="0.2">
      <c r="A394" s="346"/>
      <c r="B394" s="351" t="s">
        <v>10675</v>
      </c>
      <c r="C394" s="348" t="s">
        <v>10676</v>
      </c>
      <c r="D394" s="349" t="s">
        <v>10677</v>
      </c>
      <c r="E394" s="350">
        <v>1.7622259696458686</v>
      </c>
    </row>
    <row r="395" spans="1:5" x14ac:dyDescent="0.2">
      <c r="A395" s="346"/>
      <c r="B395" s="351" t="s">
        <v>10678</v>
      </c>
      <c r="C395" s="348" t="s">
        <v>10679</v>
      </c>
      <c r="D395" s="349"/>
      <c r="E395" s="350">
        <v>1.76222596964587</v>
      </c>
    </row>
    <row r="396" spans="1:5" x14ac:dyDescent="0.2">
      <c r="A396" s="346"/>
      <c r="B396" s="351" t="s">
        <v>10680</v>
      </c>
      <c r="C396" s="348" t="s">
        <v>1155</v>
      </c>
      <c r="D396" s="349"/>
      <c r="E396" s="353">
        <v>8.1703204047217532</v>
      </c>
    </row>
    <row r="397" spans="1:5" x14ac:dyDescent="0.2">
      <c r="A397" s="346"/>
      <c r="B397" s="351" t="s">
        <v>10681</v>
      </c>
      <c r="C397" s="348" t="s">
        <v>10682</v>
      </c>
      <c r="D397" s="349"/>
      <c r="E397" s="350">
        <v>13.296795952782464</v>
      </c>
    </row>
    <row r="398" spans="1:5" x14ac:dyDescent="0.2">
      <c r="A398" s="346"/>
      <c r="B398" s="351" t="s">
        <v>10683</v>
      </c>
      <c r="C398" s="348" t="s">
        <v>853</v>
      </c>
      <c r="D398" s="349"/>
      <c r="E398" s="350">
        <v>2.7234401349072512</v>
      </c>
    </row>
    <row r="399" spans="1:5" x14ac:dyDescent="0.2">
      <c r="A399" s="346"/>
      <c r="B399" s="351" t="s">
        <v>10684</v>
      </c>
      <c r="C399" s="348" t="s">
        <v>10685</v>
      </c>
      <c r="D399" s="349"/>
      <c r="E399" s="350">
        <v>20.5059021922428</v>
      </c>
    </row>
    <row r="400" spans="1:5" x14ac:dyDescent="0.2">
      <c r="A400" s="346"/>
      <c r="B400" s="351" t="s">
        <v>10686</v>
      </c>
      <c r="C400" s="348" t="s">
        <v>10687</v>
      </c>
      <c r="D400" s="349"/>
      <c r="E400" s="350">
        <v>20.5059021922428</v>
      </c>
    </row>
    <row r="401" spans="1:5" x14ac:dyDescent="0.2">
      <c r="A401" s="346"/>
      <c r="B401" s="351" t="s">
        <v>10688</v>
      </c>
      <c r="C401" s="348" t="s">
        <v>10689</v>
      </c>
      <c r="D401" s="349"/>
      <c r="E401" s="350">
        <v>20.5059021922428</v>
      </c>
    </row>
    <row r="402" spans="1:5" x14ac:dyDescent="0.2">
      <c r="A402" s="346"/>
      <c r="B402" s="351" t="s">
        <v>10690</v>
      </c>
      <c r="C402" s="348" t="s">
        <v>1147</v>
      </c>
      <c r="D402" s="349"/>
      <c r="E402" s="350">
        <v>13.296795952782464</v>
      </c>
    </row>
    <row r="403" spans="1:5" ht="48" x14ac:dyDescent="0.2">
      <c r="A403" s="346"/>
      <c r="B403" s="351" t="s">
        <v>10691</v>
      </c>
      <c r="C403" s="348" t="s">
        <v>10692</v>
      </c>
      <c r="D403" s="349" t="s">
        <v>10693</v>
      </c>
      <c r="E403" s="350">
        <v>5.4468802698144998</v>
      </c>
    </row>
    <row r="404" spans="1:5" ht="48" x14ac:dyDescent="0.2">
      <c r="A404" s="346"/>
      <c r="B404" s="351" t="s">
        <v>10694</v>
      </c>
      <c r="C404" s="348" t="s">
        <v>10695</v>
      </c>
      <c r="D404" s="349" t="s">
        <v>10693</v>
      </c>
      <c r="E404" s="350">
        <v>5.4468802698144998</v>
      </c>
    </row>
    <row r="405" spans="1:5" ht="48" x14ac:dyDescent="0.2">
      <c r="A405" s="346"/>
      <c r="B405" s="351" t="s">
        <v>10696</v>
      </c>
      <c r="C405" s="348" t="s">
        <v>10697</v>
      </c>
      <c r="D405" s="349" t="s">
        <v>10693</v>
      </c>
      <c r="E405" s="350">
        <v>5.4468802698144998</v>
      </c>
    </row>
    <row r="406" spans="1:5" ht="48" x14ac:dyDescent="0.2">
      <c r="A406" s="346"/>
      <c r="B406" s="351" t="s">
        <v>10698</v>
      </c>
      <c r="C406" s="348" t="s">
        <v>10699</v>
      </c>
      <c r="D406" s="349" t="s">
        <v>10693</v>
      </c>
      <c r="E406" s="350">
        <v>31.239460370994902</v>
      </c>
    </row>
    <row r="407" spans="1:5" ht="48" x14ac:dyDescent="0.2">
      <c r="A407" s="346"/>
      <c r="B407" s="351" t="s">
        <v>10700</v>
      </c>
      <c r="C407" s="348" t="s">
        <v>10701</v>
      </c>
      <c r="D407" s="349" t="s">
        <v>10693</v>
      </c>
      <c r="E407" s="350">
        <v>31.239460370994941</v>
      </c>
    </row>
    <row r="408" spans="1:5" ht="48" x14ac:dyDescent="0.2">
      <c r="A408" s="346"/>
      <c r="B408" s="351" t="s">
        <v>10702</v>
      </c>
      <c r="C408" s="348" t="s">
        <v>10703</v>
      </c>
      <c r="D408" s="349" t="s">
        <v>10693</v>
      </c>
      <c r="E408" s="350">
        <v>31.239460370994941</v>
      </c>
    </row>
    <row r="409" spans="1:5" x14ac:dyDescent="0.2">
      <c r="A409" s="346"/>
      <c r="B409" s="351" t="s">
        <v>10704</v>
      </c>
      <c r="C409" s="348" t="s">
        <v>10705</v>
      </c>
      <c r="D409" s="349"/>
      <c r="E409" s="350">
        <v>11.214165261382799</v>
      </c>
    </row>
    <row r="410" spans="1:5" x14ac:dyDescent="0.2">
      <c r="A410" s="346"/>
      <c r="B410" s="351" t="s">
        <v>10706</v>
      </c>
      <c r="C410" s="348" t="s">
        <v>10707</v>
      </c>
      <c r="D410" s="349"/>
      <c r="E410" s="350">
        <v>11.214165261382799</v>
      </c>
    </row>
    <row r="411" spans="1:5" x14ac:dyDescent="0.2">
      <c r="A411" s="346"/>
      <c r="B411" s="351" t="s">
        <v>10708</v>
      </c>
      <c r="C411" s="149" t="s">
        <v>10709</v>
      </c>
      <c r="D411" s="349"/>
      <c r="E411" s="352">
        <v>32.681281618886999</v>
      </c>
    </row>
    <row r="412" spans="1:5" x14ac:dyDescent="0.2">
      <c r="A412" s="346"/>
      <c r="B412" s="351" t="s">
        <v>10710</v>
      </c>
      <c r="C412" s="149" t="s">
        <v>10711</v>
      </c>
      <c r="D412" s="349" t="s">
        <v>10712</v>
      </c>
      <c r="E412" s="352">
        <v>32.681281618887013</v>
      </c>
    </row>
    <row r="413" spans="1:5" x14ac:dyDescent="0.2">
      <c r="A413" s="346"/>
      <c r="B413" s="351" t="s">
        <v>10713</v>
      </c>
      <c r="C413" s="149" t="s">
        <v>10714</v>
      </c>
      <c r="D413" s="349" t="s">
        <v>10715</v>
      </c>
      <c r="E413" s="352">
        <v>32.681281618887013</v>
      </c>
    </row>
    <row r="414" spans="1:5" x14ac:dyDescent="0.2">
      <c r="A414" s="346"/>
      <c r="B414" s="351" t="s">
        <v>10716</v>
      </c>
      <c r="C414" s="149" t="s">
        <v>10717</v>
      </c>
      <c r="D414" s="349"/>
      <c r="E414" s="352">
        <v>32.681281618887013</v>
      </c>
    </row>
    <row r="415" spans="1:5" x14ac:dyDescent="0.2">
      <c r="A415" s="346"/>
      <c r="B415" s="351" t="s">
        <v>10718</v>
      </c>
      <c r="C415" s="149" t="s">
        <v>10719</v>
      </c>
      <c r="D415" s="349"/>
      <c r="E415" s="352">
        <v>32.681281618887013</v>
      </c>
    </row>
    <row r="416" spans="1:5" ht="24" x14ac:dyDescent="0.2">
      <c r="A416" s="346"/>
      <c r="B416" s="351" t="s">
        <v>10720</v>
      </c>
      <c r="C416" s="149" t="s">
        <v>10721</v>
      </c>
      <c r="D416" s="349" t="s">
        <v>10722</v>
      </c>
      <c r="E416" s="352">
        <f>32.681281618887+1.76222596964587</f>
        <v>34.443507588532867</v>
      </c>
    </row>
    <row r="417" spans="1:5" x14ac:dyDescent="0.2">
      <c r="A417" s="346"/>
      <c r="B417" s="351" t="s">
        <v>10723</v>
      </c>
      <c r="C417" s="149" t="s">
        <v>10724</v>
      </c>
      <c r="D417" s="349" t="s">
        <v>10725</v>
      </c>
      <c r="E417" s="352">
        <v>32.681281618886999</v>
      </c>
    </row>
    <row r="418" spans="1:5" x14ac:dyDescent="0.2">
      <c r="A418" s="346"/>
      <c r="B418" s="351" t="s">
        <v>10726</v>
      </c>
      <c r="C418" s="149" t="s">
        <v>10727</v>
      </c>
      <c r="D418" s="349"/>
      <c r="E418" s="352">
        <v>32.681281618886999</v>
      </c>
    </row>
    <row r="419" spans="1:5" x14ac:dyDescent="0.2">
      <c r="A419" s="346"/>
      <c r="B419" s="351" t="s">
        <v>10728</v>
      </c>
      <c r="C419" s="348" t="s">
        <v>10729</v>
      </c>
      <c r="D419" s="349" t="s">
        <v>10730</v>
      </c>
      <c r="E419" s="350">
        <v>5.4468802698144998</v>
      </c>
    </row>
    <row r="420" spans="1:5" x14ac:dyDescent="0.2">
      <c r="A420" s="346"/>
      <c r="B420" s="351" t="s">
        <v>10731</v>
      </c>
      <c r="C420" s="348" t="s">
        <v>10732</v>
      </c>
      <c r="D420" s="349" t="s">
        <v>10733</v>
      </c>
      <c r="E420" s="350">
        <v>5.4468802698145025</v>
      </c>
    </row>
    <row r="421" spans="1:5" x14ac:dyDescent="0.2">
      <c r="A421" s="346"/>
      <c r="B421" s="351" t="s">
        <v>10734</v>
      </c>
      <c r="C421" s="348" t="s">
        <v>10735</v>
      </c>
      <c r="D421" s="349" t="s">
        <v>10736</v>
      </c>
      <c r="E421" s="350">
        <v>5.4468802698145025</v>
      </c>
    </row>
    <row r="422" spans="1:5" x14ac:dyDescent="0.2">
      <c r="A422" s="346"/>
      <c r="B422" s="351" t="s">
        <v>10737</v>
      </c>
      <c r="C422" s="348" t="s">
        <v>10738</v>
      </c>
      <c r="D422" s="349" t="s">
        <v>10739</v>
      </c>
      <c r="E422" s="350">
        <v>5.4468802698145025</v>
      </c>
    </row>
    <row r="423" spans="1:5" x14ac:dyDescent="0.2">
      <c r="A423" s="346"/>
      <c r="B423" s="351" t="s">
        <v>10740</v>
      </c>
      <c r="C423" s="348" t="s">
        <v>10741</v>
      </c>
      <c r="D423" s="349"/>
      <c r="E423" s="350">
        <v>5.4468802698145025</v>
      </c>
    </row>
    <row r="424" spans="1:5" x14ac:dyDescent="0.2">
      <c r="A424" s="346"/>
      <c r="B424" s="351" t="s">
        <v>10742</v>
      </c>
      <c r="C424" s="348" t="s">
        <v>10743</v>
      </c>
      <c r="D424" s="349"/>
      <c r="E424" s="350">
        <v>1.6020236087689701</v>
      </c>
    </row>
    <row r="425" spans="1:5" x14ac:dyDescent="0.2">
      <c r="A425" s="346"/>
      <c r="B425" s="351" t="s">
        <v>10744</v>
      </c>
      <c r="C425" s="348" t="s">
        <v>10745</v>
      </c>
      <c r="D425" s="349" t="s">
        <v>10746</v>
      </c>
      <c r="E425" s="350">
        <v>1.6020236087689714</v>
      </c>
    </row>
    <row r="426" spans="1:5" x14ac:dyDescent="0.2">
      <c r="A426" s="346"/>
      <c r="B426" s="351" t="s">
        <v>10747</v>
      </c>
      <c r="C426" s="348" t="s">
        <v>10748</v>
      </c>
      <c r="D426" s="349" t="s">
        <v>10749</v>
      </c>
      <c r="E426" s="350">
        <v>1.6020236087689714</v>
      </c>
    </row>
    <row r="427" spans="1:5" x14ac:dyDescent="0.2">
      <c r="A427" s="346"/>
      <c r="B427" s="351" t="s">
        <v>10750</v>
      </c>
      <c r="C427" s="348" t="s">
        <v>10751</v>
      </c>
      <c r="D427" s="349"/>
      <c r="E427" s="350">
        <v>1.6020236087689714</v>
      </c>
    </row>
    <row r="428" spans="1:5" x14ac:dyDescent="0.2">
      <c r="A428" s="346"/>
      <c r="B428" s="351" t="s">
        <v>10752</v>
      </c>
      <c r="C428" s="348" t="s">
        <v>10753</v>
      </c>
      <c r="D428" s="349"/>
      <c r="E428" s="350">
        <v>1.6020236087689714</v>
      </c>
    </row>
    <row r="429" spans="1:5" x14ac:dyDescent="0.2">
      <c r="A429" s="346"/>
      <c r="B429" s="351" t="s">
        <v>10754</v>
      </c>
      <c r="C429" s="348" t="s">
        <v>10755</v>
      </c>
      <c r="D429" s="349"/>
      <c r="E429" s="350">
        <v>32.681281618886999</v>
      </c>
    </row>
    <row r="430" spans="1:5" x14ac:dyDescent="0.2">
      <c r="A430" s="346"/>
      <c r="B430" s="351" t="s">
        <v>10756</v>
      </c>
      <c r="C430" s="348" t="s">
        <v>10757</v>
      </c>
      <c r="D430" s="349"/>
      <c r="E430" s="350">
        <v>32.681281618886999</v>
      </c>
    </row>
    <row r="431" spans="1:5" x14ac:dyDescent="0.2">
      <c r="A431" s="346"/>
      <c r="B431" s="351" t="s">
        <v>10758</v>
      </c>
      <c r="C431" s="348" t="s">
        <v>10759</v>
      </c>
      <c r="D431" s="349"/>
      <c r="E431" s="350">
        <v>32.681281618886999</v>
      </c>
    </row>
    <row r="432" spans="1:5" x14ac:dyDescent="0.2">
      <c r="A432" s="346"/>
      <c r="B432" s="351" t="s">
        <v>10760</v>
      </c>
      <c r="C432" s="348" t="s">
        <v>10761</v>
      </c>
      <c r="D432" s="349"/>
      <c r="E432" s="350">
        <v>32.681281618886999</v>
      </c>
    </row>
    <row r="433" spans="1:5" x14ac:dyDescent="0.2">
      <c r="A433" s="346"/>
      <c r="B433" s="351" t="s">
        <v>10762</v>
      </c>
      <c r="C433" s="348" t="s">
        <v>10763</v>
      </c>
      <c r="D433" s="349"/>
      <c r="E433" s="350">
        <v>32.681281618886999</v>
      </c>
    </row>
    <row r="434" spans="1:5" x14ac:dyDescent="0.2">
      <c r="A434" s="346"/>
      <c r="B434" s="351" t="s">
        <v>10764</v>
      </c>
      <c r="C434" s="348" t="s">
        <v>10765</v>
      </c>
      <c r="D434" s="349"/>
      <c r="E434" s="350">
        <v>32.681281618886999</v>
      </c>
    </row>
    <row r="435" spans="1:5" x14ac:dyDescent="0.2">
      <c r="A435" s="346"/>
      <c r="B435" s="351" t="s">
        <v>10766</v>
      </c>
      <c r="C435" s="348" t="s">
        <v>10767</v>
      </c>
      <c r="D435" s="349"/>
      <c r="E435" s="350">
        <v>32.681281618886999</v>
      </c>
    </row>
    <row r="436" spans="1:5" x14ac:dyDescent="0.2">
      <c r="A436" s="346"/>
      <c r="B436" s="351" t="s">
        <v>10768</v>
      </c>
      <c r="C436" s="348" t="s">
        <v>10769</v>
      </c>
      <c r="D436" s="349"/>
      <c r="E436" s="350">
        <v>32.681281618886999</v>
      </c>
    </row>
    <row r="437" spans="1:5" x14ac:dyDescent="0.2">
      <c r="A437" s="346"/>
      <c r="B437" s="351" t="s">
        <v>10770</v>
      </c>
      <c r="C437" s="348" t="s">
        <v>10771</v>
      </c>
      <c r="D437" s="349"/>
      <c r="E437" s="350">
        <v>27.234401349072499</v>
      </c>
    </row>
    <row r="438" spans="1:5" x14ac:dyDescent="0.2">
      <c r="A438" s="346"/>
      <c r="B438" s="351" t="s">
        <v>10772</v>
      </c>
      <c r="C438" s="348" t="s">
        <v>10773</v>
      </c>
      <c r="D438" s="349"/>
      <c r="E438" s="350">
        <v>27.234401349072499</v>
      </c>
    </row>
    <row r="439" spans="1:5" x14ac:dyDescent="0.2">
      <c r="A439" s="346"/>
      <c r="B439" s="351" t="s">
        <v>10774</v>
      </c>
      <c r="C439" s="348" t="s">
        <v>10775</v>
      </c>
      <c r="D439" s="349"/>
      <c r="E439" s="350">
        <v>27.234401349072499</v>
      </c>
    </row>
    <row r="440" spans="1:5" x14ac:dyDescent="0.2">
      <c r="A440" s="346"/>
      <c r="B440" s="351" t="s">
        <v>10776</v>
      </c>
      <c r="C440" s="348" t="s">
        <v>10777</v>
      </c>
      <c r="D440" s="349"/>
      <c r="E440" s="350">
        <v>27.234401349072499</v>
      </c>
    </row>
    <row r="441" spans="1:5" x14ac:dyDescent="0.2">
      <c r="A441" s="346"/>
      <c r="B441" s="351" t="s">
        <v>10778</v>
      </c>
      <c r="C441" s="348" t="s">
        <v>10779</v>
      </c>
      <c r="D441" s="349"/>
      <c r="E441" s="350">
        <v>27.234401349072499</v>
      </c>
    </row>
    <row r="442" spans="1:5" x14ac:dyDescent="0.2">
      <c r="A442" s="346"/>
      <c r="B442" s="351" t="s">
        <v>10780</v>
      </c>
      <c r="C442" s="348" t="s">
        <v>10781</v>
      </c>
      <c r="D442" s="349"/>
      <c r="E442" s="350">
        <v>27.234401349072499</v>
      </c>
    </row>
    <row r="443" spans="1:5" x14ac:dyDescent="0.2">
      <c r="A443" s="346"/>
      <c r="B443" s="351" t="s">
        <v>10782</v>
      </c>
      <c r="C443" s="348" t="s">
        <v>10783</v>
      </c>
      <c r="D443" s="349"/>
      <c r="E443" s="350">
        <v>27.234401349072499</v>
      </c>
    </row>
    <row r="444" spans="1:5" x14ac:dyDescent="0.2">
      <c r="A444" s="346"/>
      <c r="B444" s="351" t="s">
        <v>10784</v>
      </c>
      <c r="C444" s="348" t="s">
        <v>10785</v>
      </c>
      <c r="D444" s="349"/>
      <c r="E444" s="350">
        <v>27.234401349072499</v>
      </c>
    </row>
    <row r="445" spans="1:5" x14ac:dyDescent="0.2">
      <c r="A445" s="346"/>
      <c r="B445" s="351" t="s">
        <v>10786</v>
      </c>
      <c r="C445" s="348" t="s">
        <v>10787</v>
      </c>
      <c r="D445" s="349"/>
      <c r="E445" s="350">
        <v>32.681281618886999</v>
      </c>
    </row>
    <row r="446" spans="1:5" x14ac:dyDescent="0.2">
      <c r="A446" s="346"/>
      <c r="B446" s="351" t="s">
        <v>10788</v>
      </c>
      <c r="C446" s="348" t="s">
        <v>10789</v>
      </c>
      <c r="D446" s="349"/>
      <c r="E446" s="350">
        <v>19.06408094435076</v>
      </c>
    </row>
    <row r="447" spans="1:5" x14ac:dyDescent="0.2">
      <c r="A447" s="346"/>
      <c r="B447" s="351" t="s">
        <v>10790</v>
      </c>
      <c r="C447" s="348" t="s">
        <v>10791</v>
      </c>
      <c r="D447" s="349"/>
      <c r="E447" s="350">
        <v>19.06408094435076</v>
      </c>
    </row>
    <row r="448" spans="1:5" x14ac:dyDescent="0.2">
      <c r="A448" s="346"/>
      <c r="B448" s="351" t="s">
        <v>10792</v>
      </c>
      <c r="C448" s="149" t="s">
        <v>10793</v>
      </c>
      <c r="D448" s="349"/>
      <c r="E448" s="352">
        <v>47.580101180438398</v>
      </c>
    </row>
    <row r="449" spans="1:5" ht="24" x14ac:dyDescent="0.2">
      <c r="A449" s="346"/>
      <c r="B449" s="351" t="s">
        <v>10794</v>
      </c>
      <c r="C449" s="149" t="s">
        <v>10795</v>
      </c>
      <c r="D449" s="349" t="s">
        <v>10796</v>
      </c>
      <c r="E449" s="352">
        <f>47.5801011804384+1.76222596964587</f>
        <v>49.342327150084266</v>
      </c>
    </row>
    <row r="450" spans="1:5" x14ac:dyDescent="0.2">
      <c r="A450" s="346"/>
      <c r="B450" s="351" t="s">
        <v>10797</v>
      </c>
      <c r="C450" s="149" t="s">
        <v>10798</v>
      </c>
      <c r="D450" s="349" t="s">
        <v>10799</v>
      </c>
      <c r="E450" s="352">
        <v>47.580101180438398</v>
      </c>
    </row>
    <row r="451" spans="1:5" x14ac:dyDescent="0.2">
      <c r="A451" s="346"/>
      <c r="B451" s="351" t="s">
        <v>10800</v>
      </c>
      <c r="C451" s="149" t="s">
        <v>10801</v>
      </c>
      <c r="D451" s="349"/>
      <c r="E451" s="352">
        <v>47.580101180438398</v>
      </c>
    </row>
    <row r="452" spans="1:5" ht="24" x14ac:dyDescent="0.2">
      <c r="A452" s="346"/>
      <c r="B452" s="351" t="s">
        <v>10802</v>
      </c>
      <c r="C452" s="149" t="s">
        <v>10803</v>
      </c>
      <c r="D452" s="349" t="s">
        <v>10804</v>
      </c>
      <c r="E452" s="352">
        <f>47.5801011804384+1.76222596964587</f>
        <v>49.342327150084266</v>
      </c>
    </row>
    <row r="453" spans="1:5" x14ac:dyDescent="0.2">
      <c r="A453" s="346"/>
      <c r="B453" s="351" t="s">
        <v>10805</v>
      </c>
      <c r="C453" s="149" t="s">
        <v>10806</v>
      </c>
      <c r="D453" s="349" t="s">
        <v>10807</v>
      </c>
      <c r="E453" s="352">
        <v>47.580101180438398</v>
      </c>
    </row>
    <row r="454" spans="1:5" x14ac:dyDescent="0.2">
      <c r="A454" s="346"/>
      <c r="B454" s="351" t="s">
        <v>9834</v>
      </c>
      <c r="C454" s="348" t="s">
        <v>10808</v>
      </c>
      <c r="D454" s="349"/>
      <c r="E454" s="350">
        <v>57.032040472175403</v>
      </c>
    </row>
    <row r="455" spans="1:5" ht="24" x14ac:dyDescent="0.2">
      <c r="A455" s="346"/>
      <c r="B455" s="351" t="s">
        <v>9836</v>
      </c>
      <c r="C455" s="348" t="s">
        <v>10809</v>
      </c>
      <c r="D455" s="349"/>
      <c r="E455" s="350">
        <v>57.032040472175403</v>
      </c>
    </row>
    <row r="456" spans="1:5" x14ac:dyDescent="0.2">
      <c r="A456" s="346"/>
      <c r="B456" s="351" t="s">
        <v>10810</v>
      </c>
      <c r="C456" s="348" t="s">
        <v>10811</v>
      </c>
      <c r="D456" s="349"/>
      <c r="E456" s="350">
        <v>36.686340640809441</v>
      </c>
    </row>
    <row r="457" spans="1:5" ht="24" x14ac:dyDescent="0.2">
      <c r="A457" s="346"/>
      <c r="B457" s="351" t="s">
        <v>10812</v>
      </c>
      <c r="C457" s="348" t="s">
        <v>10813</v>
      </c>
      <c r="D457" s="349" t="s">
        <v>3481</v>
      </c>
      <c r="E457" s="350">
        <v>16.340640809443506</v>
      </c>
    </row>
    <row r="458" spans="1:5" x14ac:dyDescent="0.2">
      <c r="A458" s="346"/>
      <c r="B458" s="351" t="s">
        <v>10814</v>
      </c>
      <c r="C458" s="348" t="s">
        <v>10815</v>
      </c>
      <c r="D458" s="349"/>
      <c r="E458" s="350">
        <v>1.76222596964587</v>
      </c>
    </row>
    <row r="459" spans="1:5" x14ac:dyDescent="0.2">
      <c r="A459" s="346"/>
      <c r="B459" s="351" t="s">
        <v>10816</v>
      </c>
      <c r="C459" s="348" t="s">
        <v>10817</v>
      </c>
      <c r="D459" s="349"/>
      <c r="E459" s="350">
        <v>1.76222596964587</v>
      </c>
    </row>
    <row r="460" spans="1:5" x14ac:dyDescent="0.2">
      <c r="A460" s="346"/>
      <c r="B460" s="351" t="s">
        <v>10818</v>
      </c>
      <c r="C460" s="348" t="s">
        <v>10819</v>
      </c>
      <c r="D460" s="349"/>
      <c r="E460" s="350">
        <v>8.1703204047217532</v>
      </c>
    </row>
    <row r="461" spans="1:5" x14ac:dyDescent="0.2">
      <c r="A461" s="346"/>
      <c r="B461" s="351" t="s">
        <v>10820</v>
      </c>
      <c r="C461" s="348" t="s">
        <v>10821</v>
      </c>
      <c r="D461" s="349"/>
      <c r="E461" s="350">
        <v>8.1703204047217532</v>
      </c>
    </row>
    <row r="462" spans="1:5" x14ac:dyDescent="0.2">
      <c r="A462" s="346"/>
      <c r="B462" s="351" t="s">
        <v>10822</v>
      </c>
      <c r="C462" s="348" t="s">
        <v>10823</v>
      </c>
      <c r="D462" s="349"/>
      <c r="E462" s="350">
        <v>8.1703204047217532</v>
      </c>
    </row>
    <row r="463" spans="1:5" x14ac:dyDescent="0.2">
      <c r="A463" s="346"/>
      <c r="B463" s="351" t="s">
        <v>10824</v>
      </c>
      <c r="C463" s="348" t="s">
        <v>10825</v>
      </c>
      <c r="D463" s="349"/>
      <c r="E463" s="350">
        <v>8.1703204047217532</v>
      </c>
    </row>
    <row r="464" spans="1:5" x14ac:dyDescent="0.2">
      <c r="A464" s="346"/>
      <c r="B464" s="351" t="s">
        <v>10826</v>
      </c>
      <c r="C464" s="348" t="s">
        <v>10827</v>
      </c>
      <c r="D464" s="349"/>
      <c r="E464" s="350">
        <v>8.1703204047217532</v>
      </c>
    </row>
    <row r="465" spans="1:5" x14ac:dyDescent="0.2">
      <c r="A465" s="346"/>
      <c r="B465" s="351" t="s">
        <v>10828</v>
      </c>
      <c r="C465" s="348" t="s">
        <v>10829</v>
      </c>
      <c r="D465" s="349"/>
      <c r="E465" s="350">
        <v>8.1703204047217532</v>
      </c>
    </row>
    <row r="466" spans="1:5" x14ac:dyDescent="0.2">
      <c r="A466" s="346"/>
      <c r="B466" s="351" t="s">
        <v>10830</v>
      </c>
      <c r="C466" s="348" t="s">
        <v>10831</v>
      </c>
      <c r="D466" s="349"/>
      <c r="E466" s="350">
        <v>8.1703204047217532</v>
      </c>
    </row>
    <row r="467" spans="1:5" x14ac:dyDescent="0.2">
      <c r="A467" s="346"/>
      <c r="B467" s="351" t="s">
        <v>10832</v>
      </c>
      <c r="C467" s="348" t="s">
        <v>10833</v>
      </c>
      <c r="D467" s="349"/>
      <c r="E467" s="350">
        <v>8.1703204047217497</v>
      </c>
    </row>
    <row r="468" spans="1:5" x14ac:dyDescent="0.2">
      <c r="A468" s="346"/>
      <c r="B468" s="351" t="s">
        <v>10834</v>
      </c>
      <c r="C468" s="348" t="s">
        <v>10835</v>
      </c>
      <c r="D468" s="349"/>
      <c r="E468" s="350">
        <v>8.1703204047217497</v>
      </c>
    </row>
    <row r="469" spans="1:5" x14ac:dyDescent="0.2">
      <c r="A469" s="346"/>
      <c r="B469" s="351" t="s">
        <v>10836</v>
      </c>
      <c r="C469" s="348" t="s">
        <v>10837</v>
      </c>
      <c r="D469" s="349"/>
      <c r="E469" s="350">
        <v>12.335581787521079</v>
      </c>
    </row>
    <row r="470" spans="1:5" x14ac:dyDescent="0.2">
      <c r="A470" s="346"/>
      <c r="B470" s="351" t="s">
        <v>10838</v>
      </c>
      <c r="C470" s="348" t="s">
        <v>10839</v>
      </c>
      <c r="D470" s="349"/>
      <c r="E470" s="350">
        <v>6.8887015177065765</v>
      </c>
    </row>
    <row r="471" spans="1:5" x14ac:dyDescent="0.2">
      <c r="A471" s="346"/>
      <c r="B471" s="351" t="s">
        <v>10840</v>
      </c>
      <c r="C471" s="348" t="s">
        <v>10841</v>
      </c>
      <c r="D471" s="349"/>
      <c r="E471" s="350">
        <v>6.8887015177065765</v>
      </c>
    </row>
    <row r="472" spans="1:5" x14ac:dyDescent="0.2">
      <c r="A472" s="346"/>
      <c r="B472" s="351" t="s">
        <v>10842</v>
      </c>
      <c r="C472" s="348" t="s">
        <v>10843</v>
      </c>
      <c r="D472" s="349"/>
      <c r="E472" s="350">
        <v>6.8887015177065765</v>
      </c>
    </row>
    <row r="473" spans="1:5" x14ac:dyDescent="0.2">
      <c r="A473" s="346"/>
      <c r="B473" s="351" t="s">
        <v>10844</v>
      </c>
      <c r="C473" s="348" t="s">
        <v>10845</v>
      </c>
      <c r="D473" s="349" t="s">
        <v>10846</v>
      </c>
      <c r="E473" s="350">
        <v>10.4131534569983</v>
      </c>
    </row>
    <row r="474" spans="1:5" x14ac:dyDescent="0.2">
      <c r="A474" s="346"/>
      <c r="B474" s="351" t="s">
        <v>10847</v>
      </c>
      <c r="C474" s="348" t="s">
        <v>10848</v>
      </c>
      <c r="D474" s="349" t="s">
        <v>10849</v>
      </c>
      <c r="E474" s="350">
        <v>10.413153456998314</v>
      </c>
    </row>
    <row r="475" spans="1:5" x14ac:dyDescent="0.2">
      <c r="A475" s="346"/>
      <c r="B475" s="351" t="s">
        <v>10850</v>
      </c>
      <c r="C475" s="348" t="s">
        <v>10851</v>
      </c>
      <c r="D475" s="349" t="s">
        <v>10849</v>
      </c>
      <c r="E475" s="350">
        <v>10.413153456998314</v>
      </c>
    </row>
    <row r="476" spans="1:5" ht="24" x14ac:dyDescent="0.2">
      <c r="A476" s="346"/>
      <c r="B476" s="351" t="s">
        <v>10852</v>
      </c>
      <c r="C476" s="348" t="s">
        <v>10853</v>
      </c>
      <c r="D476" s="349" t="s">
        <v>10854</v>
      </c>
      <c r="E476" s="350">
        <f>10.4131534569983+1.76222596964587</f>
        <v>12.17537942664417</v>
      </c>
    </row>
    <row r="477" spans="1:5" ht="24" x14ac:dyDescent="0.2">
      <c r="A477" s="346"/>
      <c r="B477" s="351" t="s">
        <v>10855</v>
      </c>
      <c r="C477" s="348" t="s">
        <v>10856</v>
      </c>
      <c r="D477" s="349" t="s">
        <v>10857</v>
      </c>
      <c r="E477" s="350">
        <v>10.4131534569983</v>
      </c>
    </row>
    <row r="478" spans="1:5" x14ac:dyDescent="0.2">
      <c r="A478" s="346"/>
      <c r="B478" s="351" t="s">
        <v>10858</v>
      </c>
      <c r="C478" s="348" t="s">
        <v>10859</v>
      </c>
      <c r="D478" s="349"/>
      <c r="E478" s="350">
        <v>10.4131534569983</v>
      </c>
    </row>
    <row r="479" spans="1:5" x14ac:dyDescent="0.2">
      <c r="A479" s="346"/>
      <c r="B479" s="351" t="s">
        <v>10860</v>
      </c>
      <c r="C479" s="348" t="s">
        <v>10861</v>
      </c>
      <c r="D479" s="349"/>
      <c r="E479" s="350">
        <v>2.24283305227656</v>
      </c>
    </row>
    <row r="480" spans="1:5" x14ac:dyDescent="0.2">
      <c r="A480" s="346"/>
      <c r="B480" s="351" t="s">
        <v>10862</v>
      </c>
      <c r="C480" s="348" t="s">
        <v>10863</v>
      </c>
      <c r="D480" s="349"/>
      <c r="E480" s="350">
        <v>2.2428330522765596</v>
      </c>
    </row>
    <row r="481" spans="1:5" x14ac:dyDescent="0.2">
      <c r="A481" s="346"/>
      <c r="B481" s="351" t="s">
        <v>10864</v>
      </c>
      <c r="C481" s="348" t="s">
        <v>10865</v>
      </c>
      <c r="D481" s="349"/>
      <c r="E481" s="350">
        <v>32.681281618887013</v>
      </c>
    </row>
    <row r="482" spans="1:5" x14ac:dyDescent="0.2">
      <c r="A482" s="346"/>
      <c r="B482" s="351" t="s">
        <v>10866</v>
      </c>
      <c r="C482" s="348" t="s">
        <v>10867</v>
      </c>
      <c r="D482" s="349"/>
      <c r="E482" s="350">
        <v>8.0101180438448552</v>
      </c>
    </row>
    <row r="483" spans="1:5" x14ac:dyDescent="0.2">
      <c r="A483" s="346"/>
      <c r="B483" s="351" t="s">
        <v>10868</v>
      </c>
      <c r="C483" s="348" t="s">
        <v>10869</v>
      </c>
      <c r="D483" s="349"/>
      <c r="E483" s="350">
        <v>16.340640809443499</v>
      </c>
    </row>
    <row r="484" spans="1:5" x14ac:dyDescent="0.2">
      <c r="A484" s="346"/>
      <c r="B484" s="351" t="s">
        <v>10870</v>
      </c>
      <c r="C484" s="348" t="s">
        <v>10871</v>
      </c>
      <c r="D484" s="349"/>
      <c r="E484" s="350">
        <v>1.76222596964587</v>
      </c>
    </row>
    <row r="485" spans="1:5" x14ac:dyDescent="0.2">
      <c r="A485" s="346"/>
      <c r="B485" s="351" t="s">
        <v>10872</v>
      </c>
      <c r="C485" s="348" t="s">
        <v>10873</v>
      </c>
      <c r="D485" s="349" t="s">
        <v>10874</v>
      </c>
      <c r="E485" s="350">
        <v>1.7622259696458686</v>
      </c>
    </row>
    <row r="486" spans="1:5" x14ac:dyDescent="0.2">
      <c r="A486" s="346"/>
      <c r="B486" s="351" t="s">
        <v>10875</v>
      </c>
      <c r="C486" s="348" t="s">
        <v>10876</v>
      </c>
      <c r="D486" s="349" t="s">
        <v>10877</v>
      </c>
      <c r="E486" s="350">
        <v>1.7622259696458686</v>
      </c>
    </row>
    <row r="487" spans="1:5" x14ac:dyDescent="0.2">
      <c r="A487" s="346"/>
      <c r="B487" s="351" t="s">
        <v>10878</v>
      </c>
      <c r="C487" s="348" t="s">
        <v>10879</v>
      </c>
      <c r="D487" s="349"/>
      <c r="E487" s="350">
        <v>1.7622259696458686</v>
      </c>
    </row>
    <row r="488" spans="1:5" x14ac:dyDescent="0.2">
      <c r="A488" s="346"/>
      <c r="B488" s="351" t="s">
        <v>10880</v>
      </c>
      <c r="C488" s="348" t="s">
        <v>1124</v>
      </c>
      <c r="D488" s="349"/>
      <c r="E488" s="350">
        <v>5.4468802698145025</v>
      </c>
    </row>
    <row r="489" spans="1:5" x14ac:dyDescent="0.2">
      <c r="A489" s="346"/>
      <c r="B489" s="351" t="s">
        <v>10881</v>
      </c>
      <c r="C489" s="348" t="s">
        <v>10882</v>
      </c>
      <c r="D489" s="349"/>
      <c r="E489" s="350">
        <v>8.1703204047217532</v>
      </c>
    </row>
    <row r="490" spans="1:5" x14ac:dyDescent="0.2">
      <c r="A490" s="346"/>
      <c r="B490" s="351" t="s">
        <v>10883</v>
      </c>
      <c r="C490" s="348" t="s">
        <v>847</v>
      </c>
      <c r="D490" s="349"/>
      <c r="E490" s="350">
        <v>8.1703204047217532</v>
      </c>
    </row>
    <row r="491" spans="1:5" x14ac:dyDescent="0.2">
      <c r="A491" s="346"/>
      <c r="B491" s="351" t="s">
        <v>10884</v>
      </c>
      <c r="C491" s="348" t="s">
        <v>10885</v>
      </c>
      <c r="D491" s="349"/>
      <c r="E491" s="350">
        <v>27.236499999999999</v>
      </c>
    </row>
    <row r="492" spans="1:5" x14ac:dyDescent="0.2">
      <c r="A492" s="346"/>
      <c r="B492" s="351" t="s">
        <v>10886</v>
      </c>
      <c r="C492" s="348" t="s">
        <v>10887</v>
      </c>
      <c r="D492" s="349" t="s">
        <v>10888</v>
      </c>
      <c r="E492" s="350">
        <v>16.340640809443499</v>
      </c>
    </row>
    <row r="493" spans="1:5" x14ac:dyDescent="0.2">
      <c r="A493" s="346"/>
      <c r="B493" s="351" t="s">
        <v>10889</v>
      </c>
      <c r="C493" s="348" t="s">
        <v>10890</v>
      </c>
      <c r="D493" s="349" t="s">
        <v>10891</v>
      </c>
      <c r="E493" s="350">
        <v>16.340640809443499</v>
      </c>
    </row>
    <row r="494" spans="1:5" x14ac:dyDescent="0.2">
      <c r="A494" s="346"/>
      <c r="B494" s="351" t="s">
        <v>10892</v>
      </c>
      <c r="C494" s="348" t="s">
        <v>10893</v>
      </c>
      <c r="D494" s="349"/>
      <c r="E494" s="350">
        <v>16.340640809443499</v>
      </c>
    </row>
    <row r="495" spans="1:5" x14ac:dyDescent="0.2">
      <c r="A495" s="346"/>
      <c r="B495" s="351" t="s">
        <v>10894</v>
      </c>
      <c r="C495" s="348" t="s">
        <v>10895</v>
      </c>
      <c r="D495" s="349" t="s">
        <v>10896</v>
      </c>
      <c r="E495" s="350">
        <v>10.893760539629</v>
      </c>
    </row>
    <row r="496" spans="1:5" x14ac:dyDescent="0.2">
      <c r="A496" s="346"/>
      <c r="B496" s="351" t="s">
        <v>10897</v>
      </c>
      <c r="C496" s="348" t="s">
        <v>10898</v>
      </c>
      <c r="D496" s="349" t="s">
        <v>10899</v>
      </c>
      <c r="E496" s="350">
        <v>10.893760539629005</v>
      </c>
    </row>
    <row r="497" spans="1:5" x14ac:dyDescent="0.2">
      <c r="A497" s="346"/>
      <c r="B497" s="351" t="s">
        <v>10900</v>
      </c>
      <c r="C497" s="348" t="s">
        <v>10901</v>
      </c>
      <c r="D497" s="349"/>
      <c r="E497" s="350">
        <v>10.893760539629005</v>
      </c>
    </row>
    <row r="498" spans="1:5" x14ac:dyDescent="0.2">
      <c r="A498" s="346"/>
      <c r="B498" s="351" t="s">
        <v>10902</v>
      </c>
      <c r="C498" s="348" t="s">
        <v>10903</v>
      </c>
      <c r="D498" s="349"/>
      <c r="E498" s="350">
        <v>1.6020236087689701</v>
      </c>
    </row>
    <row r="499" spans="1:5" x14ac:dyDescent="0.2">
      <c r="A499" s="346"/>
      <c r="B499" s="351" t="s">
        <v>10904</v>
      </c>
      <c r="C499" s="348" t="s">
        <v>10905</v>
      </c>
      <c r="D499" s="349"/>
      <c r="E499" s="350">
        <v>1.6020236087689714</v>
      </c>
    </row>
    <row r="500" spans="1:5" x14ac:dyDescent="0.2">
      <c r="A500" s="346"/>
      <c r="B500" s="351" t="s">
        <v>10906</v>
      </c>
      <c r="C500" s="348" t="s">
        <v>10907</v>
      </c>
      <c r="D500" s="349"/>
      <c r="E500" s="350">
        <v>1.6020236087689714</v>
      </c>
    </row>
    <row r="501" spans="1:5" x14ac:dyDescent="0.2">
      <c r="A501" s="346"/>
      <c r="B501" s="351" t="s">
        <v>9838</v>
      </c>
      <c r="C501" s="348" t="s">
        <v>9839</v>
      </c>
      <c r="D501" s="349"/>
      <c r="E501" s="350">
        <v>36.686340640809441</v>
      </c>
    </row>
    <row r="502" spans="1:5" x14ac:dyDescent="0.2">
      <c r="A502" s="346"/>
      <c r="B502" s="351" t="s">
        <v>10908</v>
      </c>
      <c r="C502" s="149" t="s">
        <v>10909</v>
      </c>
      <c r="D502" s="349"/>
      <c r="E502" s="352">
        <v>4.1652613827993301</v>
      </c>
    </row>
    <row r="503" spans="1:5" x14ac:dyDescent="0.2">
      <c r="A503" s="346"/>
      <c r="B503" s="351" t="s">
        <v>10910</v>
      </c>
      <c r="C503" s="348" t="s">
        <v>10911</v>
      </c>
      <c r="D503" s="349"/>
      <c r="E503" s="350">
        <v>20.5059021922428</v>
      </c>
    </row>
    <row r="504" spans="1:5" x14ac:dyDescent="0.2">
      <c r="A504" s="346"/>
      <c r="B504" s="351" t="s">
        <v>10912</v>
      </c>
      <c r="C504" s="348" t="s">
        <v>10913</v>
      </c>
      <c r="D504" s="349"/>
      <c r="E504" s="350">
        <v>20.505902192242832</v>
      </c>
    </row>
    <row r="505" spans="1:5" x14ac:dyDescent="0.2">
      <c r="A505" s="346"/>
      <c r="B505" s="351" t="s">
        <v>10914</v>
      </c>
      <c r="C505" s="348" t="s">
        <v>10915</v>
      </c>
      <c r="D505" s="349"/>
      <c r="E505" s="350">
        <v>20.505902192242832</v>
      </c>
    </row>
    <row r="506" spans="1:5" x14ac:dyDescent="0.2">
      <c r="A506" s="346"/>
      <c r="B506" s="351" t="s">
        <v>10916</v>
      </c>
      <c r="C506" s="348" t="s">
        <v>10917</v>
      </c>
      <c r="D506" s="349"/>
      <c r="E506" s="350">
        <v>4.0050590219224276</v>
      </c>
    </row>
    <row r="507" spans="1:5" ht="48" x14ac:dyDescent="0.2">
      <c r="A507" s="346"/>
      <c r="B507" s="351" t="s">
        <v>9840</v>
      </c>
      <c r="C507" s="348" t="s">
        <v>10918</v>
      </c>
      <c r="D507" s="349" t="s">
        <v>10919</v>
      </c>
      <c r="E507" s="350">
        <v>135.85160202360876</v>
      </c>
    </row>
    <row r="508" spans="1:5" x14ac:dyDescent="0.2">
      <c r="A508" s="346"/>
      <c r="B508" s="351" t="s">
        <v>10920</v>
      </c>
      <c r="C508" s="348" t="s">
        <v>10921</v>
      </c>
      <c r="D508" s="349"/>
      <c r="E508" s="350">
        <v>19.064080944350799</v>
      </c>
    </row>
    <row r="509" spans="1:5" ht="24" x14ac:dyDescent="0.2">
      <c r="A509" s="346"/>
      <c r="B509" s="351" t="s">
        <v>10922</v>
      </c>
      <c r="C509" s="348" t="s">
        <v>10923</v>
      </c>
      <c r="D509" s="349"/>
      <c r="E509" s="350">
        <v>19.064080944350799</v>
      </c>
    </row>
    <row r="510" spans="1:5" ht="24" x14ac:dyDescent="0.2">
      <c r="A510" s="346"/>
      <c r="B510" s="351" t="s">
        <v>10924</v>
      </c>
      <c r="C510" s="348" t="s">
        <v>10925</v>
      </c>
      <c r="D510" s="349"/>
      <c r="E510" s="350">
        <v>19.064080944350799</v>
      </c>
    </row>
    <row r="511" spans="1:5" ht="24" x14ac:dyDescent="0.2">
      <c r="A511" s="346"/>
      <c r="B511" s="351" t="s">
        <v>10926</v>
      </c>
      <c r="C511" s="348" t="s">
        <v>10927</v>
      </c>
      <c r="D511" s="349" t="s">
        <v>3481</v>
      </c>
      <c r="E511" s="350">
        <v>10.893760539629005</v>
      </c>
    </row>
    <row r="512" spans="1:5" ht="36" x14ac:dyDescent="0.2">
      <c r="A512" s="346"/>
      <c r="B512" s="351" t="s">
        <v>10928</v>
      </c>
      <c r="C512" s="149" t="s">
        <v>10929</v>
      </c>
      <c r="D512" s="349" t="s">
        <v>10619</v>
      </c>
      <c r="E512" s="350">
        <v>10.893760539629</v>
      </c>
    </row>
    <row r="513" spans="1:5" ht="36" x14ac:dyDescent="0.2">
      <c r="A513" s="346"/>
      <c r="B513" s="351" t="s">
        <v>10930</v>
      </c>
      <c r="C513" s="149" t="s">
        <v>10931</v>
      </c>
      <c r="D513" s="349" t="s">
        <v>10619</v>
      </c>
      <c r="E513" s="350">
        <v>10.893760539629</v>
      </c>
    </row>
    <row r="514" spans="1:5" ht="36" x14ac:dyDescent="0.2">
      <c r="A514" s="346"/>
      <c r="B514" s="351" t="s">
        <v>10932</v>
      </c>
      <c r="C514" s="149" t="s">
        <v>10933</v>
      </c>
      <c r="D514" s="349" t="s">
        <v>10619</v>
      </c>
      <c r="E514" s="350">
        <v>10.893760539629</v>
      </c>
    </row>
    <row r="515" spans="1:5" ht="36" x14ac:dyDescent="0.2">
      <c r="A515" s="346"/>
      <c r="B515" s="351" t="s">
        <v>10934</v>
      </c>
      <c r="C515" s="149" t="s">
        <v>10935</v>
      </c>
      <c r="D515" s="349" t="s">
        <v>10619</v>
      </c>
      <c r="E515" s="350">
        <f>10.893760539629+28.5160202360877</f>
        <v>39.409780775716698</v>
      </c>
    </row>
    <row r="516" spans="1:5" x14ac:dyDescent="0.2">
      <c r="A516" s="346"/>
      <c r="B516" s="351" t="s">
        <v>10936</v>
      </c>
      <c r="C516" s="348" t="s">
        <v>10937</v>
      </c>
      <c r="D516" s="349"/>
      <c r="E516" s="350">
        <v>3.3642495784148401</v>
      </c>
    </row>
    <row r="517" spans="1:5" x14ac:dyDescent="0.2">
      <c r="A517" s="346"/>
      <c r="B517" s="351" t="s">
        <v>10938</v>
      </c>
      <c r="C517" s="348" t="s">
        <v>10939</v>
      </c>
      <c r="D517" s="349"/>
      <c r="E517" s="350">
        <v>3.3642495784148401</v>
      </c>
    </row>
    <row r="518" spans="1:5" x14ac:dyDescent="0.2">
      <c r="A518" s="346"/>
      <c r="B518" s="351" t="s">
        <v>10940</v>
      </c>
      <c r="C518" s="348" t="s">
        <v>10941</v>
      </c>
      <c r="D518" s="349"/>
      <c r="E518" s="350">
        <v>3.3642495784148401</v>
      </c>
    </row>
    <row r="519" spans="1:5" x14ac:dyDescent="0.2">
      <c r="A519" s="346"/>
      <c r="B519" s="351" t="s">
        <v>10942</v>
      </c>
      <c r="C519" s="348" t="s">
        <v>10943</v>
      </c>
      <c r="D519" s="349"/>
      <c r="E519" s="350">
        <v>10.893760539629005</v>
      </c>
    </row>
    <row r="520" spans="1:5" x14ac:dyDescent="0.2">
      <c r="A520" s="346"/>
      <c r="B520" s="351" t="s">
        <v>10944</v>
      </c>
      <c r="C520" s="348" t="s">
        <v>10945</v>
      </c>
      <c r="D520" s="349"/>
      <c r="E520" s="350">
        <v>8.1703204047217532</v>
      </c>
    </row>
    <row r="521" spans="1:5" ht="60" x14ac:dyDescent="0.2">
      <c r="A521" s="346"/>
      <c r="B521" s="351" t="s">
        <v>9841</v>
      </c>
      <c r="C521" s="149" t="s">
        <v>9842</v>
      </c>
      <c r="D521" s="349" t="s">
        <v>10946</v>
      </c>
      <c r="E521" s="352">
        <f>32.681281618887*5</f>
        <v>163.40640809443499</v>
      </c>
    </row>
    <row r="522" spans="1:5" ht="60" x14ac:dyDescent="0.2">
      <c r="A522" s="346"/>
      <c r="B522" s="351" t="s">
        <v>9843</v>
      </c>
      <c r="C522" s="149" t="s">
        <v>9844</v>
      </c>
      <c r="D522" s="349" t="s">
        <v>10947</v>
      </c>
      <c r="E522" s="352">
        <f>32.681281618887*5</f>
        <v>163.40640809443499</v>
      </c>
    </row>
    <row r="523" spans="1:5" ht="60" x14ac:dyDescent="0.2">
      <c r="A523" s="346"/>
      <c r="B523" s="351" t="s">
        <v>9845</v>
      </c>
      <c r="C523" s="149" t="s">
        <v>9846</v>
      </c>
      <c r="D523" s="349" t="s">
        <v>10948</v>
      </c>
      <c r="E523" s="352">
        <f>32.681281618887*5</f>
        <v>163.40640809443499</v>
      </c>
    </row>
    <row r="524" spans="1:5" ht="60" x14ac:dyDescent="0.2">
      <c r="A524" s="346"/>
      <c r="B524" s="351" t="s">
        <v>9847</v>
      </c>
      <c r="C524" s="149" t="s">
        <v>9848</v>
      </c>
      <c r="D524" s="349" t="s">
        <v>10949</v>
      </c>
      <c r="E524" s="352">
        <f>32.681281618887*5</f>
        <v>163.40640809443499</v>
      </c>
    </row>
    <row r="525" spans="1:5" x14ac:dyDescent="0.2">
      <c r="A525" s="346"/>
      <c r="B525" s="351" t="s">
        <v>10950</v>
      </c>
      <c r="C525" s="348" t="s">
        <v>10951</v>
      </c>
      <c r="D525" s="349"/>
      <c r="E525" s="350">
        <v>2.7234401349072512</v>
      </c>
    </row>
    <row r="526" spans="1:5" x14ac:dyDescent="0.2">
      <c r="A526" s="346"/>
      <c r="B526" s="351" t="s">
        <v>10952</v>
      </c>
      <c r="C526" s="348" t="s">
        <v>10953</v>
      </c>
      <c r="D526" s="349"/>
      <c r="E526" s="350">
        <v>9.6121416526138272</v>
      </c>
    </row>
    <row r="527" spans="1:5" x14ac:dyDescent="0.2">
      <c r="A527" s="346"/>
      <c r="B527" s="351" t="s">
        <v>10954</v>
      </c>
      <c r="C527" s="348" t="s">
        <v>10955</v>
      </c>
      <c r="D527" s="349"/>
      <c r="E527" s="350">
        <v>32.681281618887013</v>
      </c>
    </row>
    <row r="528" spans="1:5" x14ac:dyDescent="0.2">
      <c r="A528" s="346"/>
      <c r="B528" s="351" t="s">
        <v>10956</v>
      </c>
      <c r="C528" s="149" t="s">
        <v>10957</v>
      </c>
      <c r="D528" s="349"/>
      <c r="E528" s="352">
        <v>9.6121416526138308</v>
      </c>
    </row>
    <row r="529" spans="1:5" x14ac:dyDescent="0.2">
      <c r="A529" s="346"/>
      <c r="B529" s="351" t="s">
        <v>10958</v>
      </c>
      <c r="C529" s="348" t="s">
        <v>10959</v>
      </c>
      <c r="D529" s="349"/>
      <c r="E529" s="350">
        <v>4.1652613827993301</v>
      </c>
    </row>
    <row r="530" spans="1:5" x14ac:dyDescent="0.2">
      <c r="A530" s="346"/>
      <c r="B530" s="351" t="s">
        <v>10960</v>
      </c>
      <c r="C530" s="348" t="s">
        <v>10961</v>
      </c>
      <c r="D530" s="349"/>
      <c r="E530" s="350">
        <v>4.1652613827993257</v>
      </c>
    </row>
    <row r="531" spans="1:5" x14ac:dyDescent="0.2">
      <c r="A531" s="346"/>
      <c r="B531" s="351" t="s">
        <v>10962</v>
      </c>
      <c r="C531" s="348" t="s">
        <v>10963</v>
      </c>
      <c r="D531" s="349"/>
      <c r="E531" s="350">
        <f>4.16526138279933+28.5160202360877</f>
        <v>32.681281618887034</v>
      </c>
    </row>
    <row r="532" spans="1:5" x14ac:dyDescent="0.2">
      <c r="A532" s="346"/>
      <c r="B532" s="351" t="s">
        <v>10964</v>
      </c>
      <c r="C532" s="348" t="s">
        <v>10965</v>
      </c>
      <c r="D532" s="349"/>
      <c r="E532" s="350">
        <v>20.505902192242832</v>
      </c>
    </row>
    <row r="533" spans="1:5" x14ac:dyDescent="0.2">
      <c r="A533" s="346"/>
      <c r="B533" s="351" t="s">
        <v>10966</v>
      </c>
      <c r="C533" s="149" t="s">
        <v>10967</v>
      </c>
      <c r="D533" s="349"/>
      <c r="E533" s="350">
        <v>16.0202360876897</v>
      </c>
    </row>
    <row r="534" spans="1:5" x14ac:dyDescent="0.2">
      <c r="A534" s="346"/>
      <c r="B534" s="351" t="s">
        <v>10968</v>
      </c>
      <c r="C534" s="348" t="s">
        <v>10969</v>
      </c>
      <c r="D534" s="349"/>
      <c r="E534" s="350">
        <v>5.4468802698145025</v>
      </c>
    </row>
    <row r="535" spans="1:5" x14ac:dyDescent="0.2">
      <c r="A535" s="346"/>
      <c r="B535" s="351" t="s">
        <v>10970</v>
      </c>
      <c r="C535" s="348" t="s">
        <v>10971</v>
      </c>
      <c r="D535" s="349"/>
      <c r="E535" s="350">
        <v>3.5244519392917399</v>
      </c>
    </row>
    <row r="536" spans="1:5" ht="24" x14ac:dyDescent="0.2">
      <c r="A536" s="346"/>
      <c r="B536" s="351" t="s">
        <v>10972</v>
      </c>
      <c r="C536" s="348" t="s">
        <v>10973</v>
      </c>
      <c r="D536" s="349" t="s">
        <v>10974</v>
      </c>
      <c r="E536" s="350">
        <f>3.52445193929174+1.76222596964587</f>
        <v>5.2866779089376097</v>
      </c>
    </row>
    <row r="537" spans="1:5" x14ac:dyDescent="0.2">
      <c r="A537" s="346"/>
      <c r="B537" s="351" t="s">
        <v>10975</v>
      </c>
      <c r="C537" s="348" t="s">
        <v>10976</v>
      </c>
      <c r="D537" s="349" t="s">
        <v>10977</v>
      </c>
      <c r="E537" s="350">
        <v>3.5244519392917373</v>
      </c>
    </row>
    <row r="538" spans="1:5" ht="24" x14ac:dyDescent="0.2">
      <c r="A538" s="346"/>
      <c r="B538" s="351" t="s">
        <v>10978</v>
      </c>
      <c r="C538" s="149" t="s">
        <v>10979</v>
      </c>
      <c r="D538" s="349" t="s">
        <v>3481</v>
      </c>
      <c r="E538" s="352">
        <v>48.060499999999998</v>
      </c>
    </row>
    <row r="539" spans="1:5" x14ac:dyDescent="0.2">
      <c r="A539" s="346"/>
      <c r="B539" s="351" t="s">
        <v>10980</v>
      </c>
      <c r="C539" s="348" t="s">
        <v>10981</v>
      </c>
      <c r="D539" s="349"/>
      <c r="E539" s="350">
        <v>16.340640809443499</v>
      </c>
    </row>
    <row r="540" spans="1:5" x14ac:dyDescent="0.2">
      <c r="A540" s="346"/>
      <c r="B540" s="351" t="s">
        <v>10982</v>
      </c>
      <c r="C540" s="348" t="s">
        <v>10983</v>
      </c>
      <c r="D540" s="349"/>
      <c r="E540" s="350">
        <v>16.340640809443506</v>
      </c>
    </row>
    <row r="541" spans="1:5" ht="36" x14ac:dyDescent="0.2">
      <c r="A541" s="346"/>
      <c r="B541" s="351" t="s">
        <v>10984</v>
      </c>
      <c r="C541" s="149" t="s">
        <v>10985</v>
      </c>
      <c r="D541" s="349" t="s">
        <v>10619</v>
      </c>
      <c r="E541" s="352">
        <v>13.296795952782464</v>
      </c>
    </row>
    <row r="542" spans="1:5" ht="36" x14ac:dyDescent="0.2">
      <c r="A542" s="346"/>
      <c r="B542" s="351" t="s">
        <v>10986</v>
      </c>
      <c r="C542" s="149" t="s">
        <v>10987</v>
      </c>
      <c r="D542" s="349" t="s">
        <v>10619</v>
      </c>
      <c r="E542" s="352">
        <f>13.2967959527825+28.5160202360877</f>
        <v>41.812816188870201</v>
      </c>
    </row>
    <row r="543" spans="1:5" ht="36" x14ac:dyDescent="0.2">
      <c r="A543" s="346"/>
      <c r="B543" s="351" t="s">
        <v>10988</v>
      </c>
      <c r="C543" s="149" t="s">
        <v>10989</v>
      </c>
      <c r="D543" s="349" t="s">
        <v>10619</v>
      </c>
      <c r="E543" s="352">
        <v>13.296795952782499</v>
      </c>
    </row>
    <row r="544" spans="1:5" ht="36" x14ac:dyDescent="0.2">
      <c r="A544" s="346"/>
      <c r="B544" s="351" t="s">
        <v>10990</v>
      </c>
      <c r="C544" s="149" t="s">
        <v>10991</v>
      </c>
      <c r="D544" s="349" t="s">
        <v>10619</v>
      </c>
      <c r="E544" s="352">
        <v>13.296795952782464</v>
      </c>
    </row>
    <row r="545" spans="1:5" ht="36" x14ac:dyDescent="0.2">
      <c r="A545" s="346"/>
      <c r="B545" s="351" t="s">
        <v>10992</v>
      </c>
      <c r="C545" s="149" t="s">
        <v>10993</v>
      </c>
      <c r="D545" s="349" t="s">
        <v>10619</v>
      </c>
      <c r="E545" s="352">
        <v>13.296795952782464</v>
      </c>
    </row>
    <row r="546" spans="1:5" ht="36" x14ac:dyDescent="0.2">
      <c r="A546" s="346"/>
      <c r="B546" s="351" t="s">
        <v>10994</v>
      </c>
      <c r="C546" s="149" t="s">
        <v>10995</v>
      </c>
      <c r="D546" s="349" t="s">
        <v>10619</v>
      </c>
      <c r="E546" s="352">
        <f>13.2967959527825+28.5160202360877</f>
        <v>41.812816188870201</v>
      </c>
    </row>
    <row r="547" spans="1:5" x14ac:dyDescent="0.2">
      <c r="A547" s="346"/>
      <c r="B547" s="351" t="s">
        <v>10996</v>
      </c>
      <c r="C547" s="348" t="s">
        <v>1078</v>
      </c>
      <c r="D547" s="349"/>
      <c r="E547" s="350">
        <v>6.2478920741989876</v>
      </c>
    </row>
    <row r="548" spans="1:5" x14ac:dyDescent="0.2">
      <c r="A548" s="346"/>
      <c r="B548" s="351" t="s">
        <v>10997</v>
      </c>
      <c r="C548" s="348" t="s">
        <v>10998</v>
      </c>
      <c r="D548" s="349"/>
      <c r="E548" s="350">
        <v>9.6121416526138272</v>
      </c>
    </row>
    <row r="549" spans="1:5" x14ac:dyDescent="0.2">
      <c r="A549" s="346"/>
      <c r="B549" s="351" t="s">
        <v>9849</v>
      </c>
      <c r="C549" s="348" t="s">
        <v>10999</v>
      </c>
      <c r="D549" s="349" t="s">
        <v>11000</v>
      </c>
      <c r="E549" s="350">
        <v>49.021922428330498</v>
      </c>
    </row>
    <row r="550" spans="1:5" x14ac:dyDescent="0.2">
      <c r="A550" s="346"/>
      <c r="B550" s="351" t="s">
        <v>9851</v>
      </c>
      <c r="C550" s="348" t="s">
        <v>9852</v>
      </c>
      <c r="D550" s="349" t="s">
        <v>11001</v>
      </c>
      <c r="E550" s="350">
        <v>49.021922428330498</v>
      </c>
    </row>
    <row r="551" spans="1:5" ht="24" x14ac:dyDescent="0.2">
      <c r="A551" s="346"/>
      <c r="B551" s="351" t="s">
        <v>9853</v>
      </c>
      <c r="C551" s="348" t="s">
        <v>11002</v>
      </c>
      <c r="D551" s="349" t="s">
        <v>11003</v>
      </c>
      <c r="E551" s="350">
        <f>49.0219224283305+1.76222596964587</f>
        <v>50.784148397976367</v>
      </c>
    </row>
    <row r="552" spans="1:5" x14ac:dyDescent="0.2">
      <c r="A552" s="346"/>
      <c r="B552" s="351" t="s">
        <v>9855</v>
      </c>
      <c r="C552" s="348" t="s">
        <v>9856</v>
      </c>
      <c r="D552" s="349" t="s">
        <v>11004</v>
      </c>
      <c r="E552" s="350">
        <v>49.021922428330498</v>
      </c>
    </row>
    <row r="553" spans="1:5" x14ac:dyDescent="0.2">
      <c r="A553" s="346"/>
      <c r="B553" s="351" t="s">
        <v>11005</v>
      </c>
      <c r="C553" s="348" t="s">
        <v>11006</v>
      </c>
      <c r="D553" s="349"/>
      <c r="E553" s="350">
        <v>49.021922428330498</v>
      </c>
    </row>
    <row r="554" spans="1:5" x14ac:dyDescent="0.2">
      <c r="A554" s="346"/>
      <c r="B554" s="351" t="s">
        <v>11007</v>
      </c>
      <c r="C554" s="348" t="s">
        <v>11008</v>
      </c>
      <c r="D554" s="349"/>
      <c r="E554" s="350">
        <v>49.021922428330498</v>
      </c>
    </row>
    <row r="555" spans="1:5" x14ac:dyDescent="0.2">
      <c r="A555" s="346"/>
      <c r="B555" s="351" t="s">
        <v>11009</v>
      </c>
      <c r="C555" s="348" t="s">
        <v>11010</v>
      </c>
      <c r="D555" s="349" t="s">
        <v>11011</v>
      </c>
      <c r="E555" s="350">
        <v>5.4468802698145025</v>
      </c>
    </row>
    <row r="556" spans="1:5" x14ac:dyDescent="0.2">
      <c r="A556" s="346"/>
      <c r="B556" s="351" t="s">
        <v>11012</v>
      </c>
      <c r="C556" s="348" t="s">
        <v>11013</v>
      </c>
      <c r="D556" s="349" t="s">
        <v>11014</v>
      </c>
      <c r="E556" s="350">
        <v>16.340640809443506</v>
      </c>
    </row>
    <row r="557" spans="1:5" x14ac:dyDescent="0.2">
      <c r="A557" s="346"/>
      <c r="B557" s="351" t="s">
        <v>11015</v>
      </c>
      <c r="C557" s="348" t="s">
        <v>11016</v>
      </c>
      <c r="D557" s="349"/>
      <c r="E557" s="350">
        <v>3.5244519392917373</v>
      </c>
    </row>
    <row r="558" spans="1:5" ht="24" x14ac:dyDescent="0.2">
      <c r="A558" s="346"/>
      <c r="B558" s="351" t="s">
        <v>11017</v>
      </c>
      <c r="C558" s="348" t="s">
        <v>11018</v>
      </c>
      <c r="D558" s="349" t="s">
        <v>11019</v>
      </c>
      <c r="E558" s="350">
        <v>19</v>
      </c>
    </row>
    <row r="559" spans="1:5" x14ac:dyDescent="0.2">
      <c r="A559" s="346"/>
      <c r="B559" s="351" t="s">
        <v>11020</v>
      </c>
      <c r="C559" s="348" t="s">
        <v>11021</v>
      </c>
      <c r="D559" s="349"/>
      <c r="E559" s="350">
        <v>20.5059021922428</v>
      </c>
    </row>
    <row r="560" spans="1:5" x14ac:dyDescent="0.2">
      <c r="A560" s="346"/>
      <c r="B560" s="351" t="s">
        <v>11022</v>
      </c>
      <c r="C560" s="348" t="s">
        <v>11023</v>
      </c>
      <c r="D560" s="349"/>
      <c r="E560" s="350">
        <v>20.505902192242832</v>
      </c>
    </row>
    <row r="561" spans="1:5" x14ac:dyDescent="0.2">
      <c r="A561" s="346"/>
      <c r="B561" s="351" t="s">
        <v>9857</v>
      </c>
      <c r="C561" s="348" t="s">
        <v>9858</v>
      </c>
      <c r="D561" s="349" t="s">
        <v>11024</v>
      </c>
      <c r="E561" s="350">
        <v>54.308600337268103</v>
      </c>
    </row>
    <row r="562" spans="1:5" x14ac:dyDescent="0.2">
      <c r="A562" s="346"/>
      <c r="B562" s="351" t="s">
        <v>9859</v>
      </c>
      <c r="C562" s="348" t="s">
        <v>9860</v>
      </c>
      <c r="D562" s="349" t="s">
        <v>11025</v>
      </c>
      <c r="E562" s="350">
        <f>54.3086003372681/3</f>
        <v>18.102866779089368</v>
      </c>
    </row>
    <row r="563" spans="1:5" ht="24" x14ac:dyDescent="0.2">
      <c r="A563" s="346"/>
      <c r="B563" s="351" t="s">
        <v>11026</v>
      </c>
      <c r="C563" s="348" t="s">
        <v>11027</v>
      </c>
      <c r="D563" s="349" t="s">
        <v>11028</v>
      </c>
      <c r="E563" s="350">
        <f>24.5109612141653+1.76222596964587</f>
        <v>26.273187183811167</v>
      </c>
    </row>
    <row r="564" spans="1:5" x14ac:dyDescent="0.2">
      <c r="A564" s="346"/>
      <c r="B564" s="351" t="s">
        <v>11029</v>
      </c>
      <c r="C564" s="348" t="s">
        <v>11030</v>
      </c>
      <c r="D564" s="349" t="s">
        <v>11031</v>
      </c>
      <c r="E564" s="350">
        <v>24.51096121416526</v>
      </c>
    </row>
    <row r="565" spans="1:5" x14ac:dyDescent="0.2">
      <c r="A565" s="346"/>
      <c r="B565" s="351" t="s">
        <v>11032</v>
      </c>
      <c r="C565" s="348" t="s">
        <v>828</v>
      </c>
      <c r="D565" s="349"/>
      <c r="E565" s="350">
        <v>13.296795952782464</v>
      </c>
    </row>
    <row r="566" spans="1:5" ht="24" x14ac:dyDescent="0.2">
      <c r="A566" s="346"/>
      <c r="B566" s="351" t="s">
        <v>11033</v>
      </c>
      <c r="C566" s="149" t="s">
        <v>11034</v>
      </c>
      <c r="D566" s="349" t="s">
        <v>3481</v>
      </c>
      <c r="E566" s="350">
        <v>16.340640809443499</v>
      </c>
    </row>
    <row r="567" spans="1:5" x14ac:dyDescent="0.2">
      <c r="A567" s="346"/>
      <c r="B567" s="351" t="s">
        <v>11035</v>
      </c>
      <c r="C567" s="149" t="s">
        <v>11036</v>
      </c>
      <c r="D567" s="349"/>
      <c r="E567" s="356">
        <v>13.296795952782464</v>
      </c>
    </row>
    <row r="568" spans="1:5" x14ac:dyDescent="0.2">
      <c r="A568" s="346"/>
      <c r="B568" s="351" t="s">
        <v>11037</v>
      </c>
      <c r="C568" s="348" t="s">
        <v>827</v>
      </c>
      <c r="D568" s="349"/>
      <c r="E568" s="350">
        <v>6.8887015177065765</v>
      </c>
    </row>
    <row r="569" spans="1:5" ht="36" x14ac:dyDescent="0.2">
      <c r="A569" s="346"/>
      <c r="B569" s="351" t="s">
        <v>9861</v>
      </c>
      <c r="C569" s="149" t="s">
        <v>9862</v>
      </c>
      <c r="D569" s="349" t="s">
        <v>11038</v>
      </c>
      <c r="E569" s="352">
        <v>73.372681281618895</v>
      </c>
    </row>
    <row r="570" spans="1:5" ht="36" x14ac:dyDescent="0.2">
      <c r="A570" s="346"/>
      <c r="B570" s="351" t="s">
        <v>9863</v>
      </c>
      <c r="C570" s="149" t="s">
        <v>11039</v>
      </c>
      <c r="D570" s="349" t="s">
        <v>11038</v>
      </c>
      <c r="E570" s="352">
        <v>73.372681281618895</v>
      </c>
    </row>
    <row r="571" spans="1:5" ht="36" x14ac:dyDescent="0.2">
      <c r="A571" s="346"/>
      <c r="B571" s="351" t="s">
        <v>11040</v>
      </c>
      <c r="C571" s="149" t="s">
        <v>11041</v>
      </c>
      <c r="D571" s="349" t="s">
        <v>11038</v>
      </c>
      <c r="E571" s="352">
        <v>73.372681281618895</v>
      </c>
    </row>
    <row r="572" spans="1:5" ht="36" x14ac:dyDescent="0.2">
      <c r="A572" s="346"/>
      <c r="B572" s="351" t="s">
        <v>9865</v>
      </c>
      <c r="C572" s="149" t="s">
        <v>9866</v>
      </c>
      <c r="D572" s="349" t="s">
        <v>11038</v>
      </c>
      <c r="E572" s="350">
        <v>63.600337268128172</v>
      </c>
    </row>
    <row r="573" spans="1:5" ht="24" x14ac:dyDescent="0.2">
      <c r="A573" s="346"/>
      <c r="B573" s="351" t="s">
        <v>11042</v>
      </c>
      <c r="C573" s="149" t="s">
        <v>11043</v>
      </c>
      <c r="D573" s="349" t="s">
        <v>3481</v>
      </c>
      <c r="E573" s="352">
        <v>5.0590219224283306</v>
      </c>
    </row>
    <row r="574" spans="1:5" ht="24" x14ac:dyDescent="0.2">
      <c r="A574" s="346"/>
      <c r="B574" s="351" t="s">
        <v>11044</v>
      </c>
      <c r="C574" s="149" t="s">
        <v>11045</v>
      </c>
      <c r="D574" s="349" t="s">
        <v>3481</v>
      </c>
      <c r="E574" s="352">
        <v>5.0590219224283306</v>
      </c>
    </row>
    <row r="575" spans="1:5" ht="24" x14ac:dyDescent="0.2">
      <c r="A575" s="346"/>
      <c r="B575" s="351" t="s">
        <v>11046</v>
      </c>
      <c r="C575" s="149" t="s">
        <v>11047</v>
      </c>
      <c r="D575" s="349" t="s">
        <v>3481</v>
      </c>
      <c r="E575" s="350">
        <v>3.5244519392917373</v>
      </c>
    </row>
    <row r="576" spans="1:5" ht="24" x14ac:dyDescent="0.2">
      <c r="A576" s="346"/>
      <c r="B576" s="351" t="s">
        <v>11048</v>
      </c>
      <c r="C576" s="149" t="s">
        <v>11049</v>
      </c>
      <c r="D576" s="349" t="s">
        <v>3481</v>
      </c>
      <c r="E576" s="350">
        <v>3.5244519392917373</v>
      </c>
    </row>
    <row r="577" spans="1:5" ht="24" x14ac:dyDescent="0.2">
      <c r="A577" s="346"/>
      <c r="B577" s="351" t="s">
        <v>11050</v>
      </c>
      <c r="C577" s="149" t="s">
        <v>11051</v>
      </c>
      <c r="D577" s="349" t="s">
        <v>3481</v>
      </c>
      <c r="E577" s="350">
        <v>3.5244519392917373</v>
      </c>
    </row>
    <row r="578" spans="1:5" x14ac:dyDescent="0.2">
      <c r="A578" s="346"/>
      <c r="B578" s="351" t="s">
        <v>11052</v>
      </c>
      <c r="C578" s="348" t="s">
        <v>1058</v>
      </c>
      <c r="D578" s="349"/>
      <c r="E578" s="350">
        <v>29.957841483979763</v>
      </c>
    </row>
    <row r="579" spans="1:5" x14ac:dyDescent="0.2">
      <c r="A579" s="346"/>
      <c r="B579" s="351" t="s">
        <v>11053</v>
      </c>
      <c r="C579" s="348" t="s">
        <v>11054</v>
      </c>
      <c r="D579" s="349"/>
      <c r="E579" s="350">
        <v>8.1703204047217497</v>
      </c>
    </row>
    <row r="580" spans="1:5" x14ac:dyDescent="0.2">
      <c r="A580" s="346"/>
      <c r="B580" s="351" t="s">
        <v>11055</v>
      </c>
      <c r="C580" s="348" t="s">
        <v>11056</v>
      </c>
      <c r="D580" s="349"/>
      <c r="E580" s="350">
        <v>2.8836424957841502</v>
      </c>
    </row>
    <row r="581" spans="1:5" x14ac:dyDescent="0.2">
      <c r="A581" s="346"/>
      <c r="B581" s="351" t="s">
        <v>11057</v>
      </c>
      <c r="C581" s="348" t="s">
        <v>826</v>
      </c>
      <c r="D581" s="349" t="s">
        <v>11058</v>
      </c>
      <c r="E581" s="350">
        <v>13.617200674536255</v>
      </c>
    </row>
    <row r="582" spans="1:5" x14ac:dyDescent="0.2">
      <c r="A582" s="346"/>
      <c r="B582" s="351" t="s">
        <v>11059</v>
      </c>
      <c r="C582" s="348" t="s">
        <v>11060</v>
      </c>
      <c r="D582" s="349" t="s">
        <v>11061</v>
      </c>
      <c r="E582" s="350">
        <v>13.617200674536255</v>
      </c>
    </row>
    <row r="583" spans="1:5" x14ac:dyDescent="0.2">
      <c r="A583" s="346"/>
      <c r="B583" s="351" t="s">
        <v>11062</v>
      </c>
      <c r="C583" s="348" t="s">
        <v>11063</v>
      </c>
      <c r="D583" s="349" t="s">
        <v>11064</v>
      </c>
      <c r="E583" s="350">
        <v>13.617200674536299</v>
      </c>
    </row>
    <row r="584" spans="1:5" x14ac:dyDescent="0.2">
      <c r="A584" s="346"/>
      <c r="B584" s="351" t="s">
        <v>11065</v>
      </c>
      <c r="C584" s="348" t="s">
        <v>11066</v>
      </c>
      <c r="D584" s="349" t="s">
        <v>11064</v>
      </c>
      <c r="E584" s="350">
        <v>13.617200674536255</v>
      </c>
    </row>
    <row r="585" spans="1:5" x14ac:dyDescent="0.2">
      <c r="A585" s="346"/>
      <c r="B585" s="351" t="s">
        <v>11067</v>
      </c>
      <c r="C585" s="348" t="s">
        <v>11068</v>
      </c>
      <c r="D585" s="349" t="s">
        <v>11064</v>
      </c>
      <c r="E585" s="350">
        <v>13.617200674536255</v>
      </c>
    </row>
    <row r="586" spans="1:5" x14ac:dyDescent="0.2">
      <c r="A586" s="346"/>
      <c r="B586" s="351" t="s">
        <v>11069</v>
      </c>
      <c r="C586" s="348" t="s">
        <v>11070</v>
      </c>
      <c r="D586" s="349" t="s">
        <v>11064</v>
      </c>
      <c r="E586" s="350">
        <v>13.617200674536255</v>
      </c>
    </row>
    <row r="587" spans="1:5" x14ac:dyDescent="0.2">
      <c r="A587" s="346"/>
      <c r="B587" s="351" t="s">
        <v>11071</v>
      </c>
      <c r="C587" s="348" t="s">
        <v>11072</v>
      </c>
      <c r="D587" s="349" t="s">
        <v>11064</v>
      </c>
      <c r="E587" s="350">
        <v>13.617200674536299</v>
      </c>
    </row>
    <row r="588" spans="1:5" ht="24" x14ac:dyDescent="0.2">
      <c r="A588" s="346"/>
      <c r="B588" s="351" t="s">
        <v>11073</v>
      </c>
      <c r="C588" s="348" t="s">
        <v>11074</v>
      </c>
      <c r="D588" s="349" t="s">
        <v>11064</v>
      </c>
      <c r="E588" s="350">
        <v>13.617200674536299</v>
      </c>
    </row>
    <row r="589" spans="1:5" ht="24" x14ac:dyDescent="0.2">
      <c r="A589" s="346"/>
      <c r="B589" s="351" t="s">
        <v>11075</v>
      </c>
      <c r="C589" s="149" t="s">
        <v>11076</v>
      </c>
      <c r="D589" s="349" t="s">
        <v>3481</v>
      </c>
      <c r="E589" s="352">
        <v>32.681281618886999</v>
      </c>
    </row>
    <row r="590" spans="1:5" ht="24" x14ac:dyDescent="0.2">
      <c r="A590" s="346"/>
      <c r="B590" s="351" t="s">
        <v>11077</v>
      </c>
      <c r="C590" s="149" t="s">
        <v>11078</v>
      </c>
      <c r="D590" s="349" t="s">
        <v>3481</v>
      </c>
      <c r="E590" s="352">
        <v>32.681281618886999</v>
      </c>
    </row>
    <row r="591" spans="1:5" ht="24" x14ac:dyDescent="0.2">
      <c r="A591" s="346"/>
      <c r="B591" s="351" t="s">
        <v>11079</v>
      </c>
      <c r="C591" s="149" t="s">
        <v>11080</v>
      </c>
      <c r="D591" s="349" t="s">
        <v>3481</v>
      </c>
      <c r="E591" s="352">
        <v>32.681281618886999</v>
      </c>
    </row>
    <row r="592" spans="1:5" ht="24" x14ac:dyDescent="0.2">
      <c r="A592" s="346"/>
      <c r="B592" s="351" t="s">
        <v>11081</v>
      </c>
      <c r="C592" s="149" t="s">
        <v>11082</v>
      </c>
      <c r="D592" s="349" t="s">
        <v>3481</v>
      </c>
      <c r="E592" s="350">
        <f>32.681281618887+28.5160202360877</f>
        <v>61.197301854974697</v>
      </c>
    </row>
    <row r="593" spans="1:5" ht="108" x14ac:dyDescent="0.2">
      <c r="A593" s="346"/>
      <c r="B593" s="351" t="s">
        <v>9867</v>
      </c>
      <c r="C593" s="348" t="s">
        <v>11083</v>
      </c>
      <c r="D593" s="349" t="s">
        <v>10129</v>
      </c>
      <c r="E593" s="350">
        <v>192.24199999999999</v>
      </c>
    </row>
    <row r="594" spans="1:5" ht="108" x14ac:dyDescent="0.2">
      <c r="A594" s="346"/>
      <c r="B594" s="351" t="s">
        <v>9869</v>
      </c>
      <c r="C594" s="348" t="s">
        <v>9870</v>
      </c>
      <c r="D594" s="349" t="s">
        <v>10129</v>
      </c>
      <c r="E594" s="350">
        <v>96.120999999999995</v>
      </c>
    </row>
    <row r="595" spans="1:5" ht="108" x14ac:dyDescent="0.2">
      <c r="A595" s="346"/>
      <c r="B595" s="351" t="s">
        <v>9871</v>
      </c>
      <c r="C595" s="348" t="s">
        <v>9872</v>
      </c>
      <c r="D595" s="349" t="s">
        <v>11084</v>
      </c>
      <c r="E595" s="350">
        <v>192.24199999999999</v>
      </c>
    </row>
    <row r="596" spans="1:5" ht="108" x14ac:dyDescent="0.2">
      <c r="A596" s="346"/>
      <c r="B596" s="351" t="s">
        <v>9873</v>
      </c>
      <c r="C596" s="348" t="s">
        <v>11085</v>
      </c>
      <c r="D596" s="349" t="s">
        <v>10129</v>
      </c>
      <c r="E596" s="350">
        <v>96.120999999999995</v>
      </c>
    </row>
    <row r="597" spans="1:5" x14ac:dyDescent="0.2">
      <c r="A597" s="346"/>
      <c r="B597" s="351" t="s">
        <v>11086</v>
      </c>
      <c r="C597" s="348" t="s">
        <v>11087</v>
      </c>
      <c r="D597" s="349"/>
      <c r="E597" s="350">
        <v>6.88870151770658</v>
      </c>
    </row>
    <row r="598" spans="1:5" x14ac:dyDescent="0.2">
      <c r="A598" s="346"/>
      <c r="B598" s="351" t="s">
        <v>11088</v>
      </c>
      <c r="C598" s="348" t="s">
        <v>11089</v>
      </c>
      <c r="D598" s="349"/>
      <c r="E598" s="350">
        <v>6.8887015177065765</v>
      </c>
    </row>
    <row r="599" spans="1:5" x14ac:dyDescent="0.2">
      <c r="A599" s="346"/>
      <c r="B599" s="351" t="s">
        <v>11090</v>
      </c>
      <c r="C599" s="348" t="s">
        <v>11091</v>
      </c>
      <c r="D599" s="349"/>
      <c r="E599" s="350">
        <v>6.2478920741989876</v>
      </c>
    </row>
    <row r="600" spans="1:5" x14ac:dyDescent="0.2">
      <c r="A600" s="346"/>
      <c r="B600" s="351" t="s">
        <v>11092</v>
      </c>
      <c r="C600" s="348" t="s">
        <v>11093</v>
      </c>
      <c r="D600" s="349"/>
      <c r="E600" s="350">
        <v>4.1652613827993257</v>
      </c>
    </row>
    <row r="601" spans="1:5" x14ac:dyDescent="0.2">
      <c r="A601" s="346"/>
      <c r="B601" s="351" t="s">
        <v>11094</v>
      </c>
      <c r="C601" s="348" t="s">
        <v>11095</v>
      </c>
      <c r="D601" s="349" t="s">
        <v>11096</v>
      </c>
      <c r="E601" s="350">
        <v>20.505902192242832</v>
      </c>
    </row>
    <row r="602" spans="1:5" x14ac:dyDescent="0.2">
      <c r="A602" s="346"/>
      <c r="B602" s="351" t="s">
        <v>11097</v>
      </c>
      <c r="C602" s="348" t="s">
        <v>11098</v>
      </c>
      <c r="D602" s="349"/>
      <c r="E602" s="350">
        <v>11.214165261382799</v>
      </c>
    </row>
    <row r="603" spans="1:5" x14ac:dyDescent="0.2">
      <c r="A603" s="346"/>
      <c r="B603" s="351" t="s">
        <v>11099</v>
      </c>
      <c r="C603" s="348" t="s">
        <v>11100</v>
      </c>
      <c r="D603" s="349"/>
      <c r="E603" s="350">
        <v>11.214165261382799</v>
      </c>
    </row>
    <row r="604" spans="1:5" x14ac:dyDescent="0.2">
      <c r="A604" s="346"/>
      <c r="B604" s="351" t="s">
        <v>11101</v>
      </c>
      <c r="C604" s="348" t="s">
        <v>11102</v>
      </c>
      <c r="D604" s="349"/>
      <c r="E604" s="350">
        <v>11.214165261382799</v>
      </c>
    </row>
    <row r="605" spans="1:5" x14ac:dyDescent="0.2">
      <c r="A605" s="346"/>
      <c r="B605" s="351" t="s">
        <v>11103</v>
      </c>
      <c r="C605" s="348" t="s">
        <v>11104</v>
      </c>
      <c r="D605" s="349"/>
      <c r="E605" s="350">
        <v>11.214165261382799</v>
      </c>
    </row>
    <row r="606" spans="1:5" x14ac:dyDescent="0.2">
      <c r="A606" s="346"/>
      <c r="B606" s="351" t="s">
        <v>11105</v>
      </c>
      <c r="C606" s="348" t="s">
        <v>11106</v>
      </c>
      <c r="D606" s="349"/>
      <c r="E606" s="350">
        <v>1.6020236087689714</v>
      </c>
    </row>
    <row r="607" spans="1:5" ht="36" x14ac:dyDescent="0.2">
      <c r="A607" s="346"/>
      <c r="B607" s="351" t="s">
        <v>9875</v>
      </c>
      <c r="C607" s="348" t="s">
        <v>9876</v>
      </c>
      <c r="D607" s="349" t="s">
        <v>11038</v>
      </c>
      <c r="E607" s="350">
        <v>73.372681281618881</v>
      </c>
    </row>
    <row r="608" spans="1:5" ht="24" x14ac:dyDescent="0.2">
      <c r="A608" s="346"/>
      <c r="B608" s="351" t="s">
        <v>11107</v>
      </c>
      <c r="C608" s="348" t="s">
        <v>11108</v>
      </c>
      <c r="D608" s="349" t="s">
        <v>11109</v>
      </c>
      <c r="E608" s="350">
        <f>32.2512647554806+1.76222596964587</f>
        <v>34.013490725126466</v>
      </c>
    </row>
    <row r="609" spans="1:5" x14ac:dyDescent="0.2">
      <c r="A609" s="346"/>
      <c r="B609" s="351" t="s">
        <v>11110</v>
      </c>
      <c r="C609" s="348" t="s">
        <v>11111</v>
      </c>
      <c r="D609" s="349" t="s">
        <v>11112</v>
      </c>
      <c r="E609" s="350">
        <v>32.251264755480605</v>
      </c>
    </row>
    <row r="610" spans="1:5" x14ac:dyDescent="0.2">
      <c r="A610" s="346"/>
      <c r="B610" s="351" t="s">
        <v>11113</v>
      </c>
      <c r="C610" s="348" t="s">
        <v>11114</v>
      </c>
      <c r="D610" s="349" t="s">
        <v>11115</v>
      </c>
      <c r="E610" s="350">
        <v>20.5059021922428</v>
      </c>
    </row>
    <row r="611" spans="1:5" x14ac:dyDescent="0.2">
      <c r="A611" s="346"/>
      <c r="B611" s="351" t="s">
        <v>11116</v>
      </c>
      <c r="C611" s="348" t="s">
        <v>11117</v>
      </c>
      <c r="D611" s="349" t="s">
        <v>11118</v>
      </c>
      <c r="E611" s="350">
        <v>20.505902192242832</v>
      </c>
    </row>
    <row r="612" spans="1:5" x14ac:dyDescent="0.2">
      <c r="A612" s="346"/>
      <c r="B612" s="351" t="s">
        <v>11119</v>
      </c>
      <c r="C612" s="149" t="s">
        <v>11120</v>
      </c>
      <c r="D612" s="349"/>
      <c r="E612" s="356">
        <v>5.4468802698144998</v>
      </c>
    </row>
    <row r="613" spans="1:5" x14ac:dyDescent="0.2">
      <c r="A613" s="346"/>
      <c r="B613" s="351" t="s">
        <v>11121</v>
      </c>
      <c r="C613" s="149" t="s">
        <v>11122</v>
      </c>
      <c r="D613" s="349"/>
      <c r="E613" s="356">
        <v>5.4468802698145025</v>
      </c>
    </row>
    <row r="614" spans="1:5" x14ac:dyDescent="0.2">
      <c r="A614" s="346"/>
      <c r="B614" s="351" t="s">
        <v>9877</v>
      </c>
      <c r="C614" s="348" t="s">
        <v>11123</v>
      </c>
      <c r="D614" s="349"/>
      <c r="E614" s="350">
        <v>23.229342327150082</v>
      </c>
    </row>
    <row r="615" spans="1:5" x14ac:dyDescent="0.2">
      <c r="A615" s="346"/>
      <c r="B615" s="351" t="s">
        <v>11124</v>
      </c>
      <c r="C615" s="348" t="s">
        <v>11125</v>
      </c>
      <c r="D615" s="349" t="s">
        <v>11126</v>
      </c>
      <c r="E615" s="350">
        <v>10.893760539629</v>
      </c>
    </row>
    <row r="616" spans="1:5" ht="36" x14ac:dyDescent="0.2">
      <c r="A616" s="346"/>
      <c r="B616" s="351" t="s">
        <v>11127</v>
      </c>
      <c r="C616" s="348" t="s">
        <v>11128</v>
      </c>
      <c r="D616" s="349" t="s">
        <v>11129</v>
      </c>
      <c r="E616" s="350">
        <v>33.962900505902198</v>
      </c>
    </row>
    <row r="617" spans="1:5" ht="24" x14ac:dyDescent="0.2">
      <c r="A617" s="346"/>
      <c r="B617" s="351" t="s">
        <v>11130</v>
      </c>
      <c r="C617" s="348" t="s">
        <v>11131</v>
      </c>
      <c r="D617" s="349" t="s">
        <v>3481</v>
      </c>
      <c r="E617" s="350">
        <v>33.962900505902198</v>
      </c>
    </row>
    <row r="618" spans="1:5" ht="48" x14ac:dyDescent="0.2">
      <c r="A618" s="346"/>
      <c r="B618" s="351" t="s">
        <v>11132</v>
      </c>
      <c r="C618" s="348" t="s">
        <v>11133</v>
      </c>
      <c r="D618" s="349" t="s">
        <v>11134</v>
      </c>
      <c r="E618" s="350">
        <f>33.9629005059022+1.76222596964587</f>
        <v>35.725126475548066</v>
      </c>
    </row>
    <row r="619" spans="1:5" x14ac:dyDescent="0.2">
      <c r="A619" s="346"/>
      <c r="B619" s="351" t="s">
        <v>11135</v>
      </c>
      <c r="C619" s="348" t="s">
        <v>11136</v>
      </c>
      <c r="D619" s="349" t="s">
        <v>11137</v>
      </c>
      <c r="E619" s="350">
        <v>10.893760539629</v>
      </c>
    </row>
    <row r="620" spans="1:5" ht="36" x14ac:dyDescent="0.2">
      <c r="A620" s="346"/>
      <c r="B620" s="351" t="s">
        <v>11138</v>
      </c>
      <c r="C620" s="348" t="s">
        <v>11139</v>
      </c>
      <c r="D620" s="349" t="s">
        <v>11140</v>
      </c>
      <c r="E620" s="350">
        <v>10.893760539629</v>
      </c>
    </row>
    <row r="621" spans="1:5" x14ac:dyDescent="0.2">
      <c r="A621" s="346"/>
      <c r="B621" s="351" t="s">
        <v>11141</v>
      </c>
      <c r="C621" s="348" t="s">
        <v>11142</v>
      </c>
      <c r="D621" s="349" t="s">
        <v>11143</v>
      </c>
      <c r="E621" s="350">
        <v>1.76222596964587</v>
      </c>
    </row>
    <row r="622" spans="1:5" x14ac:dyDescent="0.2">
      <c r="A622" s="346"/>
      <c r="B622" s="351" t="s">
        <v>11144</v>
      </c>
      <c r="C622" s="348" t="s">
        <v>11145</v>
      </c>
      <c r="D622" s="349" t="s">
        <v>11146</v>
      </c>
      <c r="E622" s="350">
        <v>1.7622259696458686</v>
      </c>
    </row>
    <row r="623" spans="1:5" ht="24" x14ac:dyDescent="0.2">
      <c r="A623" s="346"/>
      <c r="B623" s="351" t="s">
        <v>11147</v>
      </c>
      <c r="C623" s="348" t="s">
        <v>11148</v>
      </c>
      <c r="D623" s="349" t="s">
        <v>11149</v>
      </c>
      <c r="E623" s="350">
        <f>1.76222596964587+1.76222596964587</f>
        <v>3.5244519392917399</v>
      </c>
    </row>
    <row r="624" spans="1:5" x14ac:dyDescent="0.2">
      <c r="A624" s="346"/>
      <c r="B624" s="351" t="s">
        <v>11150</v>
      </c>
      <c r="C624" s="348" t="s">
        <v>11151</v>
      </c>
      <c r="D624" s="349" t="s">
        <v>11152</v>
      </c>
      <c r="E624" s="350">
        <v>1.7622259696458686</v>
      </c>
    </row>
    <row r="625" spans="1:5" x14ac:dyDescent="0.2">
      <c r="A625" s="346"/>
      <c r="B625" s="351" t="s">
        <v>11153</v>
      </c>
      <c r="C625" s="348" t="s">
        <v>11154</v>
      </c>
      <c r="D625" s="349"/>
      <c r="E625" s="350">
        <v>1.7622259696458686</v>
      </c>
    </row>
    <row r="626" spans="1:5" x14ac:dyDescent="0.2">
      <c r="A626" s="346"/>
      <c r="B626" s="351" t="s">
        <v>11155</v>
      </c>
      <c r="C626" s="348" t="s">
        <v>1035</v>
      </c>
      <c r="D626" s="349"/>
      <c r="E626" s="350">
        <v>13.296795952782464</v>
      </c>
    </row>
    <row r="627" spans="1:5" ht="48" x14ac:dyDescent="0.2">
      <c r="A627" s="346"/>
      <c r="B627" s="351" t="s">
        <v>11156</v>
      </c>
      <c r="C627" s="149" t="s">
        <v>11157</v>
      </c>
      <c r="D627" s="349" t="s">
        <v>10046</v>
      </c>
      <c r="E627" s="352">
        <v>24.51096121416526</v>
      </c>
    </row>
    <row r="628" spans="1:5" ht="60" x14ac:dyDescent="0.2">
      <c r="A628" s="346"/>
      <c r="B628" s="351" t="s">
        <v>9879</v>
      </c>
      <c r="C628" s="348" t="s">
        <v>11158</v>
      </c>
      <c r="D628" s="349" t="s">
        <v>11159</v>
      </c>
      <c r="E628" s="350">
        <v>48.060499999999998</v>
      </c>
    </row>
    <row r="629" spans="1:5" x14ac:dyDescent="0.2">
      <c r="A629" s="346"/>
      <c r="B629" s="351" t="s">
        <v>11160</v>
      </c>
      <c r="C629" s="348" t="s">
        <v>1029</v>
      </c>
      <c r="D629" s="349"/>
      <c r="E629" s="350">
        <v>11.214165261382799</v>
      </c>
    </row>
    <row r="630" spans="1:5" x14ac:dyDescent="0.2">
      <c r="A630" s="346"/>
      <c r="B630" s="351" t="s">
        <v>9881</v>
      </c>
      <c r="C630" s="348" t="s">
        <v>9882</v>
      </c>
      <c r="D630" s="349"/>
      <c r="E630" s="350">
        <v>40.85160202360877</v>
      </c>
    </row>
    <row r="631" spans="1:5" x14ac:dyDescent="0.2">
      <c r="A631" s="346"/>
      <c r="B631" s="351" t="s">
        <v>11161</v>
      </c>
      <c r="C631" s="348" t="s">
        <v>11162</v>
      </c>
      <c r="D631" s="349"/>
      <c r="E631" s="350">
        <v>24.51096121416526</v>
      </c>
    </row>
    <row r="632" spans="1:5" x14ac:dyDescent="0.2">
      <c r="A632" s="346"/>
      <c r="B632" s="351" t="s">
        <v>11163</v>
      </c>
      <c r="C632" s="348" t="s">
        <v>1027</v>
      </c>
      <c r="D632" s="349"/>
      <c r="E632" s="350">
        <v>11.214165261382799</v>
      </c>
    </row>
    <row r="633" spans="1:5" x14ac:dyDescent="0.2">
      <c r="A633" s="346"/>
      <c r="B633" s="351" t="s">
        <v>11164</v>
      </c>
      <c r="C633" s="348" t="s">
        <v>11165</v>
      </c>
      <c r="D633" s="349"/>
      <c r="E633" s="350">
        <v>16.340640809443506</v>
      </c>
    </row>
    <row r="634" spans="1:5" x14ac:dyDescent="0.2">
      <c r="A634" s="346"/>
      <c r="B634" s="351" t="s">
        <v>11166</v>
      </c>
      <c r="C634" s="348" t="s">
        <v>11167</v>
      </c>
      <c r="D634" s="349"/>
      <c r="E634" s="350">
        <v>10.413153456998314</v>
      </c>
    </row>
    <row r="635" spans="1:5" x14ac:dyDescent="0.2">
      <c r="A635" s="346"/>
      <c r="B635" s="351" t="s">
        <v>11168</v>
      </c>
      <c r="C635" s="348" t="s">
        <v>1025</v>
      </c>
      <c r="D635" s="349"/>
      <c r="E635" s="350">
        <v>13.617200674536255</v>
      </c>
    </row>
    <row r="636" spans="1:5" x14ac:dyDescent="0.2">
      <c r="A636" s="346"/>
      <c r="B636" s="351" t="s">
        <v>11169</v>
      </c>
      <c r="C636" s="348" t="s">
        <v>11170</v>
      </c>
      <c r="D636" s="349"/>
      <c r="E636" s="350">
        <v>1.76222596964587</v>
      </c>
    </row>
    <row r="637" spans="1:5" ht="24" x14ac:dyDescent="0.2">
      <c r="A637" s="346"/>
      <c r="B637" s="351" t="s">
        <v>11171</v>
      </c>
      <c r="C637" s="348" t="s">
        <v>11172</v>
      </c>
      <c r="D637" s="349" t="s">
        <v>11173</v>
      </c>
      <c r="E637" s="350">
        <f>2.72344013490725+1.76222596964587</f>
        <v>4.4856661045531201</v>
      </c>
    </row>
    <row r="638" spans="1:5" x14ac:dyDescent="0.2">
      <c r="A638" s="346"/>
      <c r="B638" s="351" t="s">
        <v>11174</v>
      </c>
      <c r="C638" s="348" t="s">
        <v>11175</v>
      </c>
      <c r="D638" s="349" t="s">
        <v>11176</v>
      </c>
      <c r="E638" s="350">
        <v>2.7234401349072512</v>
      </c>
    </row>
    <row r="639" spans="1:5" x14ac:dyDescent="0.2">
      <c r="A639" s="346"/>
      <c r="B639" s="351" t="s">
        <v>11177</v>
      </c>
      <c r="C639" s="348" t="s">
        <v>11178</v>
      </c>
      <c r="D639" s="349"/>
      <c r="E639" s="350">
        <v>1.76222596964587</v>
      </c>
    </row>
    <row r="640" spans="1:5" x14ac:dyDescent="0.2">
      <c r="A640" s="346"/>
      <c r="B640" s="351" t="s">
        <v>9883</v>
      </c>
      <c r="C640" s="348" t="s">
        <v>9667</v>
      </c>
      <c r="D640" s="349"/>
      <c r="E640" s="350">
        <v>61.197301854974711</v>
      </c>
    </row>
    <row r="641" spans="1:5" x14ac:dyDescent="0.2">
      <c r="A641" s="346"/>
      <c r="B641" s="351" t="s">
        <v>9884</v>
      </c>
      <c r="C641" s="348" t="s">
        <v>805</v>
      </c>
      <c r="D641" s="349"/>
      <c r="E641" s="350">
        <v>40.85160202360877</v>
      </c>
    </row>
    <row r="642" spans="1:5" x14ac:dyDescent="0.2">
      <c r="A642" s="346"/>
      <c r="B642" s="351" t="s">
        <v>9885</v>
      </c>
      <c r="C642" s="348" t="s">
        <v>9886</v>
      </c>
      <c r="D642" s="349"/>
      <c r="E642" s="350">
        <v>17.7824620573356</v>
      </c>
    </row>
    <row r="643" spans="1:5" x14ac:dyDescent="0.2">
      <c r="A643" s="346"/>
      <c r="B643" s="351" t="s">
        <v>9887</v>
      </c>
      <c r="C643" s="348" t="s">
        <v>9888</v>
      </c>
      <c r="D643" s="349"/>
      <c r="E643" s="350">
        <v>17.7824620573356</v>
      </c>
    </row>
    <row r="644" spans="1:5" x14ac:dyDescent="0.2">
      <c r="A644" s="346"/>
      <c r="B644" s="351" t="s">
        <v>11179</v>
      </c>
      <c r="C644" s="348" t="s">
        <v>11180</v>
      </c>
      <c r="D644" s="349"/>
      <c r="E644" s="350">
        <v>17.7824620573356</v>
      </c>
    </row>
    <row r="645" spans="1:5" x14ac:dyDescent="0.2">
      <c r="A645" s="346"/>
      <c r="B645" s="351" t="s">
        <v>9889</v>
      </c>
      <c r="C645" s="348" t="s">
        <v>804</v>
      </c>
      <c r="D645" s="349"/>
      <c r="E645" s="350">
        <v>61.197301854974711</v>
      </c>
    </row>
    <row r="646" spans="1:5" x14ac:dyDescent="0.2">
      <c r="A646" s="346"/>
      <c r="B646" s="351" t="s">
        <v>9890</v>
      </c>
      <c r="C646" s="348" t="s">
        <v>803</v>
      </c>
      <c r="D646" s="349"/>
      <c r="E646" s="350">
        <v>40.85160202360877</v>
      </c>
    </row>
    <row r="647" spans="1:5" ht="36" x14ac:dyDescent="0.2">
      <c r="A647" s="346"/>
      <c r="B647" s="351" t="s">
        <v>11181</v>
      </c>
      <c r="C647" s="348" t="s">
        <v>11182</v>
      </c>
      <c r="D647" s="349" t="s">
        <v>11183</v>
      </c>
      <c r="E647" s="350">
        <v>10.893760539629</v>
      </c>
    </row>
    <row r="648" spans="1:5" ht="36" x14ac:dyDescent="0.2">
      <c r="A648" s="346"/>
      <c r="B648" s="351" t="s">
        <v>11184</v>
      </c>
      <c r="C648" s="348" t="s">
        <v>11185</v>
      </c>
      <c r="D648" s="349" t="s">
        <v>11186</v>
      </c>
      <c r="E648" s="350">
        <v>10.893760539629</v>
      </c>
    </row>
    <row r="649" spans="1:5" x14ac:dyDescent="0.2">
      <c r="A649" s="346"/>
      <c r="B649" s="351" t="s">
        <v>11187</v>
      </c>
      <c r="C649" s="348" t="s">
        <v>800</v>
      </c>
      <c r="D649" s="349"/>
      <c r="E649" s="350">
        <v>9.6121416526138272</v>
      </c>
    </row>
    <row r="650" spans="1:5" x14ac:dyDescent="0.2">
      <c r="A650" s="346"/>
      <c r="B650" s="351" t="s">
        <v>11188</v>
      </c>
      <c r="C650" s="348" t="s">
        <v>11189</v>
      </c>
      <c r="D650" s="349"/>
      <c r="E650" s="350">
        <v>8.1703204047217532</v>
      </c>
    </row>
    <row r="651" spans="1:5" ht="24" x14ac:dyDescent="0.2">
      <c r="A651" s="346"/>
      <c r="B651" s="351" t="s">
        <v>11190</v>
      </c>
      <c r="C651" s="348" t="s">
        <v>11191</v>
      </c>
      <c r="D651" s="349" t="s">
        <v>3481</v>
      </c>
      <c r="E651" s="350">
        <v>12.3355817875211</v>
      </c>
    </row>
    <row r="652" spans="1:5" ht="24" x14ac:dyDescent="0.2">
      <c r="A652" s="346"/>
      <c r="B652" s="351" t="s">
        <v>11192</v>
      </c>
      <c r="C652" s="348" t="s">
        <v>11193</v>
      </c>
      <c r="D652" s="349" t="s">
        <v>3481</v>
      </c>
      <c r="E652" s="350">
        <v>12.335581787521079</v>
      </c>
    </row>
    <row r="653" spans="1:5" ht="24" x14ac:dyDescent="0.2">
      <c r="A653" s="346"/>
      <c r="B653" s="351" t="s">
        <v>11194</v>
      </c>
      <c r="C653" s="348" t="s">
        <v>11195</v>
      </c>
      <c r="D653" s="349" t="s">
        <v>3481</v>
      </c>
      <c r="E653" s="350">
        <v>12.335581787521079</v>
      </c>
    </row>
    <row r="654" spans="1:5" ht="24" x14ac:dyDescent="0.2">
      <c r="A654" s="346"/>
      <c r="B654" s="351" t="s">
        <v>11196</v>
      </c>
      <c r="C654" s="348" t="s">
        <v>11197</v>
      </c>
      <c r="D654" s="349" t="s">
        <v>3481</v>
      </c>
      <c r="E654" s="350">
        <f>12.3355817875211+28.5160202360877</f>
        <v>40.851602023608805</v>
      </c>
    </row>
    <row r="655" spans="1:5" x14ac:dyDescent="0.2">
      <c r="A655" s="346"/>
      <c r="B655" s="351" t="s">
        <v>11198</v>
      </c>
      <c r="C655" s="348" t="s">
        <v>11199</v>
      </c>
      <c r="D655" s="349"/>
      <c r="E655" s="350">
        <v>20.5059021922428</v>
      </c>
    </row>
    <row r="656" spans="1:5" x14ac:dyDescent="0.2">
      <c r="A656" s="346"/>
      <c r="B656" s="351" t="s">
        <v>11200</v>
      </c>
      <c r="C656" s="348" t="s">
        <v>11201</v>
      </c>
      <c r="D656" s="349"/>
      <c r="E656" s="350">
        <v>20.505902192242832</v>
      </c>
    </row>
    <row r="657" spans="1:5" x14ac:dyDescent="0.2">
      <c r="A657" s="346"/>
      <c r="B657" s="351" t="s">
        <v>11202</v>
      </c>
      <c r="C657" s="348" t="s">
        <v>798</v>
      </c>
      <c r="D657" s="349"/>
      <c r="E657" s="350">
        <v>27.23440134907251</v>
      </c>
    </row>
    <row r="658" spans="1:5" x14ac:dyDescent="0.2">
      <c r="A658" s="346"/>
      <c r="B658" s="351" t="s">
        <v>11203</v>
      </c>
      <c r="C658" s="348" t="s">
        <v>11204</v>
      </c>
      <c r="D658" s="349" t="s">
        <v>11205</v>
      </c>
      <c r="E658" s="350">
        <v>5.4468802698145025</v>
      </c>
    </row>
    <row r="659" spans="1:5" x14ac:dyDescent="0.2">
      <c r="A659" s="346"/>
      <c r="B659" s="351" t="s">
        <v>11206</v>
      </c>
      <c r="C659" s="348" t="s">
        <v>796</v>
      </c>
      <c r="D659" s="349" t="s">
        <v>11207</v>
      </c>
      <c r="E659" s="350">
        <v>13.617200674536255</v>
      </c>
    </row>
    <row r="660" spans="1:5" x14ac:dyDescent="0.2">
      <c r="A660" s="346"/>
      <c r="B660" s="351" t="s">
        <v>11208</v>
      </c>
      <c r="C660" s="348" t="s">
        <v>11209</v>
      </c>
      <c r="D660" s="349"/>
      <c r="E660" s="350">
        <v>16.340640809443499</v>
      </c>
    </row>
    <row r="661" spans="1:5" x14ac:dyDescent="0.2">
      <c r="A661" s="346"/>
      <c r="B661" s="351" t="s">
        <v>11210</v>
      </c>
      <c r="C661" s="348" t="s">
        <v>11211</v>
      </c>
      <c r="D661" s="349"/>
      <c r="E661" s="350">
        <v>16.340640809443506</v>
      </c>
    </row>
    <row r="662" spans="1:5" x14ac:dyDescent="0.2">
      <c r="A662" s="346"/>
      <c r="B662" s="351" t="s">
        <v>11212</v>
      </c>
      <c r="C662" s="348" t="s">
        <v>11213</v>
      </c>
      <c r="D662" s="349"/>
      <c r="E662" s="350">
        <v>7.2091062394603709</v>
      </c>
    </row>
    <row r="663" spans="1:5" x14ac:dyDescent="0.2">
      <c r="A663" s="346"/>
      <c r="B663" s="351" t="s">
        <v>11214</v>
      </c>
      <c r="C663" s="348" t="s">
        <v>11215</v>
      </c>
      <c r="D663" s="349"/>
      <c r="E663" s="350">
        <v>4.0050590219224276</v>
      </c>
    </row>
    <row r="664" spans="1:5" ht="24" x14ac:dyDescent="0.2">
      <c r="A664" s="346"/>
      <c r="B664" s="351" t="s">
        <v>11216</v>
      </c>
      <c r="C664" s="348" t="s">
        <v>11217</v>
      </c>
      <c r="D664" s="349"/>
      <c r="E664" s="350">
        <v>43.57504215851602</v>
      </c>
    </row>
    <row r="665" spans="1:5" ht="24" x14ac:dyDescent="0.2">
      <c r="A665" s="346"/>
      <c r="B665" s="351" t="s">
        <v>11218</v>
      </c>
      <c r="C665" s="348" t="s">
        <v>11219</v>
      </c>
      <c r="D665" s="349"/>
      <c r="E665" s="350">
        <v>43.575042158515998</v>
      </c>
    </row>
    <row r="666" spans="1:5" x14ac:dyDescent="0.2">
      <c r="A666" s="346"/>
      <c r="B666" s="351" t="s">
        <v>9891</v>
      </c>
      <c r="C666" s="348" t="s">
        <v>9892</v>
      </c>
      <c r="D666" s="349"/>
      <c r="E666" s="350">
        <v>73.372681281618881</v>
      </c>
    </row>
    <row r="667" spans="1:5" x14ac:dyDescent="0.2">
      <c r="A667" s="346"/>
      <c r="B667" s="351" t="s">
        <v>11220</v>
      </c>
      <c r="C667" s="348" t="s">
        <v>11221</v>
      </c>
      <c r="D667" s="349"/>
      <c r="E667" s="350">
        <v>73.372681281618895</v>
      </c>
    </row>
    <row r="668" spans="1:5" ht="24" x14ac:dyDescent="0.2">
      <c r="A668" s="346"/>
      <c r="B668" s="351" t="s">
        <v>11222</v>
      </c>
      <c r="C668" s="149" t="s">
        <v>11223</v>
      </c>
      <c r="D668" s="349" t="s">
        <v>3481</v>
      </c>
      <c r="E668" s="352">
        <v>73.372681281618895</v>
      </c>
    </row>
    <row r="669" spans="1:5" ht="24" x14ac:dyDescent="0.2">
      <c r="A669" s="346"/>
      <c r="B669" s="351" t="s">
        <v>11224</v>
      </c>
      <c r="C669" s="149" t="s">
        <v>11225</v>
      </c>
      <c r="D669" s="349" t="s">
        <v>3481</v>
      </c>
      <c r="E669" s="352">
        <v>73.372681281618881</v>
      </c>
    </row>
    <row r="670" spans="1:5" ht="24" x14ac:dyDescent="0.2">
      <c r="A670" s="346"/>
      <c r="B670" s="351" t="s">
        <v>11226</v>
      </c>
      <c r="C670" s="149" t="s">
        <v>11227</v>
      </c>
      <c r="D670" s="349" t="s">
        <v>3481</v>
      </c>
      <c r="E670" s="352">
        <v>73.372681281618881</v>
      </c>
    </row>
    <row r="671" spans="1:5" x14ac:dyDescent="0.2">
      <c r="A671" s="346"/>
      <c r="B671" s="351" t="s">
        <v>11228</v>
      </c>
      <c r="C671" s="348" t="s">
        <v>11229</v>
      </c>
      <c r="D671" s="349"/>
      <c r="E671" s="350">
        <v>2.7234401349072512</v>
      </c>
    </row>
    <row r="672" spans="1:5" x14ac:dyDescent="0.2">
      <c r="A672" s="346"/>
      <c r="B672" s="351" t="s">
        <v>11230</v>
      </c>
      <c r="C672" s="348" t="s">
        <v>11231</v>
      </c>
      <c r="D672" s="349"/>
      <c r="E672" s="350">
        <v>20.505902192242832</v>
      </c>
    </row>
    <row r="673" spans="1:5" x14ac:dyDescent="0.2">
      <c r="A673" s="346"/>
      <c r="B673" s="351" t="s">
        <v>11232</v>
      </c>
      <c r="C673" s="348" t="s">
        <v>1005</v>
      </c>
      <c r="D673" s="349"/>
      <c r="E673" s="350">
        <v>12.335581787521079</v>
      </c>
    </row>
    <row r="674" spans="1:5" ht="24" x14ac:dyDescent="0.2">
      <c r="A674" s="346"/>
      <c r="B674" s="351" t="s">
        <v>11233</v>
      </c>
      <c r="C674" s="348" t="s">
        <v>11234</v>
      </c>
      <c r="D674" s="349" t="s">
        <v>1003</v>
      </c>
      <c r="E674" s="350">
        <v>14.418212478920742</v>
      </c>
    </row>
    <row r="675" spans="1:5" x14ac:dyDescent="0.2">
      <c r="A675" s="346"/>
      <c r="B675" s="351" t="s">
        <v>11235</v>
      </c>
      <c r="C675" s="348" t="s">
        <v>11236</v>
      </c>
      <c r="D675" s="349"/>
      <c r="E675" s="350">
        <v>13.617200674536255</v>
      </c>
    </row>
    <row r="676" spans="1:5" x14ac:dyDescent="0.2">
      <c r="A676" s="346"/>
      <c r="B676" s="351" t="s">
        <v>11237</v>
      </c>
      <c r="C676" s="348" t="s">
        <v>11238</v>
      </c>
      <c r="D676" s="349"/>
      <c r="E676" s="350">
        <v>8.0101180438448552</v>
      </c>
    </row>
    <row r="677" spans="1:5" x14ac:dyDescent="0.2">
      <c r="A677" s="346"/>
      <c r="B677" s="351" t="s">
        <v>11239</v>
      </c>
      <c r="C677" s="348" t="s">
        <v>1002</v>
      </c>
      <c r="D677" s="349" t="s">
        <v>11240</v>
      </c>
      <c r="E677" s="350">
        <v>13.617200674536255</v>
      </c>
    </row>
    <row r="678" spans="1:5" x14ac:dyDescent="0.2">
      <c r="A678" s="346"/>
      <c r="B678" s="351" t="s">
        <v>11241</v>
      </c>
      <c r="C678" s="348" t="s">
        <v>11242</v>
      </c>
      <c r="D678" s="349"/>
      <c r="E678" s="350">
        <v>3.5244519392917373</v>
      </c>
    </row>
    <row r="679" spans="1:5" x14ac:dyDescent="0.2">
      <c r="A679" s="346"/>
      <c r="B679" s="351" t="s">
        <v>11243</v>
      </c>
      <c r="C679" s="348" t="s">
        <v>11244</v>
      </c>
      <c r="D679" s="349"/>
      <c r="E679" s="350">
        <v>4.1652613827993257</v>
      </c>
    </row>
    <row r="680" spans="1:5" ht="24" x14ac:dyDescent="0.2">
      <c r="A680" s="346"/>
      <c r="B680" s="351" t="s">
        <v>11245</v>
      </c>
      <c r="C680" s="348" t="s">
        <v>11246</v>
      </c>
      <c r="D680" s="349" t="s">
        <v>11247</v>
      </c>
      <c r="E680" s="350">
        <f>6.24789207419899+1.76222596964587</f>
        <v>8.0101180438448605</v>
      </c>
    </row>
    <row r="681" spans="1:5" x14ac:dyDescent="0.2">
      <c r="A681" s="346"/>
      <c r="B681" s="351" t="s">
        <v>11248</v>
      </c>
      <c r="C681" s="348" t="s">
        <v>11249</v>
      </c>
      <c r="D681" s="349" t="s">
        <v>11250</v>
      </c>
      <c r="E681" s="350">
        <v>6.2478920741989876</v>
      </c>
    </row>
    <row r="682" spans="1:5" x14ac:dyDescent="0.2">
      <c r="A682" s="346"/>
      <c r="B682" s="351" t="s">
        <v>11251</v>
      </c>
      <c r="C682" s="348" t="s">
        <v>11252</v>
      </c>
      <c r="D682" s="349"/>
      <c r="E682" s="350">
        <v>7.2091062394603709</v>
      </c>
    </row>
    <row r="683" spans="1:5" x14ac:dyDescent="0.2">
      <c r="A683" s="346"/>
      <c r="B683" s="351" t="s">
        <v>11253</v>
      </c>
      <c r="C683" s="348" t="s">
        <v>11254</v>
      </c>
      <c r="D683" s="349"/>
      <c r="E683" s="350">
        <v>7.2091062394603709</v>
      </c>
    </row>
    <row r="684" spans="1:5" x14ac:dyDescent="0.2">
      <c r="A684" s="346"/>
      <c r="B684" s="351" t="s">
        <v>11255</v>
      </c>
      <c r="C684" s="348" t="s">
        <v>996</v>
      </c>
      <c r="D684" s="349"/>
      <c r="E684" s="350">
        <v>13.617200674536255</v>
      </c>
    </row>
    <row r="685" spans="1:5" x14ac:dyDescent="0.2">
      <c r="A685" s="346"/>
      <c r="B685" s="351" t="s">
        <v>11256</v>
      </c>
      <c r="C685" s="348" t="s">
        <v>11257</v>
      </c>
      <c r="D685" s="349"/>
      <c r="E685" s="350">
        <v>3.2040472175379402</v>
      </c>
    </row>
    <row r="686" spans="1:5" x14ac:dyDescent="0.2">
      <c r="A686" s="346"/>
      <c r="B686" s="351" t="s">
        <v>11258</v>
      </c>
      <c r="C686" s="348" t="s">
        <v>11259</v>
      </c>
      <c r="D686" s="349"/>
      <c r="E686" s="350">
        <v>3.2040472175379429</v>
      </c>
    </row>
    <row r="687" spans="1:5" ht="48" x14ac:dyDescent="0.2">
      <c r="A687" s="346"/>
      <c r="B687" s="351" t="s">
        <v>11260</v>
      </c>
      <c r="C687" s="149" t="s">
        <v>11261</v>
      </c>
      <c r="D687" s="349" t="s">
        <v>11262</v>
      </c>
      <c r="E687" s="352">
        <v>32.681281618886999</v>
      </c>
    </row>
    <row r="688" spans="1:5" ht="48" x14ac:dyDescent="0.2">
      <c r="A688" s="346"/>
      <c r="B688" s="351" t="s">
        <v>11263</v>
      </c>
      <c r="C688" s="149" t="s">
        <v>11264</v>
      </c>
      <c r="D688" s="349" t="s">
        <v>11262</v>
      </c>
      <c r="E688" s="352">
        <v>32.681281618887013</v>
      </c>
    </row>
    <row r="689" spans="1:5" ht="48" x14ac:dyDescent="0.2">
      <c r="A689" s="346"/>
      <c r="B689" s="351" t="s">
        <v>11265</v>
      </c>
      <c r="C689" s="149" t="s">
        <v>11266</v>
      </c>
      <c r="D689" s="349" t="s">
        <v>11262</v>
      </c>
      <c r="E689" s="352">
        <v>32.681281618887013</v>
      </c>
    </row>
    <row r="690" spans="1:5" ht="48" x14ac:dyDescent="0.2">
      <c r="A690" s="346"/>
      <c r="B690" s="351" t="s">
        <v>11267</v>
      </c>
      <c r="C690" s="149" t="s">
        <v>11268</v>
      </c>
      <c r="D690" s="349" t="s">
        <v>11262</v>
      </c>
      <c r="E690" s="350">
        <f>32.681281618887+28.5160202360877</f>
        <v>61.197301854974697</v>
      </c>
    </row>
    <row r="691" spans="1:5" x14ac:dyDescent="0.2">
      <c r="A691" s="346"/>
      <c r="B691" s="351" t="s">
        <v>11269</v>
      </c>
      <c r="C691" s="348" t="s">
        <v>11270</v>
      </c>
      <c r="D691" s="349"/>
      <c r="E691" s="350">
        <v>13.617200674536299</v>
      </c>
    </row>
    <row r="692" spans="1:5" ht="24" x14ac:dyDescent="0.2">
      <c r="A692" s="346"/>
      <c r="B692" s="351" t="s">
        <v>11271</v>
      </c>
      <c r="C692" s="348" t="s">
        <v>11272</v>
      </c>
      <c r="D692" s="349" t="s">
        <v>11273</v>
      </c>
      <c r="E692" s="350">
        <f>13.6172006745363+1.76222596964587</f>
        <v>15.379426644182169</v>
      </c>
    </row>
    <row r="693" spans="1:5" x14ac:dyDescent="0.2">
      <c r="A693" s="346"/>
      <c r="B693" s="351" t="s">
        <v>11274</v>
      </c>
      <c r="C693" s="348" t="s">
        <v>11275</v>
      </c>
      <c r="D693" s="349" t="s">
        <v>11276</v>
      </c>
      <c r="E693" s="350">
        <v>13.617200674536255</v>
      </c>
    </row>
    <row r="694" spans="1:5" x14ac:dyDescent="0.2">
      <c r="A694" s="346"/>
      <c r="B694" s="351" t="s">
        <v>11277</v>
      </c>
      <c r="C694" s="348" t="s">
        <v>11278</v>
      </c>
      <c r="D694" s="349"/>
      <c r="E694" s="350">
        <v>20.505902192242832</v>
      </c>
    </row>
    <row r="695" spans="1:5" ht="24" x14ac:dyDescent="0.2">
      <c r="A695" s="346"/>
      <c r="B695" s="351" t="s">
        <v>11279</v>
      </c>
      <c r="C695" s="348" t="s">
        <v>11280</v>
      </c>
      <c r="D695" s="349" t="s">
        <v>11281</v>
      </c>
      <c r="E695" s="350">
        <f>20.5059021922428+1.76222596964587</f>
        <v>22.268128161888669</v>
      </c>
    </row>
    <row r="696" spans="1:5" x14ac:dyDescent="0.2">
      <c r="A696" s="346"/>
      <c r="B696" s="351" t="s">
        <v>11282</v>
      </c>
      <c r="C696" s="348" t="s">
        <v>11283</v>
      </c>
      <c r="D696" s="349" t="s">
        <v>11284</v>
      </c>
      <c r="E696" s="350">
        <v>20.505902192242832</v>
      </c>
    </row>
    <row r="697" spans="1:5" x14ac:dyDescent="0.2">
      <c r="A697" s="346"/>
      <c r="B697" s="351" t="s">
        <v>11285</v>
      </c>
      <c r="C697" s="348" t="s">
        <v>11286</v>
      </c>
      <c r="D697" s="349" t="s">
        <v>11287</v>
      </c>
      <c r="E697" s="350">
        <v>1.76222596964587</v>
      </c>
    </row>
    <row r="698" spans="1:5" x14ac:dyDescent="0.2">
      <c r="A698" s="346"/>
      <c r="B698" s="351" t="s">
        <v>11288</v>
      </c>
      <c r="C698" s="348" t="s">
        <v>11289</v>
      </c>
      <c r="D698" s="349" t="s">
        <v>11290</v>
      </c>
      <c r="E698" s="350">
        <v>1.7622259696458686</v>
      </c>
    </row>
    <row r="699" spans="1:5" ht="24" x14ac:dyDescent="0.2">
      <c r="A699" s="346"/>
      <c r="B699" s="351" t="s">
        <v>11291</v>
      </c>
      <c r="C699" s="348" t="s">
        <v>11292</v>
      </c>
      <c r="D699" s="349" t="s">
        <v>11293</v>
      </c>
      <c r="E699" s="350">
        <f>1.76222596964587+1.76222596964587</f>
        <v>3.5244519392917399</v>
      </c>
    </row>
    <row r="700" spans="1:5" x14ac:dyDescent="0.2">
      <c r="A700" s="346"/>
      <c r="B700" s="351" t="s">
        <v>11294</v>
      </c>
      <c r="C700" s="348" t="s">
        <v>11295</v>
      </c>
      <c r="D700" s="349" t="s">
        <v>11296</v>
      </c>
      <c r="E700" s="350">
        <v>1.7622259696458686</v>
      </c>
    </row>
    <row r="701" spans="1:5" x14ac:dyDescent="0.2">
      <c r="A701" s="346"/>
      <c r="B701" s="351" t="s">
        <v>11297</v>
      </c>
      <c r="C701" s="348" t="s">
        <v>11298</v>
      </c>
      <c r="D701" s="349"/>
      <c r="E701" s="350">
        <v>1.7622259696458686</v>
      </c>
    </row>
    <row r="702" spans="1:5" x14ac:dyDescent="0.2">
      <c r="A702" s="346"/>
      <c r="B702" s="351" t="s">
        <v>11299</v>
      </c>
      <c r="C702" s="149" t="s">
        <v>11300</v>
      </c>
      <c r="D702" s="349"/>
      <c r="E702" s="352">
        <v>4.1652613827993301</v>
      </c>
    </row>
    <row r="703" spans="1:5" ht="48" x14ac:dyDescent="0.2">
      <c r="A703" s="346"/>
      <c r="B703" s="351" t="s">
        <v>11301</v>
      </c>
      <c r="C703" s="348" t="s">
        <v>11302</v>
      </c>
      <c r="D703" s="349" t="s">
        <v>10196</v>
      </c>
      <c r="E703" s="350">
        <v>112.13800000000001</v>
      </c>
    </row>
    <row r="704" spans="1:5" ht="48" x14ac:dyDescent="0.2">
      <c r="A704" s="346"/>
      <c r="B704" s="351" t="s">
        <v>11303</v>
      </c>
      <c r="C704" s="348" t="s">
        <v>11304</v>
      </c>
      <c r="D704" s="349" t="s">
        <v>10196</v>
      </c>
      <c r="E704" s="350">
        <v>112.13800000000001</v>
      </c>
    </row>
    <row r="705" spans="1:5" ht="48" x14ac:dyDescent="0.2">
      <c r="A705" s="346"/>
      <c r="B705" s="351" t="s">
        <v>11305</v>
      </c>
      <c r="C705" s="348" t="s">
        <v>11306</v>
      </c>
      <c r="D705" s="349" t="s">
        <v>10196</v>
      </c>
      <c r="E705" s="350">
        <v>112.13800000000001</v>
      </c>
    </row>
    <row r="706" spans="1:5" ht="36" x14ac:dyDescent="0.2">
      <c r="A706" s="346"/>
      <c r="B706" s="351" t="s">
        <v>11307</v>
      </c>
      <c r="C706" s="348" t="s">
        <v>11308</v>
      </c>
      <c r="D706" s="349" t="s">
        <v>11309</v>
      </c>
      <c r="E706" s="350">
        <v>440.553</v>
      </c>
    </row>
    <row r="707" spans="1:5" x14ac:dyDescent="0.2">
      <c r="A707" s="346"/>
      <c r="B707" s="351" t="s">
        <v>11310</v>
      </c>
      <c r="C707" s="348" t="s">
        <v>11311</v>
      </c>
      <c r="D707" s="349" t="s">
        <v>11312</v>
      </c>
      <c r="E707" s="350">
        <v>6.4080944350758902</v>
      </c>
    </row>
    <row r="708" spans="1:5" x14ac:dyDescent="0.2">
      <c r="A708" s="346"/>
      <c r="B708" s="351" t="s">
        <v>11313</v>
      </c>
      <c r="C708" s="348" t="s">
        <v>11314</v>
      </c>
      <c r="D708" s="349"/>
      <c r="E708" s="350">
        <v>4.8060708263069136</v>
      </c>
    </row>
    <row r="709" spans="1:5" ht="48" x14ac:dyDescent="0.2">
      <c r="A709" s="346"/>
      <c r="B709" s="351" t="s">
        <v>9893</v>
      </c>
      <c r="C709" s="348" t="s">
        <v>9894</v>
      </c>
      <c r="D709" s="349" t="s">
        <v>9959</v>
      </c>
      <c r="E709" s="350">
        <f>54.3086003372681-(54.3086003372681*0.5)</f>
        <v>27.154300168634052</v>
      </c>
    </row>
    <row r="710" spans="1:5" ht="36" x14ac:dyDescent="0.2">
      <c r="A710" s="346"/>
      <c r="B710" s="351" t="s">
        <v>11315</v>
      </c>
      <c r="C710" s="348" t="s">
        <v>11316</v>
      </c>
      <c r="D710" s="349" t="s">
        <v>10382</v>
      </c>
      <c r="E710" s="350">
        <v>2.7234401349072512</v>
      </c>
    </row>
    <row r="711" spans="1:5" x14ac:dyDescent="0.2">
      <c r="A711" s="346"/>
      <c r="B711" s="351" t="s">
        <v>11317</v>
      </c>
      <c r="C711" s="348" t="s">
        <v>11318</v>
      </c>
      <c r="D711" s="349"/>
      <c r="E711" s="350">
        <v>13.617200674536255</v>
      </c>
    </row>
    <row r="712" spans="1:5" x14ac:dyDescent="0.2">
      <c r="A712" s="346"/>
      <c r="B712" s="351" t="s">
        <v>11319</v>
      </c>
      <c r="C712" s="348" t="s">
        <v>11320</v>
      </c>
      <c r="D712" s="349"/>
      <c r="E712" s="350">
        <v>13.617200674536255</v>
      </c>
    </row>
    <row r="713" spans="1:5" x14ac:dyDescent="0.2">
      <c r="A713" s="346"/>
      <c r="B713" s="351" t="s">
        <v>9895</v>
      </c>
      <c r="C713" s="348" t="s">
        <v>11321</v>
      </c>
      <c r="D713" s="349"/>
      <c r="E713" s="350">
        <v>40.85160202360877</v>
      </c>
    </row>
    <row r="714" spans="1:5" x14ac:dyDescent="0.2">
      <c r="A714" s="346"/>
      <c r="B714" s="351" t="s">
        <v>11322</v>
      </c>
      <c r="C714" s="348" t="s">
        <v>962</v>
      </c>
      <c r="D714" s="349"/>
      <c r="E714" s="350">
        <v>13.617200674536255</v>
      </c>
    </row>
    <row r="715" spans="1:5" x14ac:dyDescent="0.2">
      <c r="A715" s="346"/>
      <c r="B715" s="351" t="s">
        <v>11323</v>
      </c>
      <c r="C715" s="149" t="s">
        <v>11324</v>
      </c>
      <c r="D715" s="349"/>
      <c r="E715" s="350">
        <v>16.0202360876897</v>
      </c>
    </row>
    <row r="716" spans="1:5" ht="24" x14ac:dyDescent="0.2">
      <c r="A716" s="346"/>
      <c r="B716" s="351" t="s">
        <v>11325</v>
      </c>
      <c r="C716" s="149" t="s">
        <v>11326</v>
      </c>
      <c r="D716" s="349" t="s">
        <v>11327</v>
      </c>
      <c r="E716" s="350">
        <f>3.52445193929174+1.76222596964587</f>
        <v>5.2866779089376097</v>
      </c>
    </row>
    <row r="717" spans="1:5" x14ac:dyDescent="0.2">
      <c r="A717" s="346"/>
      <c r="B717" s="351" t="s">
        <v>11328</v>
      </c>
      <c r="C717" s="348" t="s">
        <v>11329</v>
      </c>
      <c r="D717" s="349" t="s">
        <v>11330</v>
      </c>
      <c r="E717" s="350">
        <v>10.413153456998314</v>
      </c>
    </row>
    <row r="718" spans="1:5" ht="48" x14ac:dyDescent="0.2">
      <c r="A718" s="346"/>
      <c r="B718" s="351" t="s">
        <v>11331</v>
      </c>
      <c r="C718" s="149" t="s">
        <v>11332</v>
      </c>
      <c r="D718" s="349" t="s">
        <v>10552</v>
      </c>
      <c r="E718" s="352">
        <v>32.681281618886999</v>
      </c>
    </row>
    <row r="719" spans="1:5" ht="48" x14ac:dyDescent="0.2">
      <c r="A719" s="346"/>
      <c r="B719" s="351" t="s">
        <v>11333</v>
      </c>
      <c r="C719" s="149" t="s">
        <v>11334</v>
      </c>
      <c r="D719" s="349" t="s">
        <v>10552</v>
      </c>
      <c r="E719" s="352">
        <v>32.681281618886999</v>
      </c>
    </row>
    <row r="720" spans="1:5" ht="48" x14ac:dyDescent="0.2">
      <c r="A720" s="346"/>
      <c r="B720" s="351" t="s">
        <v>11335</v>
      </c>
      <c r="C720" s="149" t="s">
        <v>11336</v>
      </c>
      <c r="D720" s="349" t="s">
        <v>10552</v>
      </c>
      <c r="E720" s="352">
        <v>32.681281618886999</v>
      </c>
    </row>
    <row r="721" spans="1:5" ht="48" x14ac:dyDescent="0.2">
      <c r="A721" s="346"/>
      <c r="B721" s="351" t="s">
        <v>11337</v>
      </c>
      <c r="C721" s="149" t="s">
        <v>11338</v>
      </c>
      <c r="D721" s="349" t="s">
        <v>10552</v>
      </c>
      <c r="E721" s="350">
        <f>32.681281618887+28.5160202360877</f>
        <v>61.197301854974697</v>
      </c>
    </row>
    <row r="722" spans="1:5" x14ac:dyDescent="0.2">
      <c r="A722" s="346"/>
      <c r="B722" s="351" t="s">
        <v>11339</v>
      </c>
      <c r="C722" s="348" t="s">
        <v>11340</v>
      </c>
      <c r="D722" s="349"/>
      <c r="E722" s="350">
        <v>8.0101180438448605</v>
      </c>
    </row>
    <row r="723" spans="1:5" x14ac:dyDescent="0.2">
      <c r="A723" s="346"/>
      <c r="B723" s="351" t="s">
        <v>11341</v>
      </c>
      <c r="C723" s="348" t="s">
        <v>955</v>
      </c>
      <c r="D723" s="349"/>
      <c r="E723" s="350">
        <v>13.617200674536255</v>
      </c>
    </row>
    <row r="724" spans="1:5" ht="36" x14ac:dyDescent="0.2">
      <c r="A724" s="346"/>
      <c r="B724" s="351" t="s">
        <v>11342</v>
      </c>
      <c r="C724" s="149" t="s">
        <v>11343</v>
      </c>
      <c r="D724" s="349" t="s">
        <v>11344</v>
      </c>
      <c r="E724" s="350">
        <v>13.617200674536255</v>
      </c>
    </row>
    <row r="725" spans="1:5" ht="36" x14ac:dyDescent="0.2">
      <c r="A725" s="346"/>
      <c r="B725" s="351" t="s">
        <v>11345</v>
      </c>
      <c r="C725" s="149" t="s">
        <v>11346</v>
      </c>
      <c r="D725" s="349" t="s">
        <v>11344</v>
      </c>
      <c r="E725" s="350">
        <v>13.617200674536255</v>
      </c>
    </row>
    <row r="726" spans="1:5" ht="36" x14ac:dyDescent="0.2">
      <c r="A726" s="346"/>
      <c r="B726" s="351" t="s">
        <v>11347</v>
      </c>
      <c r="C726" s="149" t="s">
        <v>11348</v>
      </c>
      <c r="D726" s="349" t="s">
        <v>11344</v>
      </c>
      <c r="E726" s="350">
        <v>13.617200674536255</v>
      </c>
    </row>
    <row r="727" spans="1:5" ht="36" x14ac:dyDescent="0.2">
      <c r="A727" s="346"/>
      <c r="B727" s="351" t="s">
        <v>11349</v>
      </c>
      <c r="C727" s="149" t="s">
        <v>11350</v>
      </c>
      <c r="D727" s="349" t="s">
        <v>11344</v>
      </c>
      <c r="E727" s="350">
        <v>13.617200674536255</v>
      </c>
    </row>
    <row r="728" spans="1:5" ht="36" x14ac:dyDescent="0.2">
      <c r="A728" s="346"/>
      <c r="B728" s="351" t="s">
        <v>11351</v>
      </c>
      <c r="C728" s="149" t="s">
        <v>11352</v>
      </c>
      <c r="D728" s="349" t="s">
        <v>11344</v>
      </c>
      <c r="E728" s="350">
        <v>13.617200674536299</v>
      </c>
    </row>
    <row r="729" spans="1:5" ht="36" x14ac:dyDescent="0.2">
      <c r="A729" s="346"/>
      <c r="B729" s="351" t="s">
        <v>11353</v>
      </c>
      <c r="C729" s="149" t="s">
        <v>11354</v>
      </c>
      <c r="D729" s="349" t="s">
        <v>11344</v>
      </c>
      <c r="E729" s="350">
        <v>13.617200674536299</v>
      </c>
    </row>
    <row r="730" spans="1:5" ht="36" x14ac:dyDescent="0.2">
      <c r="A730" s="346"/>
      <c r="B730" s="351" t="s">
        <v>11355</v>
      </c>
      <c r="C730" s="149" t="s">
        <v>11356</v>
      </c>
      <c r="D730" s="349" t="s">
        <v>11344</v>
      </c>
      <c r="E730" s="350">
        <v>13.617200674536299</v>
      </c>
    </row>
    <row r="731" spans="1:5" x14ac:dyDescent="0.2">
      <c r="A731" s="346"/>
      <c r="B731" s="351" t="s">
        <v>11357</v>
      </c>
      <c r="C731" s="348" t="s">
        <v>11358</v>
      </c>
      <c r="D731" s="349"/>
      <c r="E731" s="350">
        <v>1.9224283305227701</v>
      </c>
    </row>
    <row r="732" spans="1:5" x14ac:dyDescent="0.2">
      <c r="A732" s="346"/>
      <c r="B732" s="351" t="s">
        <v>11359</v>
      </c>
      <c r="C732" s="348" t="s">
        <v>11360</v>
      </c>
      <c r="D732" s="349"/>
      <c r="E732" s="350">
        <v>1.9224283305227656</v>
      </c>
    </row>
    <row r="733" spans="1:5" ht="24" x14ac:dyDescent="0.2">
      <c r="A733" s="346"/>
      <c r="B733" s="351" t="s">
        <v>11361</v>
      </c>
      <c r="C733" s="149" t="s">
        <v>11362</v>
      </c>
      <c r="D733" s="349" t="s">
        <v>3481</v>
      </c>
      <c r="E733" s="352">
        <v>32.681281618887013</v>
      </c>
    </row>
    <row r="734" spans="1:5" ht="24" x14ac:dyDescent="0.2">
      <c r="A734" s="346"/>
      <c r="B734" s="351" t="s">
        <v>11363</v>
      </c>
      <c r="C734" s="149" t="s">
        <v>11364</v>
      </c>
      <c r="D734" s="349" t="s">
        <v>3481</v>
      </c>
      <c r="E734" s="352">
        <v>32.681281618887013</v>
      </c>
    </row>
    <row r="735" spans="1:5" x14ac:dyDescent="0.2">
      <c r="A735" s="346"/>
      <c r="B735" s="351" t="s">
        <v>11365</v>
      </c>
      <c r="C735" s="348" t="s">
        <v>11366</v>
      </c>
      <c r="D735" s="349"/>
      <c r="E735" s="350">
        <v>20.505902192242832</v>
      </c>
    </row>
    <row r="736" spans="1:5" x14ac:dyDescent="0.2">
      <c r="A736" s="346"/>
      <c r="B736" s="351" t="s">
        <v>11367</v>
      </c>
      <c r="C736" s="348" t="s">
        <v>11368</v>
      </c>
      <c r="D736" s="349"/>
      <c r="E736" s="350">
        <v>6.8887015177065765</v>
      </c>
    </row>
    <row r="737" spans="1:5" x14ac:dyDescent="0.2">
      <c r="A737" s="346"/>
      <c r="B737" s="351" t="s">
        <v>11369</v>
      </c>
      <c r="C737" s="348" t="s">
        <v>785</v>
      </c>
      <c r="D737" s="349"/>
      <c r="E737" s="350">
        <v>9.6121416526138272</v>
      </c>
    </row>
    <row r="738" spans="1:5" x14ac:dyDescent="0.2">
      <c r="A738" s="346"/>
      <c r="B738" s="351" t="s">
        <v>9897</v>
      </c>
      <c r="C738" s="348" t="s">
        <v>11370</v>
      </c>
      <c r="D738" s="349" t="s">
        <v>11371</v>
      </c>
      <c r="E738" s="350">
        <v>40.851602023608798</v>
      </c>
    </row>
    <row r="739" spans="1:5" ht="24" x14ac:dyDescent="0.2">
      <c r="A739" s="346"/>
      <c r="B739" s="351" t="s">
        <v>9899</v>
      </c>
      <c r="C739" s="348" t="s">
        <v>11372</v>
      </c>
      <c r="D739" s="349" t="s">
        <v>11373</v>
      </c>
      <c r="E739" s="350">
        <v>40.851602023608798</v>
      </c>
    </row>
    <row r="740" spans="1:5" ht="24" x14ac:dyDescent="0.2">
      <c r="A740" s="346"/>
      <c r="B740" s="351" t="s">
        <v>9901</v>
      </c>
      <c r="C740" s="348" t="s">
        <v>11374</v>
      </c>
      <c r="D740" s="349" t="s">
        <v>11375</v>
      </c>
      <c r="E740" s="350">
        <v>40.851602023608798</v>
      </c>
    </row>
    <row r="741" spans="1:5" ht="24" x14ac:dyDescent="0.2">
      <c r="A741" s="346"/>
      <c r="B741" s="351" t="s">
        <v>11376</v>
      </c>
      <c r="C741" s="348" t="s">
        <v>11377</v>
      </c>
      <c r="D741" s="349"/>
      <c r="E741" s="350">
        <v>33.962900505902191</v>
      </c>
    </row>
    <row r="742" spans="1:5" x14ac:dyDescent="0.2">
      <c r="A742" s="346"/>
      <c r="B742" s="351" t="s">
        <v>11378</v>
      </c>
      <c r="C742" s="348" t="s">
        <v>948</v>
      </c>
      <c r="D742" s="349"/>
      <c r="E742" s="350">
        <v>14.418212478920742</v>
      </c>
    </row>
    <row r="743" spans="1:5" x14ac:dyDescent="0.2">
      <c r="A743" s="346"/>
      <c r="B743" s="351" t="s">
        <v>11379</v>
      </c>
      <c r="C743" s="348" t="s">
        <v>947</v>
      </c>
      <c r="D743" s="349"/>
      <c r="E743" s="350">
        <v>16.02023608768971</v>
      </c>
    </row>
    <row r="744" spans="1:5" x14ac:dyDescent="0.2">
      <c r="A744" s="346"/>
      <c r="B744" s="351" t="s">
        <v>11380</v>
      </c>
      <c r="C744" s="348" t="s">
        <v>946</v>
      </c>
      <c r="D744" s="349"/>
      <c r="E744" s="350">
        <v>7.2091062394603709</v>
      </c>
    </row>
    <row r="745" spans="1:5" x14ac:dyDescent="0.2">
      <c r="A745" s="346"/>
      <c r="B745" s="351" t="s">
        <v>11381</v>
      </c>
      <c r="C745" s="348" t="s">
        <v>945</v>
      </c>
      <c r="D745" s="349"/>
      <c r="E745" s="350">
        <v>20.505902192242832</v>
      </c>
    </row>
    <row r="746" spans="1:5" ht="36" x14ac:dyDescent="0.2">
      <c r="A746" s="346"/>
      <c r="B746" s="351" t="s">
        <v>11382</v>
      </c>
      <c r="C746" s="149" t="s">
        <v>11383</v>
      </c>
      <c r="D746" s="349" t="s">
        <v>11384</v>
      </c>
      <c r="E746" s="352">
        <v>16.340640809443506</v>
      </c>
    </row>
    <row r="747" spans="1:5" ht="48" x14ac:dyDescent="0.2">
      <c r="A747" s="346"/>
      <c r="B747" s="351" t="s">
        <v>9903</v>
      </c>
      <c r="C747" s="348" t="s">
        <v>9904</v>
      </c>
      <c r="D747" s="349" t="s">
        <v>11385</v>
      </c>
      <c r="E747" s="350">
        <v>54.308600337268132</v>
      </c>
    </row>
    <row r="748" spans="1:5" x14ac:dyDescent="0.2">
      <c r="A748" s="346"/>
      <c r="B748" s="351" t="s">
        <v>11386</v>
      </c>
      <c r="C748" s="348" t="s">
        <v>11387</v>
      </c>
      <c r="D748" s="349"/>
      <c r="E748" s="350">
        <v>1.76222596964587</v>
      </c>
    </row>
    <row r="749" spans="1:5" x14ac:dyDescent="0.2">
      <c r="A749" s="346"/>
      <c r="B749" s="351" t="s">
        <v>11388</v>
      </c>
      <c r="C749" s="348" t="s">
        <v>11389</v>
      </c>
      <c r="D749" s="349" t="s">
        <v>11390</v>
      </c>
      <c r="E749" s="350">
        <v>1.7622259696458686</v>
      </c>
    </row>
    <row r="750" spans="1:5" x14ac:dyDescent="0.2">
      <c r="A750" s="346"/>
      <c r="B750" s="351" t="s">
        <v>11391</v>
      </c>
      <c r="C750" s="348" t="s">
        <v>11392</v>
      </c>
      <c r="D750" s="349" t="s">
        <v>11393</v>
      </c>
      <c r="E750" s="350">
        <v>1.7622259696458686</v>
      </c>
    </row>
    <row r="751" spans="1:5" x14ac:dyDescent="0.2">
      <c r="A751" s="346"/>
      <c r="B751" s="351" t="s">
        <v>11394</v>
      </c>
      <c r="C751" s="348" t="s">
        <v>1292</v>
      </c>
      <c r="D751" s="349" t="s">
        <v>943</v>
      </c>
      <c r="E751" s="350">
        <v>80.75</v>
      </c>
    </row>
    <row r="752" spans="1:5" x14ac:dyDescent="0.2">
      <c r="A752" s="346"/>
      <c r="B752" s="351" t="s">
        <v>11395</v>
      </c>
      <c r="C752" s="348" t="s">
        <v>11396</v>
      </c>
      <c r="D752" s="349"/>
      <c r="E752" s="350">
        <v>1.76222596964587</v>
      </c>
    </row>
    <row r="753" spans="1:5" ht="24" x14ac:dyDescent="0.2">
      <c r="A753" s="346"/>
      <c r="B753" s="351" t="s">
        <v>11397</v>
      </c>
      <c r="C753" s="348" t="s">
        <v>11398</v>
      </c>
      <c r="D753" s="349" t="s">
        <v>11399</v>
      </c>
      <c r="E753" s="350">
        <f>1.76222596964587+1.76222596964587</f>
        <v>3.5244519392917399</v>
      </c>
    </row>
    <row r="754" spans="1:5" x14ac:dyDescent="0.2">
      <c r="A754" s="346"/>
      <c r="B754" s="351" t="s">
        <v>11400</v>
      </c>
      <c r="C754" s="348" t="s">
        <v>11401</v>
      </c>
      <c r="D754" s="349" t="s">
        <v>11402</v>
      </c>
      <c r="E754" s="350">
        <v>1.76222596964587</v>
      </c>
    </row>
    <row r="755" spans="1:5" ht="24" x14ac:dyDescent="0.2">
      <c r="A755" s="346"/>
      <c r="B755" s="351" t="s">
        <v>11403</v>
      </c>
      <c r="C755" s="348" t="s">
        <v>11404</v>
      </c>
      <c r="D755" s="349" t="s">
        <v>11405</v>
      </c>
      <c r="E755" s="350">
        <f>27.2344013490725+1.76222596964587</f>
        <v>28.996627318718367</v>
      </c>
    </row>
    <row r="756" spans="1:5" x14ac:dyDescent="0.2">
      <c r="A756" s="346"/>
      <c r="B756" s="351" t="s">
        <v>11406</v>
      </c>
      <c r="C756" s="348" t="s">
        <v>11407</v>
      </c>
      <c r="D756" s="349" t="s">
        <v>11408</v>
      </c>
      <c r="E756" s="350">
        <v>27.23440134907251</v>
      </c>
    </row>
    <row r="757" spans="1:5" x14ac:dyDescent="0.2">
      <c r="A757" s="346"/>
      <c r="B757" s="351" t="s">
        <v>11409</v>
      </c>
      <c r="C757" s="348" t="s">
        <v>11410</v>
      </c>
      <c r="D757" s="349"/>
      <c r="E757" s="350">
        <v>27.234401349072499</v>
      </c>
    </row>
    <row r="758" spans="1:5" x14ac:dyDescent="0.2">
      <c r="A758" s="346"/>
      <c r="B758" s="351" t="s">
        <v>11411</v>
      </c>
      <c r="C758" s="348" t="s">
        <v>932</v>
      </c>
      <c r="D758" s="349"/>
      <c r="E758" s="350">
        <v>8.0101180438448552</v>
      </c>
    </row>
    <row r="759" spans="1:5" x14ac:dyDescent="0.2">
      <c r="A759" s="346"/>
      <c r="B759" s="351" t="s">
        <v>11412</v>
      </c>
      <c r="C759" s="348" t="s">
        <v>931</v>
      </c>
      <c r="D759" s="349"/>
      <c r="E759" s="350">
        <v>33.962900505902191</v>
      </c>
    </row>
    <row r="760" spans="1:5" x14ac:dyDescent="0.2">
      <c r="A760" s="346"/>
      <c r="B760" s="351" t="s">
        <v>11413</v>
      </c>
      <c r="C760" s="348" t="s">
        <v>930</v>
      </c>
      <c r="D760" s="349"/>
      <c r="E760" s="350">
        <v>33.962900505902191</v>
      </c>
    </row>
    <row r="761" spans="1:5" x14ac:dyDescent="0.2">
      <c r="A761" s="346"/>
      <c r="B761" s="351" t="s">
        <v>11414</v>
      </c>
      <c r="C761" s="348" t="s">
        <v>11415</v>
      </c>
      <c r="D761" s="349"/>
      <c r="E761" s="350">
        <v>33.962900505902191</v>
      </c>
    </row>
    <row r="762" spans="1:5" ht="24" x14ac:dyDescent="0.2">
      <c r="A762" s="346"/>
      <c r="B762" s="351" t="s">
        <v>11416</v>
      </c>
      <c r="C762" s="348" t="s">
        <v>11417</v>
      </c>
      <c r="D762" s="349"/>
      <c r="E762" s="350">
        <v>32.681281618887013</v>
      </c>
    </row>
    <row r="763" spans="1:5" x14ac:dyDescent="0.2">
      <c r="A763" s="346"/>
      <c r="B763" s="351" t="s">
        <v>9905</v>
      </c>
      <c r="C763" s="348" t="s">
        <v>11418</v>
      </c>
      <c r="D763" s="349"/>
      <c r="E763" s="356">
        <v>54.308600337268132</v>
      </c>
    </row>
    <row r="764" spans="1:5" x14ac:dyDescent="0.2">
      <c r="A764" s="346"/>
      <c r="B764" s="351" t="s">
        <v>11419</v>
      </c>
      <c r="C764" s="348" t="s">
        <v>11420</v>
      </c>
      <c r="D764" s="349"/>
      <c r="E764" s="350">
        <v>3.5244519392917373</v>
      </c>
    </row>
    <row r="765" spans="1:5" x14ac:dyDescent="0.2">
      <c r="A765" s="346"/>
      <c r="B765" s="351" t="s">
        <v>11421</v>
      </c>
      <c r="C765" s="149" t="s">
        <v>11422</v>
      </c>
      <c r="D765" s="349"/>
      <c r="E765" s="350">
        <v>5.4468802698144998</v>
      </c>
    </row>
    <row r="766" spans="1:5" x14ac:dyDescent="0.2">
      <c r="A766" s="346"/>
      <c r="B766" s="351" t="s">
        <v>11423</v>
      </c>
      <c r="C766" s="149" t="s">
        <v>11424</v>
      </c>
      <c r="D766" s="349"/>
      <c r="E766" s="350">
        <v>5.4468802698144998</v>
      </c>
    </row>
    <row r="767" spans="1:5" x14ac:dyDescent="0.2">
      <c r="A767" s="346"/>
      <c r="B767" s="351" t="s">
        <v>9907</v>
      </c>
      <c r="C767" s="348" t="s">
        <v>11425</v>
      </c>
      <c r="D767" s="349"/>
      <c r="E767" s="350">
        <v>40.85160202360877</v>
      </c>
    </row>
    <row r="768" spans="1:5" x14ac:dyDescent="0.2">
      <c r="A768" s="346"/>
      <c r="B768" s="351"/>
      <c r="C768" s="357" t="s">
        <v>11426</v>
      </c>
      <c r="D768" s="349"/>
      <c r="E768" s="358"/>
    </row>
    <row r="769" spans="1:5" ht="60" x14ac:dyDescent="0.2">
      <c r="A769" s="346"/>
      <c r="B769" s="351"/>
      <c r="C769" s="357" t="s">
        <v>11427</v>
      </c>
      <c r="D769" s="349" t="s">
        <v>11428</v>
      </c>
      <c r="E769" s="359"/>
    </row>
    <row r="770" spans="1:5" x14ac:dyDescent="0.2">
      <c r="A770" s="346"/>
      <c r="B770" s="351" t="s">
        <v>11429</v>
      </c>
      <c r="C770" s="348" t="s">
        <v>11430</v>
      </c>
      <c r="D770" s="349"/>
      <c r="E770" s="350">
        <v>33.962900505902198</v>
      </c>
    </row>
    <row r="771" spans="1:5" x14ac:dyDescent="0.2">
      <c r="A771" s="346"/>
      <c r="B771" s="351" t="s">
        <v>11431</v>
      </c>
      <c r="C771" s="348" t="s">
        <v>11432</v>
      </c>
      <c r="D771" s="349"/>
      <c r="E771" s="350">
        <v>33.962900505902198</v>
      </c>
    </row>
    <row r="772" spans="1:5" x14ac:dyDescent="0.2">
      <c r="A772" s="346"/>
      <c r="B772" s="351" t="s">
        <v>11433</v>
      </c>
      <c r="C772" s="348" t="s">
        <v>11434</v>
      </c>
      <c r="D772" s="349"/>
      <c r="E772" s="350">
        <v>33.962900505902198</v>
      </c>
    </row>
    <row r="773" spans="1:5" x14ac:dyDescent="0.2">
      <c r="A773" s="346"/>
      <c r="B773" s="351" t="s">
        <v>11435</v>
      </c>
      <c r="C773" s="348" t="s">
        <v>11436</v>
      </c>
      <c r="D773" s="349"/>
      <c r="E773" s="350">
        <v>33.962900505902198</v>
      </c>
    </row>
    <row r="774" spans="1:5" x14ac:dyDescent="0.2">
      <c r="A774" s="346"/>
      <c r="B774" s="351" t="s">
        <v>11437</v>
      </c>
      <c r="C774" s="348" t="s">
        <v>11438</v>
      </c>
      <c r="D774" s="349"/>
      <c r="E774" s="350">
        <v>33.962900505902198</v>
      </c>
    </row>
    <row r="775" spans="1:5" x14ac:dyDescent="0.2">
      <c r="A775" s="346"/>
      <c r="B775" s="351" t="s">
        <v>11439</v>
      </c>
      <c r="C775" s="348" t="s">
        <v>11440</v>
      </c>
      <c r="D775" s="349"/>
      <c r="E775" s="350">
        <v>33.962900505902198</v>
      </c>
    </row>
    <row r="776" spans="1:5" x14ac:dyDescent="0.2">
      <c r="A776" s="346"/>
      <c r="B776" s="351" t="s">
        <v>11441</v>
      </c>
      <c r="C776" s="348" t="s">
        <v>11442</v>
      </c>
      <c r="D776" s="349"/>
      <c r="E776" s="350">
        <v>33.962900505902198</v>
      </c>
    </row>
    <row r="777" spans="1:5" x14ac:dyDescent="0.2">
      <c r="A777" s="346"/>
      <c r="B777" s="351" t="s">
        <v>11443</v>
      </c>
      <c r="C777" s="348" t="s">
        <v>11444</v>
      </c>
      <c r="D777" s="349"/>
      <c r="E777" s="350">
        <v>33.962900505902198</v>
      </c>
    </row>
    <row r="778" spans="1:5" x14ac:dyDescent="0.2">
      <c r="A778" s="346"/>
      <c r="B778" s="351" t="s">
        <v>11445</v>
      </c>
      <c r="C778" s="348" t="s">
        <v>11446</v>
      </c>
      <c r="D778" s="349"/>
      <c r="E778" s="350">
        <v>33.962900505902198</v>
      </c>
    </row>
    <row r="779" spans="1:5" x14ac:dyDescent="0.2">
      <c r="A779" s="346"/>
      <c r="B779" s="351" t="s">
        <v>11447</v>
      </c>
      <c r="C779" s="348" t="s">
        <v>11448</v>
      </c>
      <c r="D779" s="349"/>
      <c r="E779" s="350">
        <v>33.962900505902198</v>
      </c>
    </row>
    <row r="780" spans="1:5" x14ac:dyDescent="0.2">
      <c r="A780" s="346"/>
      <c r="B780" s="351" t="s">
        <v>11449</v>
      </c>
      <c r="C780" s="348" t="s">
        <v>11450</v>
      </c>
      <c r="D780" s="349"/>
      <c r="E780" s="350">
        <v>33.962900505902198</v>
      </c>
    </row>
    <row r="781" spans="1:5" x14ac:dyDescent="0.2">
      <c r="A781" s="346"/>
      <c r="B781" s="351" t="s">
        <v>11451</v>
      </c>
      <c r="C781" s="348" t="s">
        <v>11452</v>
      </c>
      <c r="D781" s="349"/>
      <c r="E781" s="350">
        <v>33.962900505902198</v>
      </c>
    </row>
    <row r="782" spans="1:5" x14ac:dyDescent="0.2">
      <c r="A782" s="346"/>
      <c r="B782" s="351" t="s">
        <v>11453</v>
      </c>
      <c r="C782" s="348" t="s">
        <v>11454</v>
      </c>
      <c r="D782" s="349"/>
      <c r="E782" s="350">
        <v>33.962900505902198</v>
      </c>
    </row>
    <row r="783" spans="1:5" x14ac:dyDescent="0.2">
      <c r="A783" s="346"/>
      <c r="B783" s="351" t="s">
        <v>11455</v>
      </c>
      <c r="C783" s="348" t="s">
        <v>11456</v>
      </c>
      <c r="D783" s="349"/>
      <c r="E783" s="350">
        <v>33.962900505902198</v>
      </c>
    </row>
    <row r="784" spans="1:5" x14ac:dyDescent="0.2">
      <c r="A784" s="346"/>
      <c r="B784" s="351" t="s">
        <v>11457</v>
      </c>
      <c r="C784" s="348" t="s">
        <v>11458</v>
      </c>
      <c r="D784" s="349"/>
      <c r="E784" s="350">
        <v>33.962900505902198</v>
      </c>
    </row>
    <row r="785" spans="1:5" x14ac:dyDescent="0.2">
      <c r="A785" s="346"/>
      <c r="B785" s="351" t="s">
        <v>11459</v>
      </c>
      <c r="C785" s="348" t="s">
        <v>11460</v>
      </c>
      <c r="D785" s="349"/>
      <c r="E785" s="350">
        <v>33.962900505902198</v>
      </c>
    </row>
    <row r="786" spans="1:5" x14ac:dyDescent="0.2">
      <c r="A786" s="346"/>
      <c r="B786" s="351" t="s">
        <v>11461</v>
      </c>
      <c r="C786" s="348" t="s">
        <v>11462</v>
      </c>
      <c r="D786" s="349"/>
      <c r="E786" s="350">
        <v>33.962900505902198</v>
      </c>
    </row>
    <row r="787" spans="1:5" x14ac:dyDescent="0.2">
      <c r="A787" s="346"/>
      <c r="B787" s="351" t="s">
        <v>11463</v>
      </c>
      <c r="C787" s="348" t="s">
        <v>11464</v>
      </c>
      <c r="D787" s="349"/>
      <c r="E787" s="350">
        <v>33.962900505902198</v>
      </c>
    </row>
    <row r="788" spans="1:5" x14ac:dyDescent="0.2">
      <c r="A788" s="346"/>
      <c r="B788" s="351" t="s">
        <v>11465</v>
      </c>
      <c r="C788" s="348" t="s">
        <v>11466</v>
      </c>
      <c r="D788" s="349"/>
      <c r="E788" s="350">
        <v>33.962900505902198</v>
      </c>
    </row>
    <row r="789" spans="1:5" ht="96" x14ac:dyDescent="0.2">
      <c r="A789" s="346"/>
      <c r="B789" s="351"/>
      <c r="C789" s="357" t="s">
        <v>974</v>
      </c>
      <c r="D789" s="349" t="s">
        <v>11467</v>
      </c>
      <c r="E789" s="360"/>
    </row>
    <row r="790" spans="1:5" x14ac:dyDescent="0.2">
      <c r="A790" s="346"/>
      <c r="B790" s="351" t="s">
        <v>11468</v>
      </c>
      <c r="C790" s="348" t="s">
        <v>11469</v>
      </c>
      <c r="D790" s="349"/>
      <c r="E790" s="350">
        <v>27.234401349072499</v>
      </c>
    </row>
    <row r="791" spans="1:5" x14ac:dyDescent="0.2">
      <c r="A791" s="346"/>
      <c r="B791" s="351" t="s">
        <v>11470</v>
      </c>
      <c r="C791" s="348" t="s">
        <v>11471</v>
      </c>
      <c r="D791" s="349"/>
      <c r="E791" s="350">
        <v>27.234401349072499</v>
      </c>
    </row>
    <row r="792" spans="1:5" x14ac:dyDescent="0.2">
      <c r="A792" s="346"/>
      <c r="B792" s="351" t="s">
        <v>11472</v>
      </c>
      <c r="C792" s="348" t="s">
        <v>11473</v>
      </c>
      <c r="D792" s="349"/>
      <c r="E792" s="350">
        <v>27.234401349072499</v>
      </c>
    </row>
    <row r="793" spans="1:5" x14ac:dyDescent="0.2">
      <c r="A793" s="346"/>
      <c r="B793" s="351" t="s">
        <v>11474</v>
      </c>
      <c r="C793" s="348" t="s">
        <v>11475</v>
      </c>
      <c r="D793" s="349"/>
      <c r="E793" s="350">
        <v>27.234401349072499</v>
      </c>
    </row>
    <row r="794" spans="1:5" x14ac:dyDescent="0.2">
      <c r="A794" s="346"/>
      <c r="B794" s="351" t="s">
        <v>11476</v>
      </c>
      <c r="C794" s="348" t="s">
        <v>11477</v>
      </c>
      <c r="D794" s="349"/>
      <c r="E794" s="350">
        <v>27.234401349072499</v>
      </c>
    </row>
    <row r="795" spans="1:5" x14ac:dyDescent="0.2">
      <c r="A795" s="346"/>
      <c r="B795" s="351" t="s">
        <v>11478</v>
      </c>
      <c r="C795" s="348" t="s">
        <v>11479</v>
      </c>
      <c r="D795" s="349"/>
      <c r="E795" s="350">
        <v>27.234401349072499</v>
      </c>
    </row>
    <row r="796" spans="1:5" x14ac:dyDescent="0.2">
      <c r="A796" s="346"/>
      <c r="B796" s="351" t="s">
        <v>11480</v>
      </c>
      <c r="C796" s="348" t="s">
        <v>11481</v>
      </c>
      <c r="D796" s="349"/>
      <c r="E796" s="350">
        <v>27.234401349072499</v>
      </c>
    </row>
    <row r="797" spans="1:5" x14ac:dyDescent="0.2">
      <c r="A797" s="346"/>
      <c r="B797" s="351" t="s">
        <v>11482</v>
      </c>
      <c r="C797" s="348" t="s">
        <v>11483</v>
      </c>
      <c r="D797" s="349"/>
      <c r="E797" s="350">
        <v>27.234401349072499</v>
      </c>
    </row>
    <row r="798" spans="1:5" x14ac:dyDescent="0.2">
      <c r="A798" s="346"/>
      <c r="B798" s="351" t="s">
        <v>11484</v>
      </c>
      <c r="C798" s="348" t="s">
        <v>11485</v>
      </c>
      <c r="D798" s="349"/>
      <c r="E798" s="350">
        <v>27.234401349072499</v>
      </c>
    </row>
    <row r="799" spans="1:5" x14ac:dyDescent="0.2">
      <c r="A799" s="346"/>
      <c r="B799" s="351" t="s">
        <v>11486</v>
      </c>
      <c r="C799" s="348" t="s">
        <v>11487</v>
      </c>
      <c r="D799" s="349"/>
      <c r="E799" s="350">
        <v>27.234401349072499</v>
      </c>
    </row>
    <row r="800" spans="1:5" x14ac:dyDescent="0.2">
      <c r="A800" s="346"/>
      <c r="B800" s="351" t="s">
        <v>11488</v>
      </c>
      <c r="C800" s="348" t="s">
        <v>11489</v>
      </c>
      <c r="D800" s="349"/>
      <c r="E800" s="350">
        <v>27.234401349072499</v>
      </c>
    </row>
    <row r="801" spans="1:5" x14ac:dyDescent="0.2">
      <c r="A801" s="346"/>
      <c r="B801" s="351" t="s">
        <v>11490</v>
      </c>
      <c r="C801" s="348" t="s">
        <v>11491</v>
      </c>
      <c r="D801" s="349"/>
      <c r="E801" s="350">
        <v>27.234401349072499</v>
      </c>
    </row>
    <row r="802" spans="1:5" x14ac:dyDescent="0.2">
      <c r="A802" s="346"/>
      <c r="B802" s="351" t="s">
        <v>11492</v>
      </c>
      <c r="C802" s="348" t="s">
        <v>11493</v>
      </c>
      <c r="D802" s="349"/>
      <c r="E802" s="350">
        <v>27.234401349072499</v>
      </c>
    </row>
    <row r="803" spans="1:5" x14ac:dyDescent="0.2">
      <c r="A803" s="346"/>
      <c r="B803" s="351" t="s">
        <v>11494</v>
      </c>
      <c r="C803" s="348" t="s">
        <v>11495</v>
      </c>
      <c r="D803" s="349"/>
      <c r="E803" s="350">
        <v>27.234401349072499</v>
      </c>
    </row>
    <row r="804" spans="1:5" x14ac:dyDescent="0.2">
      <c r="A804" s="346"/>
      <c r="B804" s="351" t="s">
        <v>11496</v>
      </c>
      <c r="C804" s="348" t="s">
        <v>11497</v>
      </c>
      <c r="D804" s="349"/>
      <c r="E804" s="350">
        <v>27.234401349072499</v>
      </c>
    </row>
    <row r="805" spans="1:5" x14ac:dyDescent="0.2">
      <c r="A805" s="346"/>
      <c r="B805" s="351" t="s">
        <v>11498</v>
      </c>
      <c r="C805" s="348" t="s">
        <v>11499</v>
      </c>
      <c r="D805" s="349"/>
      <c r="E805" s="350">
        <v>27.234401349072499</v>
      </c>
    </row>
    <row r="806" spans="1:5" x14ac:dyDescent="0.2">
      <c r="A806" s="346"/>
      <c r="B806" s="351" t="s">
        <v>11500</v>
      </c>
      <c r="C806" s="348" t="s">
        <v>11501</v>
      </c>
      <c r="D806" s="349"/>
      <c r="E806" s="350">
        <v>27.234401349072499</v>
      </c>
    </row>
    <row r="807" spans="1:5" x14ac:dyDescent="0.2">
      <c r="A807" s="346"/>
      <c r="B807" s="351" t="s">
        <v>11502</v>
      </c>
      <c r="C807" s="348" t="s">
        <v>11503</v>
      </c>
      <c r="D807" s="349"/>
      <c r="E807" s="350">
        <v>27.234401349072499</v>
      </c>
    </row>
    <row r="808" spans="1:5" x14ac:dyDescent="0.2">
      <c r="A808" s="346"/>
      <c r="B808" s="351" t="s">
        <v>11504</v>
      </c>
      <c r="C808" s="348" t="s">
        <v>11505</v>
      </c>
      <c r="D808" s="349"/>
      <c r="E808" s="350">
        <v>27.234401349072499</v>
      </c>
    </row>
    <row r="809" spans="1:5" x14ac:dyDescent="0.2">
      <c r="A809" s="346"/>
      <c r="B809" s="351" t="s">
        <v>11506</v>
      </c>
      <c r="C809" s="348" t="s">
        <v>11507</v>
      </c>
      <c r="D809" s="349"/>
      <c r="E809" s="350">
        <v>27.234401349072499</v>
      </c>
    </row>
    <row r="810" spans="1:5" x14ac:dyDescent="0.2">
      <c r="A810" s="346"/>
      <c r="B810" s="351" t="s">
        <v>11508</v>
      </c>
      <c r="C810" s="348" t="s">
        <v>11509</v>
      </c>
      <c r="D810" s="349"/>
      <c r="E810" s="350">
        <v>27.234401349072499</v>
      </c>
    </row>
    <row r="811" spans="1:5" x14ac:dyDescent="0.2">
      <c r="A811" s="346"/>
      <c r="B811" s="351" t="s">
        <v>11510</v>
      </c>
      <c r="C811" s="348" t="s">
        <v>11511</v>
      </c>
      <c r="D811" s="349"/>
      <c r="E811" s="350">
        <v>27.234401349072499</v>
      </c>
    </row>
    <row r="812" spans="1:5" x14ac:dyDescent="0.2">
      <c r="A812" s="346"/>
      <c r="B812" s="351" t="s">
        <v>11512</v>
      </c>
      <c r="C812" s="348" t="s">
        <v>11513</v>
      </c>
      <c r="D812" s="349"/>
      <c r="E812" s="350">
        <v>27.234401349072499</v>
      </c>
    </row>
    <row r="813" spans="1:5" x14ac:dyDescent="0.2">
      <c r="A813" s="346"/>
      <c r="B813" s="351" t="s">
        <v>11514</v>
      </c>
      <c r="C813" s="348" t="s">
        <v>11515</v>
      </c>
      <c r="D813" s="349"/>
      <c r="E813" s="350">
        <v>27.234401349072499</v>
      </c>
    </row>
    <row r="814" spans="1:5" x14ac:dyDescent="0.2">
      <c r="A814" s="346"/>
      <c r="B814" s="351" t="s">
        <v>11516</v>
      </c>
      <c r="C814" s="348" t="s">
        <v>11517</v>
      </c>
      <c r="D814" s="349"/>
      <c r="E814" s="350">
        <v>27.234401349072499</v>
      </c>
    </row>
    <row r="815" spans="1:5" x14ac:dyDescent="0.2">
      <c r="A815" s="346"/>
      <c r="B815" s="351" t="s">
        <v>11518</v>
      </c>
      <c r="C815" s="348" t="s">
        <v>11519</v>
      </c>
      <c r="D815" s="349"/>
      <c r="E815" s="350">
        <v>27.234401349072499</v>
      </c>
    </row>
    <row r="816" spans="1:5" x14ac:dyDescent="0.2">
      <c r="A816" s="346"/>
      <c r="B816" s="351" t="s">
        <v>11520</v>
      </c>
      <c r="C816" s="348" t="s">
        <v>11521</v>
      </c>
      <c r="D816" s="349"/>
      <c r="E816" s="350">
        <v>27.234401349072499</v>
      </c>
    </row>
    <row r="817" spans="1:5" x14ac:dyDescent="0.2">
      <c r="A817" s="346"/>
      <c r="B817" s="351" t="s">
        <v>11522</v>
      </c>
      <c r="C817" s="348" t="s">
        <v>11523</v>
      </c>
      <c r="D817" s="349"/>
      <c r="E817" s="350">
        <v>27.234401349072499</v>
      </c>
    </row>
    <row r="818" spans="1:5" x14ac:dyDescent="0.2">
      <c r="A818" s="346"/>
      <c r="B818" s="351" t="s">
        <v>11524</v>
      </c>
      <c r="C818" s="348" t="s">
        <v>11525</v>
      </c>
      <c r="D818" s="349"/>
      <c r="E818" s="350">
        <v>27.234401349072499</v>
      </c>
    </row>
    <row r="819" spans="1:5" x14ac:dyDescent="0.2">
      <c r="A819" s="346"/>
      <c r="B819" s="351" t="s">
        <v>11526</v>
      </c>
      <c r="C819" s="348" t="s">
        <v>11527</v>
      </c>
      <c r="D819" s="349"/>
      <c r="E819" s="350">
        <v>27.234401349072499</v>
      </c>
    </row>
    <row r="820" spans="1:5" x14ac:dyDescent="0.2">
      <c r="A820" s="346"/>
      <c r="B820" s="351" t="s">
        <v>11528</v>
      </c>
      <c r="C820" s="348" t="s">
        <v>11529</v>
      </c>
      <c r="D820" s="349"/>
      <c r="E820" s="350">
        <v>27.234401349072499</v>
      </c>
    </row>
    <row r="821" spans="1:5" x14ac:dyDescent="0.2">
      <c r="A821" s="346"/>
      <c r="B821" s="351" t="s">
        <v>11530</v>
      </c>
      <c r="C821" s="348" t="s">
        <v>11531</v>
      </c>
      <c r="D821" s="349"/>
      <c r="E821" s="350">
        <v>27.234401349072499</v>
      </c>
    </row>
    <row r="822" spans="1:5" x14ac:dyDescent="0.2">
      <c r="A822" s="346"/>
      <c r="B822" s="351" t="s">
        <v>11532</v>
      </c>
      <c r="C822" s="348" t="s">
        <v>11533</v>
      </c>
      <c r="D822" s="349"/>
      <c r="E822" s="350">
        <v>27.234401349072499</v>
      </c>
    </row>
    <row r="823" spans="1:5" x14ac:dyDescent="0.2">
      <c r="A823" s="346"/>
      <c r="B823" s="351" t="s">
        <v>11534</v>
      </c>
      <c r="C823" s="348" t="s">
        <v>11535</v>
      </c>
      <c r="D823" s="349"/>
      <c r="E823" s="350">
        <v>27.234401349072499</v>
      </c>
    </row>
    <row r="824" spans="1:5" x14ac:dyDescent="0.2">
      <c r="A824" s="346"/>
      <c r="B824" s="351" t="s">
        <v>11536</v>
      </c>
      <c r="C824" s="348" t="s">
        <v>11537</v>
      </c>
      <c r="D824" s="349"/>
      <c r="E824" s="350">
        <v>27.234401349072499</v>
      </c>
    </row>
    <row r="825" spans="1:5" x14ac:dyDescent="0.2">
      <c r="A825" s="346"/>
      <c r="B825" s="351" t="s">
        <v>11538</v>
      </c>
      <c r="C825" s="348" t="s">
        <v>11539</v>
      </c>
      <c r="D825" s="349"/>
      <c r="E825" s="350">
        <v>27.234401349072499</v>
      </c>
    </row>
    <row r="826" spans="1:5" x14ac:dyDescent="0.2">
      <c r="A826" s="346"/>
      <c r="B826" s="351" t="s">
        <v>11540</v>
      </c>
      <c r="C826" s="348" t="s">
        <v>11541</v>
      </c>
      <c r="D826" s="349"/>
      <c r="E826" s="350">
        <v>27.234401349072499</v>
      </c>
    </row>
    <row r="827" spans="1:5" x14ac:dyDescent="0.2">
      <c r="A827" s="346"/>
      <c r="B827" s="351" t="s">
        <v>11542</v>
      </c>
      <c r="C827" s="348" t="s">
        <v>11543</v>
      </c>
      <c r="D827" s="349"/>
      <c r="E827" s="350">
        <v>27.234401349072499</v>
      </c>
    </row>
    <row r="828" spans="1:5" x14ac:dyDescent="0.2">
      <c r="A828" s="346"/>
      <c r="B828" s="351" t="s">
        <v>11544</v>
      </c>
      <c r="C828" s="348" t="s">
        <v>11545</v>
      </c>
      <c r="D828" s="349"/>
      <c r="E828" s="350">
        <v>27.234401349072499</v>
      </c>
    </row>
    <row r="829" spans="1:5" x14ac:dyDescent="0.2">
      <c r="A829" s="346"/>
      <c r="B829" s="351" t="s">
        <v>11546</v>
      </c>
      <c r="C829" s="348" t="s">
        <v>11547</v>
      </c>
      <c r="D829" s="349"/>
      <c r="E829" s="350">
        <v>27.234401349072499</v>
      </c>
    </row>
    <row r="830" spans="1:5" x14ac:dyDescent="0.2">
      <c r="A830" s="346"/>
      <c r="B830" s="351" t="s">
        <v>11548</v>
      </c>
      <c r="C830" s="348" t="s">
        <v>11549</v>
      </c>
      <c r="D830" s="349"/>
      <c r="E830" s="350">
        <v>27.234401349072499</v>
      </c>
    </row>
    <row r="831" spans="1:5" x14ac:dyDescent="0.2">
      <c r="A831" s="346"/>
      <c r="B831" s="351" t="s">
        <v>11550</v>
      </c>
      <c r="C831" s="348" t="s">
        <v>11551</v>
      </c>
      <c r="D831" s="349"/>
      <c r="E831" s="350">
        <v>27.234401349072499</v>
      </c>
    </row>
    <row r="832" spans="1:5" x14ac:dyDescent="0.2">
      <c r="A832" s="346"/>
      <c r="B832" s="351" t="s">
        <v>11552</v>
      </c>
      <c r="C832" s="348" t="s">
        <v>11553</v>
      </c>
      <c r="D832" s="349"/>
      <c r="E832" s="350">
        <v>27.234401349072499</v>
      </c>
    </row>
    <row r="833" spans="1:5" x14ac:dyDescent="0.2">
      <c r="A833" s="346"/>
      <c r="B833" s="351" t="s">
        <v>11554</v>
      </c>
      <c r="C833" s="348" t="s">
        <v>11555</v>
      </c>
      <c r="D833" s="349"/>
      <c r="E833" s="350">
        <v>27.234401349072499</v>
      </c>
    </row>
    <row r="834" spans="1:5" x14ac:dyDescent="0.2">
      <c r="A834" s="346"/>
      <c r="B834" s="351" t="s">
        <v>11556</v>
      </c>
      <c r="C834" s="348" t="s">
        <v>11557</v>
      </c>
      <c r="D834" s="349"/>
      <c r="E834" s="350">
        <v>27.234401349072499</v>
      </c>
    </row>
    <row r="835" spans="1:5" x14ac:dyDescent="0.2">
      <c r="A835" s="346"/>
      <c r="B835" s="351" t="s">
        <v>11558</v>
      </c>
      <c r="C835" s="348" t="s">
        <v>11559</v>
      </c>
      <c r="D835" s="349"/>
      <c r="E835" s="350">
        <v>27.234401349072499</v>
      </c>
    </row>
    <row r="836" spans="1:5" x14ac:dyDescent="0.2">
      <c r="A836" s="346"/>
      <c r="B836" s="351" t="s">
        <v>11560</v>
      </c>
      <c r="C836" s="348" t="s">
        <v>11561</v>
      </c>
      <c r="D836" s="349"/>
      <c r="E836" s="350">
        <v>27.234401349072499</v>
      </c>
    </row>
    <row r="837" spans="1:5" x14ac:dyDescent="0.2">
      <c r="A837" s="346"/>
      <c r="B837" s="351" t="s">
        <v>11562</v>
      </c>
      <c r="C837" s="348" t="s">
        <v>11563</v>
      </c>
      <c r="D837" s="349"/>
      <c r="E837" s="350">
        <v>27.234401349072499</v>
      </c>
    </row>
    <row r="838" spans="1:5" x14ac:dyDescent="0.2">
      <c r="A838" s="346"/>
      <c r="B838" s="351" t="s">
        <v>11564</v>
      </c>
      <c r="C838" s="348" t="s">
        <v>11565</v>
      </c>
      <c r="D838" s="349"/>
      <c r="E838" s="350">
        <v>27.234401349072499</v>
      </c>
    </row>
    <row r="839" spans="1:5" x14ac:dyDescent="0.2">
      <c r="A839" s="346"/>
      <c r="B839" s="351" t="s">
        <v>11566</v>
      </c>
      <c r="C839" s="348" t="s">
        <v>11567</v>
      </c>
      <c r="D839" s="349"/>
      <c r="E839" s="350">
        <v>27.234401349072499</v>
      </c>
    </row>
    <row r="840" spans="1:5" x14ac:dyDescent="0.2">
      <c r="A840" s="346"/>
      <c r="B840" s="351" t="s">
        <v>11568</v>
      </c>
      <c r="C840" s="348" t="s">
        <v>11569</v>
      </c>
      <c r="D840" s="349"/>
      <c r="E840" s="350">
        <v>27.234401349072499</v>
      </c>
    </row>
    <row r="841" spans="1:5" x14ac:dyDescent="0.2">
      <c r="A841" s="346"/>
      <c r="B841" s="351" t="s">
        <v>11570</v>
      </c>
      <c r="C841" s="348" t="s">
        <v>11571</v>
      </c>
      <c r="D841" s="349"/>
      <c r="E841" s="350">
        <v>27.234401349072499</v>
      </c>
    </row>
    <row r="842" spans="1:5" x14ac:dyDescent="0.2">
      <c r="A842" s="346"/>
      <c r="B842" s="351" t="s">
        <v>11572</v>
      </c>
      <c r="C842" s="348" t="s">
        <v>11573</v>
      </c>
      <c r="D842" s="349"/>
      <c r="E842" s="350">
        <v>27.234401349072499</v>
      </c>
    </row>
    <row r="843" spans="1:5" x14ac:dyDescent="0.2">
      <c r="A843" s="346"/>
      <c r="B843" s="351" t="s">
        <v>11574</v>
      </c>
      <c r="C843" s="348" t="s">
        <v>11575</v>
      </c>
      <c r="D843" s="349"/>
      <c r="E843" s="350">
        <v>27.234401349072499</v>
      </c>
    </row>
    <row r="844" spans="1:5" x14ac:dyDescent="0.2">
      <c r="A844" s="346"/>
      <c r="B844" s="351" t="s">
        <v>11576</v>
      </c>
      <c r="C844" s="348" t="s">
        <v>11577</v>
      </c>
      <c r="D844" s="349"/>
      <c r="E844" s="350">
        <v>27.234401349072499</v>
      </c>
    </row>
    <row r="845" spans="1:5" x14ac:dyDescent="0.2">
      <c r="A845" s="346"/>
      <c r="B845" s="351" t="s">
        <v>11578</v>
      </c>
      <c r="C845" s="348" t="s">
        <v>11579</v>
      </c>
      <c r="D845" s="349"/>
      <c r="E845" s="350">
        <v>27.234401349072499</v>
      </c>
    </row>
    <row r="846" spans="1:5" x14ac:dyDescent="0.2">
      <c r="A846" s="346"/>
      <c r="B846" s="351" t="s">
        <v>11580</v>
      </c>
      <c r="C846" s="348" t="s">
        <v>11581</v>
      </c>
      <c r="D846" s="349"/>
      <c r="E846" s="350">
        <v>27.234401349072499</v>
      </c>
    </row>
    <row r="847" spans="1:5" x14ac:dyDescent="0.2">
      <c r="A847" s="346"/>
      <c r="B847" s="351" t="s">
        <v>11582</v>
      </c>
      <c r="C847" s="348" t="s">
        <v>11583</v>
      </c>
      <c r="D847" s="349"/>
      <c r="E847" s="350">
        <v>27.234401349072499</v>
      </c>
    </row>
    <row r="848" spans="1:5" x14ac:dyDescent="0.2">
      <c r="A848" s="346"/>
      <c r="B848" s="351" t="s">
        <v>11584</v>
      </c>
      <c r="C848" s="348" t="s">
        <v>11585</v>
      </c>
      <c r="D848" s="349"/>
      <c r="E848" s="350">
        <v>27.234401349072499</v>
      </c>
    </row>
    <row r="849" spans="1:5" x14ac:dyDescent="0.2">
      <c r="A849" s="346"/>
      <c r="B849" s="351" t="s">
        <v>11586</v>
      </c>
      <c r="C849" s="348" t="s">
        <v>11587</v>
      </c>
      <c r="D849" s="349"/>
      <c r="E849" s="350">
        <v>27.234401349072499</v>
      </c>
    </row>
    <row r="850" spans="1:5" x14ac:dyDescent="0.2">
      <c r="A850" s="346"/>
      <c r="B850" s="351" t="s">
        <v>11588</v>
      </c>
      <c r="C850" s="348" t="s">
        <v>11589</v>
      </c>
      <c r="D850" s="349"/>
      <c r="E850" s="350">
        <v>27.234401349072499</v>
      </c>
    </row>
    <row r="851" spans="1:5" x14ac:dyDescent="0.2">
      <c r="A851" s="346"/>
      <c r="B851" s="351" t="s">
        <v>11590</v>
      </c>
      <c r="C851" s="348" t="s">
        <v>11591</v>
      </c>
      <c r="D851" s="349"/>
      <c r="E851" s="350">
        <v>27.234401349072499</v>
      </c>
    </row>
    <row r="852" spans="1:5" x14ac:dyDescent="0.2">
      <c r="A852" s="346"/>
      <c r="B852" s="351" t="s">
        <v>11592</v>
      </c>
      <c r="C852" s="348" t="s">
        <v>11593</v>
      </c>
      <c r="D852" s="349"/>
      <c r="E852" s="350">
        <v>27.234401349072499</v>
      </c>
    </row>
    <row r="853" spans="1:5" x14ac:dyDescent="0.2">
      <c r="A853" s="346"/>
      <c r="B853" s="351" t="s">
        <v>11594</v>
      </c>
      <c r="C853" s="348" t="s">
        <v>11595</v>
      </c>
      <c r="D853" s="349"/>
      <c r="E853" s="350">
        <v>27.234401349072499</v>
      </c>
    </row>
    <row r="854" spans="1:5" x14ac:dyDescent="0.2">
      <c r="A854" s="346"/>
      <c r="B854" s="351" t="s">
        <v>11596</v>
      </c>
      <c r="C854" s="348" t="s">
        <v>11597</v>
      </c>
      <c r="D854" s="349"/>
      <c r="E854" s="350">
        <v>27.234401349072499</v>
      </c>
    </row>
    <row r="855" spans="1:5" x14ac:dyDescent="0.2">
      <c r="A855" s="346"/>
      <c r="B855" s="351" t="s">
        <v>11598</v>
      </c>
      <c r="C855" s="348" t="s">
        <v>11599</v>
      </c>
      <c r="D855" s="349"/>
      <c r="E855" s="350">
        <v>27.234401349072499</v>
      </c>
    </row>
    <row r="856" spans="1:5" x14ac:dyDescent="0.2">
      <c r="A856" s="346"/>
      <c r="B856" s="351" t="s">
        <v>11600</v>
      </c>
      <c r="C856" s="348" t="s">
        <v>11601</v>
      </c>
      <c r="D856" s="349"/>
      <c r="E856" s="350">
        <v>27.234401349072499</v>
      </c>
    </row>
    <row r="857" spans="1:5" x14ac:dyDescent="0.2">
      <c r="A857" s="346"/>
      <c r="B857" s="351" t="s">
        <v>11602</v>
      </c>
      <c r="C857" s="348" t="s">
        <v>11603</v>
      </c>
      <c r="D857" s="349"/>
      <c r="E857" s="350">
        <v>27.234401349072499</v>
      </c>
    </row>
    <row r="858" spans="1:5" x14ac:dyDescent="0.2">
      <c r="A858" s="346"/>
      <c r="B858" s="351" t="s">
        <v>11604</v>
      </c>
      <c r="C858" s="348" t="s">
        <v>11605</v>
      </c>
      <c r="D858" s="349"/>
      <c r="E858" s="350">
        <v>27.234401349072499</v>
      </c>
    </row>
    <row r="859" spans="1:5" x14ac:dyDescent="0.2">
      <c r="A859" s="346"/>
      <c r="B859" s="351" t="s">
        <v>11606</v>
      </c>
      <c r="C859" s="348" t="s">
        <v>11607</v>
      </c>
      <c r="D859" s="349"/>
      <c r="E859" s="350">
        <v>27.234401349072499</v>
      </c>
    </row>
    <row r="860" spans="1:5" x14ac:dyDescent="0.2">
      <c r="A860" s="346"/>
      <c r="B860" s="351" t="s">
        <v>11608</v>
      </c>
      <c r="C860" s="348" t="s">
        <v>11609</v>
      </c>
      <c r="D860" s="349"/>
      <c r="E860" s="350">
        <v>27.234401349072499</v>
      </c>
    </row>
    <row r="861" spans="1:5" x14ac:dyDescent="0.2">
      <c r="A861" s="346"/>
      <c r="B861" s="351" t="s">
        <v>11610</v>
      </c>
      <c r="C861" s="348" t="s">
        <v>11611</v>
      </c>
      <c r="D861" s="349"/>
      <c r="E861" s="350">
        <v>27.234401349072499</v>
      </c>
    </row>
    <row r="862" spans="1:5" x14ac:dyDescent="0.2">
      <c r="A862" s="346"/>
      <c r="B862" s="351" t="s">
        <v>11612</v>
      </c>
      <c r="C862" s="348" t="s">
        <v>11613</v>
      </c>
      <c r="D862" s="349"/>
      <c r="E862" s="350">
        <v>27.234401349072499</v>
      </c>
    </row>
    <row r="863" spans="1:5" x14ac:dyDescent="0.2">
      <c r="A863" s="346"/>
      <c r="B863" s="351" t="s">
        <v>11614</v>
      </c>
      <c r="C863" s="348" t="s">
        <v>11615</v>
      </c>
      <c r="D863" s="349"/>
      <c r="E863" s="350">
        <v>27.234401349072499</v>
      </c>
    </row>
    <row r="864" spans="1:5" x14ac:dyDescent="0.2">
      <c r="A864" s="346"/>
      <c r="B864" s="351" t="s">
        <v>11616</v>
      </c>
      <c r="C864" s="348" t="s">
        <v>11617</v>
      </c>
      <c r="D864" s="349"/>
      <c r="E864" s="350">
        <v>27.234401349072499</v>
      </c>
    </row>
    <row r="865" spans="1:5" x14ac:dyDescent="0.2">
      <c r="A865" s="346"/>
      <c r="B865" s="351" t="s">
        <v>11618</v>
      </c>
      <c r="C865" s="348" t="s">
        <v>11619</v>
      </c>
      <c r="D865" s="349"/>
      <c r="E865" s="350">
        <v>27.234401349072499</v>
      </c>
    </row>
    <row r="866" spans="1:5" x14ac:dyDescent="0.2">
      <c r="A866" s="346"/>
      <c r="B866" s="351" t="s">
        <v>11620</v>
      </c>
      <c r="C866" s="348" t="s">
        <v>11621</v>
      </c>
      <c r="D866" s="349"/>
      <c r="E866" s="350">
        <v>27.234401349072499</v>
      </c>
    </row>
    <row r="867" spans="1:5" x14ac:dyDescent="0.2">
      <c r="A867" s="346"/>
      <c r="B867" s="351" t="s">
        <v>11622</v>
      </c>
      <c r="C867" s="348" t="s">
        <v>11623</v>
      </c>
      <c r="D867" s="349"/>
      <c r="E867" s="350">
        <v>27.234401349072499</v>
      </c>
    </row>
    <row r="868" spans="1:5" x14ac:dyDescent="0.2">
      <c r="A868" s="346"/>
      <c r="B868" s="351" t="s">
        <v>11624</v>
      </c>
      <c r="C868" s="348" t="s">
        <v>11625</v>
      </c>
      <c r="D868" s="349"/>
      <c r="E868" s="350">
        <v>27.234401349072499</v>
      </c>
    </row>
    <row r="869" spans="1:5" x14ac:dyDescent="0.2">
      <c r="A869" s="346"/>
      <c r="B869" s="351" t="s">
        <v>11626</v>
      </c>
      <c r="C869" s="348" t="s">
        <v>11627</v>
      </c>
      <c r="D869" s="349"/>
      <c r="E869" s="350">
        <v>27.234401349072499</v>
      </c>
    </row>
    <row r="870" spans="1:5" x14ac:dyDescent="0.2">
      <c r="A870" s="346"/>
      <c r="B870" s="351" t="s">
        <v>11628</v>
      </c>
      <c r="C870" s="348" t="s">
        <v>11629</v>
      </c>
      <c r="D870" s="349"/>
      <c r="E870" s="350">
        <v>27.234401349072499</v>
      </c>
    </row>
    <row r="871" spans="1:5" x14ac:dyDescent="0.2">
      <c r="A871" s="346"/>
      <c r="B871" s="351" t="s">
        <v>11630</v>
      </c>
      <c r="C871" s="348" t="s">
        <v>11631</v>
      </c>
      <c r="D871" s="349"/>
      <c r="E871" s="350">
        <v>27.234401349072499</v>
      </c>
    </row>
    <row r="872" spans="1:5" x14ac:dyDescent="0.2">
      <c r="A872" s="346"/>
      <c r="B872" s="351" t="s">
        <v>11632</v>
      </c>
      <c r="C872" s="348" t="s">
        <v>11633</v>
      </c>
      <c r="D872" s="349"/>
      <c r="E872" s="350">
        <v>27.234401349072499</v>
      </c>
    </row>
    <row r="873" spans="1:5" x14ac:dyDescent="0.2">
      <c r="A873" s="346"/>
      <c r="B873" s="351" t="s">
        <v>11634</v>
      </c>
      <c r="C873" s="348" t="s">
        <v>11635</v>
      </c>
      <c r="D873" s="349"/>
      <c r="E873" s="350">
        <v>27.234401349072499</v>
      </c>
    </row>
    <row r="874" spans="1:5" x14ac:dyDescent="0.2">
      <c r="A874" s="346"/>
      <c r="B874" s="351" t="s">
        <v>11636</v>
      </c>
      <c r="C874" s="348" t="s">
        <v>11637</v>
      </c>
      <c r="D874" s="349"/>
      <c r="E874" s="350">
        <v>27.234401349072499</v>
      </c>
    </row>
    <row r="875" spans="1:5" x14ac:dyDescent="0.2">
      <c r="A875" s="346"/>
      <c r="B875" s="351" t="s">
        <v>11638</v>
      </c>
      <c r="C875" s="348" t="s">
        <v>11639</v>
      </c>
      <c r="D875" s="349"/>
      <c r="E875" s="350">
        <v>27.234401349072499</v>
      </c>
    </row>
    <row r="876" spans="1:5" x14ac:dyDescent="0.2">
      <c r="A876" s="346"/>
      <c r="B876" s="351" t="s">
        <v>11640</v>
      </c>
      <c r="C876" s="348" t="s">
        <v>11641</v>
      </c>
      <c r="D876" s="349"/>
      <c r="E876" s="350">
        <v>27.234401349072499</v>
      </c>
    </row>
    <row r="877" spans="1:5" x14ac:dyDescent="0.2">
      <c r="A877" s="346"/>
      <c r="B877" s="351" t="s">
        <v>11642</v>
      </c>
      <c r="C877" s="348" t="s">
        <v>11643</v>
      </c>
      <c r="D877" s="349"/>
      <c r="E877" s="350">
        <v>27.234401349072499</v>
      </c>
    </row>
    <row r="878" spans="1:5" x14ac:dyDescent="0.2">
      <c r="A878" s="346"/>
      <c r="B878" s="351" t="s">
        <v>11644</v>
      </c>
      <c r="C878" s="348" t="s">
        <v>11645</v>
      </c>
      <c r="D878" s="349"/>
      <c r="E878" s="350">
        <v>27.234401349072499</v>
      </c>
    </row>
    <row r="879" spans="1:5" x14ac:dyDescent="0.2">
      <c r="A879" s="346"/>
      <c r="B879" s="351" t="s">
        <v>11646</v>
      </c>
      <c r="C879" s="348" t="s">
        <v>11647</v>
      </c>
      <c r="D879" s="349"/>
      <c r="E879" s="350">
        <v>27.234401349072499</v>
      </c>
    </row>
    <row r="880" spans="1:5" x14ac:dyDescent="0.2">
      <c r="A880" s="346"/>
      <c r="B880" s="351" t="s">
        <v>11648</v>
      </c>
      <c r="C880" s="348" t="s">
        <v>11649</v>
      </c>
      <c r="D880" s="349"/>
      <c r="E880" s="350">
        <v>27.234401349072499</v>
      </c>
    </row>
    <row r="881" spans="1:5" x14ac:dyDescent="0.2">
      <c r="A881" s="346"/>
      <c r="B881" s="351" t="s">
        <v>11650</v>
      </c>
      <c r="C881" s="348" t="s">
        <v>11651</v>
      </c>
      <c r="D881" s="349"/>
      <c r="E881" s="350">
        <v>27.234401349072499</v>
      </c>
    </row>
    <row r="882" spans="1:5" x14ac:dyDescent="0.2">
      <c r="A882" s="346"/>
      <c r="B882" s="351" t="s">
        <v>11652</v>
      </c>
      <c r="C882" s="348" t="s">
        <v>11653</v>
      </c>
      <c r="D882" s="349"/>
      <c r="E882" s="350">
        <v>27.234401349072499</v>
      </c>
    </row>
    <row r="883" spans="1:5" x14ac:dyDescent="0.2">
      <c r="A883" s="346"/>
      <c r="B883" s="351" t="s">
        <v>11654</v>
      </c>
      <c r="C883" s="348" t="s">
        <v>11655</v>
      </c>
      <c r="D883" s="349"/>
      <c r="E883" s="350">
        <v>27.234401349072499</v>
      </c>
    </row>
    <row r="884" spans="1:5" x14ac:dyDescent="0.2">
      <c r="A884" s="346"/>
      <c r="B884" s="351" t="s">
        <v>11656</v>
      </c>
      <c r="C884" s="348" t="s">
        <v>11657</v>
      </c>
      <c r="D884" s="349"/>
      <c r="E884" s="350">
        <v>27.234401349072499</v>
      </c>
    </row>
    <row r="885" spans="1:5" x14ac:dyDescent="0.2">
      <c r="A885" s="346"/>
      <c r="B885" s="351" t="s">
        <v>11658</v>
      </c>
      <c r="C885" s="348" t="s">
        <v>11659</v>
      </c>
      <c r="D885" s="349"/>
      <c r="E885" s="350">
        <v>27.234401349072499</v>
      </c>
    </row>
    <row r="886" spans="1:5" x14ac:dyDescent="0.2">
      <c r="A886" s="346"/>
      <c r="B886" s="351" t="s">
        <v>11660</v>
      </c>
      <c r="C886" s="348" t="s">
        <v>11661</v>
      </c>
      <c r="D886" s="349"/>
      <c r="E886" s="350">
        <v>27.234401349072499</v>
      </c>
    </row>
    <row r="887" spans="1:5" x14ac:dyDescent="0.2">
      <c r="A887" s="346"/>
      <c r="B887" s="351" t="s">
        <v>11662</v>
      </c>
      <c r="C887" s="348" t="s">
        <v>11663</v>
      </c>
      <c r="D887" s="349"/>
      <c r="E887" s="350">
        <v>27.234401349072499</v>
      </c>
    </row>
    <row r="888" spans="1:5" x14ac:dyDescent="0.2">
      <c r="A888" s="346"/>
      <c r="B888" s="351" t="s">
        <v>11664</v>
      </c>
      <c r="C888" s="348" t="s">
        <v>11665</v>
      </c>
      <c r="D888" s="349"/>
      <c r="E888" s="350">
        <v>27.234401349072499</v>
      </c>
    </row>
    <row r="889" spans="1:5" x14ac:dyDescent="0.2">
      <c r="A889" s="346"/>
      <c r="B889" s="351" t="s">
        <v>11666</v>
      </c>
      <c r="C889" s="348" t="s">
        <v>11667</v>
      </c>
      <c r="D889" s="349"/>
      <c r="E889" s="350">
        <v>27.234401349072499</v>
      </c>
    </row>
    <row r="890" spans="1:5" x14ac:dyDescent="0.2">
      <c r="A890" s="346"/>
      <c r="B890" s="351" t="s">
        <v>11668</v>
      </c>
      <c r="C890" s="348" t="s">
        <v>11669</v>
      </c>
      <c r="D890" s="349"/>
      <c r="E890" s="350">
        <v>27.234401349072499</v>
      </c>
    </row>
    <row r="891" spans="1:5" x14ac:dyDescent="0.2">
      <c r="A891" s="346"/>
      <c r="B891" s="351" t="s">
        <v>11670</v>
      </c>
      <c r="C891" s="348" t="s">
        <v>11671</v>
      </c>
      <c r="D891" s="349"/>
      <c r="E891" s="350">
        <v>27.234401349072499</v>
      </c>
    </row>
    <row r="892" spans="1:5" x14ac:dyDescent="0.2">
      <c r="A892" s="346"/>
      <c r="B892" s="351" t="s">
        <v>11672</v>
      </c>
      <c r="C892" s="348" t="s">
        <v>11673</v>
      </c>
      <c r="D892" s="349"/>
      <c r="E892" s="350">
        <v>27.234401349072499</v>
      </c>
    </row>
    <row r="893" spans="1:5" x14ac:dyDescent="0.2">
      <c r="A893" s="346"/>
      <c r="B893" s="351" t="s">
        <v>11674</v>
      </c>
      <c r="C893" s="348" t="s">
        <v>11675</v>
      </c>
      <c r="D893" s="349"/>
      <c r="E893" s="350">
        <v>27.234401349072499</v>
      </c>
    </row>
    <row r="894" spans="1:5" x14ac:dyDescent="0.2">
      <c r="A894" s="346"/>
      <c r="B894" s="351" t="s">
        <v>11676</v>
      </c>
      <c r="C894" s="348" t="s">
        <v>11677</v>
      </c>
      <c r="D894" s="349"/>
      <c r="E894" s="350">
        <v>27.234401349072499</v>
      </c>
    </row>
    <row r="895" spans="1:5" x14ac:dyDescent="0.2">
      <c r="A895" s="346"/>
      <c r="B895" s="351" t="s">
        <v>11678</v>
      </c>
      <c r="C895" s="348" t="s">
        <v>11679</v>
      </c>
      <c r="D895" s="349"/>
      <c r="E895" s="350">
        <v>27.234401349072499</v>
      </c>
    </row>
    <row r="896" spans="1:5" x14ac:dyDescent="0.2">
      <c r="A896" s="346"/>
      <c r="B896" s="351" t="s">
        <v>11680</v>
      </c>
      <c r="C896" s="348" t="s">
        <v>11681</v>
      </c>
      <c r="D896" s="349"/>
      <c r="E896" s="350">
        <v>27.234401349072499</v>
      </c>
    </row>
    <row r="897" spans="1:5" x14ac:dyDescent="0.2">
      <c r="A897" s="346"/>
      <c r="B897" s="351" t="s">
        <v>11682</v>
      </c>
      <c r="C897" s="348" t="s">
        <v>11683</v>
      </c>
      <c r="D897" s="349"/>
      <c r="E897" s="350">
        <v>27.234401349072499</v>
      </c>
    </row>
    <row r="898" spans="1:5" x14ac:dyDescent="0.2">
      <c r="A898" s="346"/>
      <c r="B898" s="351" t="s">
        <v>11684</v>
      </c>
      <c r="C898" s="348" t="s">
        <v>11685</v>
      </c>
      <c r="D898" s="349"/>
      <c r="E898" s="350">
        <v>27.234401349072499</v>
      </c>
    </row>
    <row r="899" spans="1:5" x14ac:dyDescent="0.2">
      <c r="A899" s="346"/>
      <c r="B899" s="351" t="s">
        <v>11686</v>
      </c>
      <c r="C899" s="348" t="s">
        <v>11687</v>
      </c>
      <c r="D899" s="349"/>
      <c r="E899" s="350">
        <v>27.234401349072499</v>
      </c>
    </row>
    <row r="900" spans="1:5" x14ac:dyDescent="0.2">
      <c r="A900" s="346"/>
      <c r="B900" s="351" t="s">
        <v>11688</v>
      </c>
      <c r="C900" s="348" t="s">
        <v>11689</v>
      </c>
      <c r="D900" s="349"/>
      <c r="E900" s="350">
        <v>27.234401349072499</v>
      </c>
    </row>
    <row r="901" spans="1:5" x14ac:dyDescent="0.2">
      <c r="A901" s="346"/>
      <c r="B901" s="351" t="s">
        <v>11690</v>
      </c>
      <c r="C901" s="348" t="s">
        <v>11691</v>
      </c>
      <c r="D901" s="349"/>
      <c r="E901" s="350">
        <v>27.234401349072499</v>
      </c>
    </row>
    <row r="902" spans="1:5" x14ac:dyDescent="0.2">
      <c r="A902" s="346"/>
      <c r="B902" s="351" t="s">
        <v>11692</v>
      </c>
      <c r="C902" s="348" t="s">
        <v>11693</v>
      </c>
      <c r="D902" s="349"/>
      <c r="E902" s="350">
        <v>27.234401349072499</v>
      </c>
    </row>
    <row r="903" spans="1:5" x14ac:dyDescent="0.2">
      <c r="A903" s="346"/>
      <c r="B903" s="351" t="s">
        <v>11694</v>
      </c>
      <c r="C903" s="348" t="s">
        <v>11695</v>
      </c>
      <c r="D903" s="349"/>
      <c r="E903" s="350">
        <v>27.234401349072499</v>
      </c>
    </row>
    <row r="904" spans="1:5" x14ac:dyDescent="0.2">
      <c r="A904" s="346"/>
      <c r="B904" s="351" t="s">
        <v>11696</v>
      </c>
      <c r="C904" s="348" t="s">
        <v>11697</v>
      </c>
      <c r="D904" s="349"/>
      <c r="E904" s="350">
        <v>27.234401349072499</v>
      </c>
    </row>
    <row r="905" spans="1:5" x14ac:dyDescent="0.2">
      <c r="A905" s="346"/>
      <c r="B905" s="351" t="s">
        <v>11698</v>
      </c>
      <c r="C905" s="348" t="s">
        <v>11699</v>
      </c>
      <c r="D905" s="349"/>
      <c r="E905" s="350">
        <v>27.234401349072499</v>
      </c>
    </row>
    <row r="906" spans="1:5" x14ac:dyDescent="0.2">
      <c r="A906" s="346"/>
      <c r="B906" s="351" t="s">
        <v>11700</v>
      </c>
      <c r="C906" s="348" t="s">
        <v>11701</v>
      </c>
      <c r="D906" s="349"/>
      <c r="E906" s="350">
        <v>27.234401349072499</v>
      </c>
    </row>
    <row r="907" spans="1:5" x14ac:dyDescent="0.2">
      <c r="A907" s="346"/>
      <c r="B907" s="351" t="s">
        <v>11702</v>
      </c>
      <c r="C907" s="348" t="s">
        <v>11703</v>
      </c>
      <c r="D907" s="349"/>
      <c r="E907" s="350">
        <v>27.234401349072499</v>
      </c>
    </row>
    <row r="908" spans="1:5" x14ac:dyDescent="0.2">
      <c r="A908" s="346"/>
      <c r="B908" s="351" t="s">
        <v>11704</v>
      </c>
      <c r="C908" s="348" t="s">
        <v>11705</v>
      </c>
      <c r="D908" s="349"/>
      <c r="E908" s="350">
        <v>27.234401349072499</v>
      </c>
    </row>
    <row r="909" spans="1:5" x14ac:dyDescent="0.2">
      <c r="A909" s="346"/>
      <c r="B909" s="351" t="s">
        <v>11706</v>
      </c>
      <c r="C909" s="348" t="s">
        <v>11707</v>
      </c>
      <c r="D909" s="349"/>
      <c r="E909" s="350">
        <v>27.234401349072499</v>
      </c>
    </row>
    <row r="910" spans="1:5" x14ac:dyDescent="0.2">
      <c r="A910" s="346"/>
      <c r="B910" s="351" t="s">
        <v>11708</v>
      </c>
      <c r="C910" s="348" t="s">
        <v>11709</v>
      </c>
      <c r="D910" s="349"/>
      <c r="E910" s="350">
        <v>27.234401349072499</v>
      </c>
    </row>
    <row r="911" spans="1:5" x14ac:dyDescent="0.2">
      <c r="A911" s="346"/>
      <c r="B911" s="351" t="s">
        <v>11710</v>
      </c>
      <c r="C911" s="348" t="s">
        <v>11711</v>
      </c>
      <c r="D911" s="349"/>
      <c r="E911" s="350">
        <v>27.234401349072499</v>
      </c>
    </row>
    <row r="912" spans="1:5" x14ac:dyDescent="0.2">
      <c r="A912" s="346"/>
      <c r="B912" s="351" t="s">
        <v>11712</v>
      </c>
      <c r="C912" s="348" t="s">
        <v>11713</v>
      </c>
      <c r="D912" s="349"/>
      <c r="E912" s="350">
        <v>27.234401349072499</v>
      </c>
    </row>
    <row r="913" spans="1:5" x14ac:dyDescent="0.2">
      <c r="A913" s="346"/>
      <c r="B913" s="351" t="s">
        <v>11714</v>
      </c>
      <c r="C913" s="348" t="s">
        <v>11715</v>
      </c>
      <c r="D913" s="349"/>
      <c r="E913" s="350">
        <v>27.234401349072499</v>
      </c>
    </row>
    <row r="914" spans="1:5" x14ac:dyDescent="0.2">
      <c r="A914" s="346"/>
      <c r="B914" s="351" t="s">
        <v>11716</v>
      </c>
      <c r="C914" s="348" t="s">
        <v>11717</v>
      </c>
      <c r="D914" s="349"/>
      <c r="E914" s="350">
        <v>27.234401349072499</v>
      </c>
    </row>
    <row r="915" spans="1:5" x14ac:dyDescent="0.2">
      <c r="A915" s="346"/>
      <c r="B915" s="351" t="s">
        <v>11718</v>
      </c>
      <c r="C915" s="348" t="s">
        <v>11719</v>
      </c>
      <c r="D915" s="349"/>
      <c r="E915" s="350">
        <v>27.234401349072499</v>
      </c>
    </row>
    <row r="916" spans="1:5" x14ac:dyDescent="0.2">
      <c r="A916" s="346"/>
      <c r="B916" s="351" t="s">
        <v>11720</v>
      </c>
      <c r="C916" s="348" t="s">
        <v>11721</v>
      </c>
      <c r="D916" s="349"/>
      <c r="E916" s="350">
        <v>27.234401349072499</v>
      </c>
    </row>
    <row r="917" spans="1:5" x14ac:dyDescent="0.2">
      <c r="A917" s="346"/>
      <c r="B917" s="351" t="s">
        <v>11722</v>
      </c>
      <c r="C917" s="348" t="s">
        <v>11723</v>
      </c>
      <c r="D917" s="349"/>
      <c r="E917" s="350">
        <v>27.234401349072499</v>
      </c>
    </row>
    <row r="918" spans="1:5" x14ac:dyDescent="0.2">
      <c r="A918" s="346"/>
      <c r="B918" s="351" t="s">
        <v>11724</v>
      </c>
      <c r="C918" s="348" t="s">
        <v>11725</v>
      </c>
      <c r="D918" s="349"/>
      <c r="E918" s="350">
        <v>27.234401349072499</v>
      </c>
    </row>
    <row r="919" spans="1:5" x14ac:dyDescent="0.2">
      <c r="A919" s="346"/>
      <c r="B919" s="351" t="s">
        <v>11726</v>
      </c>
      <c r="C919" s="348" t="s">
        <v>11727</v>
      </c>
      <c r="D919" s="349"/>
      <c r="E919" s="350">
        <v>27.234401349072499</v>
      </c>
    </row>
    <row r="920" spans="1:5" x14ac:dyDescent="0.2">
      <c r="A920" s="346"/>
      <c r="B920" s="351" t="s">
        <v>11728</v>
      </c>
      <c r="C920" s="348" t="s">
        <v>11729</v>
      </c>
      <c r="D920" s="349"/>
      <c r="E920" s="350">
        <v>27.234401349072499</v>
      </c>
    </row>
    <row r="921" spans="1:5" x14ac:dyDescent="0.2">
      <c r="A921" s="346"/>
      <c r="B921" s="351" t="s">
        <v>11730</v>
      </c>
      <c r="C921" s="348" t="s">
        <v>11731</v>
      </c>
      <c r="D921" s="349"/>
      <c r="E921" s="350">
        <v>27.234401349072499</v>
      </c>
    </row>
    <row r="922" spans="1:5" x14ac:dyDescent="0.2">
      <c r="A922" s="346"/>
      <c r="B922" s="351" t="s">
        <v>11732</v>
      </c>
      <c r="C922" s="348" t="s">
        <v>11733</v>
      </c>
      <c r="D922" s="349"/>
      <c r="E922" s="350">
        <v>27.234401349072499</v>
      </c>
    </row>
    <row r="923" spans="1:5" x14ac:dyDescent="0.2">
      <c r="A923" s="346"/>
      <c r="B923" s="351" t="s">
        <v>11734</v>
      </c>
      <c r="C923" s="348" t="s">
        <v>11735</v>
      </c>
      <c r="D923" s="349"/>
      <c r="E923" s="350">
        <v>27.234401349072499</v>
      </c>
    </row>
    <row r="924" spans="1:5" x14ac:dyDescent="0.2">
      <c r="A924" s="346"/>
      <c r="B924" s="351" t="s">
        <v>11736</v>
      </c>
      <c r="C924" s="348" t="s">
        <v>11737</v>
      </c>
      <c r="D924" s="349"/>
      <c r="E924" s="350">
        <v>27.234401349072499</v>
      </c>
    </row>
    <row r="925" spans="1:5" x14ac:dyDescent="0.2">
      <c r="A925" s="346"/>
      <c r="B925" s="351" t="s">
        <v>11738</v>
      </c>
      <c r="C925" s="348" t="s">
        <v>11739</v>
      </c>
      <c r="D925" s="349"/>
      <c r="E925" s="350">
        <v>27.234401349072499</v>
      </c>
    </row>
    <row r="926" spans="1:5" x14ac:dyDescent="0.2">
      <c r="A926" s="346"/>
      <c r="B926" s="351" t="s">
        <v>11740</v>
      </c>
      <c r="C926" s="348" t="s">
        <v>11741</v>
      </c>
      <c r="D926" s="349"/>
      <c r="E926" s="350">
        <v>27.234401349072499</v>
      </c>
    </row>
    <row r="927" spans="1:5" x14ac:dyDescent="0.2">
      <c r="A927" s="346"/>
      <c r="B927" s="351" t="s">
        <v>11742</v>
      </c>
      <c r="C927" s="348" t="s">
        <v>11743</v>
      </c>
      <c r="D927" s="349"/>
      <c r="E927" s="350">
        <v>27.234401349072499</v>
      </c>
    </row>
    <row r="928" spans="1:5" x14ac:dyDescent="0.2">
      <c r="A928" s="346"/>
      <c r="B928" s="351" t="s">
        <v>11744</v>
      </c>
      <c r="C928" s="348" t="s">
        <v>11745</v>
      </c>
      <c r="D928" s="349"/>
      <c r="E928" s="350">
        <v>27.234401349072499</v>
      </c>
    </row>
    <row r="929" spans="1:5" x14ac:dyDescent="0.2">
      <c r="A929" s="346"/>
      <c r="B929" s="351" t="s">
        <v>11746</v>
      </c>
      <c r="C929" s="348" t="s">
        <v>11747</v>
      </c>
      <c r="D929" s="349"/>
      <c r="E929" s="350">
        <v>27.234401349072499</v>
      </c>
    </row>
    <row r="930" spans="1:5" x14ac:dyDescent="0.2">
      <c r="A930" s="346"/>
      <c r="B930" s="351" t="s">
        <v>11748</v>
      </c>
      <c r="C930" s="348" t="s">
        <v>11749</v>
      </c>
      <c r="D930" s="349"/>
      <c r="E930" s="350">
        <v>27.234401349072499</v>
      </c>
    </row>
    <row r="931" spans="1:5" x14ac:dyDescent="0.2">
      <c r="A931" s="346"/>
      <c r="B931" s="351" t="s">
        <v>11750</v>
      </c>
      <c r="C931" s="348" t="s">
        <v>11751</v>
      </c>
      <c r="D931" s="349"/>
      <c r="E931" s="350">
        <v>27.234401349072499</v>
      </c>
    </row>
    <row r="932" spans="1:5" x14ac:dyDescent="0.2">
      <c r="A932" s="346"/>
      <c r="B932" s="351" t="s">
        <v>11752</v>
      </c>
      <c r="C932" s="348" t="s">
        <v>11753</v>
      </c>
      <c r="D932" s="349"/>
      <c r="E932" s="350">
        <v>27.234401349072499</v>
      </c>
    </row>
    <row r="933" spans="1:5" x14ac:dyDescent="0.2">
      <c r="A933" s="346"/>
      <c r="B933" s="351" t="s">
        <v>11754</v>
      </c>
      <c r="C933" s="348" t="s">
        <v>11755</v>
      </c>
      <c r="D933" s="349"/>
      <c r="E933" s="350">
        <v>27.234401349072499</v>
      </c>
    </row>
    <row r="934" spans="1:5" x14ac:dyDescent="0.2">
      <c r="A934" s="346"/>
      <c r="B934" s="351" t="s">
        <v>11756</v>
      </c>
      <c r="C934" s="348" t="s">
        <v>11757</v>
      </c>
      <c r="D934" s="349"/>
      <c r="E934" s="350">
        <v>27.234401349072499</v>
      </c>
    </row>
    <row r="935" spans="1:5" x14ac:dyDescent="0.2">
      <c r="A935" s="346"/>
      <c r="B935" s="351" t="s">
        <v>11758</v>
      </c>
      <c r="C935" s="348" t="s">
        <v>11759</v>
      </c>
      <c r="D935" s="349"/>
      <c r="E935" s="350">
        <v>27.234401349072499</v>
      </c>
    </row>
    <row r="936" spans="1:5" x14ac:dyDescent="0.2">
      <c r="A936" s="346"/>
      <c r="B936" s="351" t="s">
        <v>11760</v>
      </c>
      <c r="C936" s="348" t="s">
        <v>11761</v>
      </c>
      <c r="D936" s="349"/>
      <c r="E936" s="350">
        <v>27.234401349072499</v>
      </c>
    </row>
    <row r="937" spans="1:5" x14ac:dyDescent="0.2">
      <c r="A937" s="346"/>
      <c r="B937" s="351" t="s">
        <v>11762</v>
      </c>
      <c r="C937" s="348" t="s">
        <v>11763</v>
      </c>
      <c r="D937" s="349"/>
      <c r="E937" s="350">
        <v>27.234401349072499</v>
      </c>
    </row>
    <row r="938" spans="1:5" x14ac:dyDescent="0.2">
      <c r="A938" s="346"/>
      <c r="B938" s="351" t="s">
        <v>11764</v>
      </c>
      <c r="C938" s="348" t="s">
        <v>11765</v>
      </c>
      <c r="D938" s="349"/>
      <c r="E938" s="350">
        <v>27.234401349072499</v>
      </c>
    </row>
    <row r="939" spans="1:5" x14ac:dyDescent="0.2">
      <c r="A939" s="346"/>
      <c r="B939" s="351" t="s">
        <v>11766</v>
      </c>
      <c r="C939" s="348" t="s">
        <v>11767</v>
      </c>
      <c r="D939" s="349"/>
      <c r="E939" s="350">
        <v>27.234401349072499</v>
      </c>
    </row>
    <row r="940" spans="1:5" ht="48" x14ac:dyDescent="0.2">
      <c r="A940" s="346"/>
      <c r="B940" s="351"/>
      <c r="C940" s="357" t="s">
        <v>11768</v>
      </c>
      <c r="D940" s="349" t="s">
        <v>11769</v>
      </c>
      <c r="E940" s="361"/>
    </row>
    <row r="941" spans="1:5" x14ac:dyDescent="0.2">
      <c r="A941" s="346"/>
      <c r="B941" s="351" t="s">
        <v>11770</v>
      </c>
      <c r="C941" s="348" t="s">
        <v>11771</v>
      </c>
      <c r="D941" s="349"/>
      <c r="E941" s="350">
        <v>3.5244519392917399</v>
      </c>
    </row>
    <row r="942" spans="1:5" x14ac:dyDescent="0.2">
      <c r="A942" s="346"/>
      <c r="B942" s="351" t="s">
        <v>11772</v>
      </c>
      <c r="C942" s="348" t="s">
        <v>11773</v>
      </c>
      <c r="D942" s="349"/>
      <c r="E942" s="350">
        <v>3.5244519392917399</v>
      </c>
    </row>
    <row r="943" spans="1:5" x14ac:dyDescent="0.2">
      <c r="A943" s="346"/>
      <c r="B943" s="351" t="s">
        <v>11774</v>
      </c>
      <c r="C943" s="348" t="s">
        <v>11775</v>
      </c>
      <c r="D943" s="349"/>
      <c r="E943" s="350">
        <v>3.5244519392917399</v>
      </c>
    </row>
    <row r="944" spans="1:5" x14ac:dyDescent="0.2">
      <c r="A944" s="346"/>
      <c r="B944" s="351" t="s">
        <v>11776</v>
      </c>
      <c r="C944" s="348" t="s">
        <v>11777</v>
      </c>
      <c r="D944" s="349"/>
      <c r="E944" s="350">
        <v>3.5244519392917399</v>
      </c>
    </row>
    <row r="945" spans="1:5" x14ac:dyDescent="0.2">
      <c r="A945" s="346"/>
      <c r="B945" s="351" t="s">
        <v>11778</v>
      </c>
      <c r="C945" s="348" t="s">
        <v>11779</v>
      </c>
      <c r="D945" s="349"/>
      <c r="E945" s="350">
        <v>3.5244519392917399</v>
      </c>
    </row>
    <row r="946" spans="1:5" x14ac:dyDescent="0.2">
      <c r="A946" s="346"/>
      <c r="B946" s="351" t="s">
        <v>11780</v>
      </c>
      <c r="C946" s="348" t="s">
        <v>11781</v>
      </c>
      <c r="D946" s="349"/>
      <c r="E946" s="350">
        <v>3.5244519392917399</v>
      </c>
    </row>
    <row r="947" spans="1:5" x14ac:dyDescent="0.2">
      <c r="A947" s="346"/>
      <c r="B947" s="351" t="s">
        <v>11782</v>
      </c>
      <c r="C947" s="348" t="s">
        <v>11783</v>
      </c>
      <c r="D947" s="349"/>
      <c r="E947" s="350">
        <v>3.5244519392917399</v>
      </c>
    </row>
    <row r="948" spans="1:5" x14ac:dyDescent="0.2">
      <c r="A948" s="346"/>
      <c r="B948" s="351" t="s">
        <v>11784</v>
      </c>
      <c r="C948" s="348" t="s">
        <v>11785</v>
      </c>
      <c r="D948" s="349"/>
      <c r="E948" s="350">
        <v>3.5244519392917399</v>
      </c>
    </row>
    <row r="949" spans="1:5" x14ac:dyDescent="0.2">
      <c r="A949" s="346"/>
      <c r="B949" s="351" t="s">
        <v>11786</v>
      </c>
      <c r="C949" s="348" t="s">
        <v>11787</v>
      </c>
      <c r="D949" s="349"/>
      <c r="E949" s="350">
        <v>3.5244519392917399</v>
      </c>
    </row>
    <row r="950" spans="1:5" x14ac:dyDescent="0.2">
      <c r="A950" s="346"/>
      <c r="B950" s="351" t="s">
        <v>11788</v>
      </c>
      <c r="C950" s="348" t="s">
        <v>11789</v>
      </c>
      <c r="D950" s="349"/>
      <c r="E950" s="350">
        <v>3.5244519392917399</v>
      </c>
    </row>
    <row r="951" spans="1:5" x14ac:dyDescent="0.2">
      <c r="A951" s="346"/>
      <c r="B951" s="351" t="s">
        <v>11790</v>
      </c>
      <c r="C951" s="348" t="s">
        <v>11791</v>
      </c>
      <c r="D951" s="349"/>
      <c r="E951" s="350">
        <v>3.5244519392917399</v>
      </c>
    </row>
    <row r="952" spans="1:5" x14ac:dyDescent="0.2">
      <c r="A952" s="346"/>
      <c r="B952" s="351" t="s">
        <v>11792</v>
      </c>
      <c r="C952" s="348" t="s">
        <v>11793</v>
      </c>
      <c r="D952" s="349"/>
      <c r="E952" s="350">
        <v>3.5244519392917399</v>
      </c>
    </row>
    <row r="953" spans="1:5" x14ac:dyDescent="0.2">
      <c r="A953" s="346"/>
      <c r="B953" s="351" t="s">
        <v>11794</v>
      </c>
      <c r="C953" s="348" t="s">
        <v>11795</v>
      </c>
      <c r="D953" s="349"/>
      <c r="E953" s="350">
        <v>3.5244519392917399</v>
      </c>
    </row>
    <row r="954" spans="1:5" x14ac:dyDescent="0.2">
      <c r="A954" s="346"/>
      <c r="B954" s="351" t="s">
        <v>11796</v>
      </c>
      <c r="C954" s="348" t="s">
        <v>11797</v>
      </c>
      <c r="D954" s="349"/>
      <c r="E954" s="350">
        <v>3.5244519392917399</v>
      </c>
    </row>
    <row r="955" spans="1:5" x14ac:dyDescent="0.2">
      <c r="A955" s="346"/>
      <c r="B955" s="351" t="s">
        <v>11798</v>
      </c>
      <c r="C955" s="348" t="s">
        <v>11799</v>
      </c>
      <c r="D955" s="349"/>
      <c r="E955" s="350">
        <v>3.5244519392917399</v>
      </c>
    </row>
    <row r="956" spans="1:5" x14ac:dyDescent="0.2">
      <c r="A956" s="346"/>
      <c r="B956" s="351" t="s">
        <v>11800</v>
      </c>
      <c r="C956" s="348" t="s">
        <v>11801</v>
      </c>
      <c r="D956" s="349"/>
      <c r="E956" s="350">
        <v>3.5244519392917399</v>
      </c>
    </row>
    <row r="957" spans="1:5" x14ac:dyDescent="0.2">
      <c r="A957" s="346"/>
      <c r="B957" s="351" t="s">
        <v>11802</v>
      </c>
      <c r="C957" s="348" t="s">
        <v>11803</v>
      </c>
      <c r="D957" s="349"/>
      <c r="E957" s="350">
        <v>3.5244519392917399</v>
      </c>
    </row>
    <row r="958" spans="1:5" x14ac:dyDescent="0.2">
      <c r="A958" s="346"/>
      <c r="B958" s="351" t="s">
        <v>11804</v>
      </c>
      <c r="C958" s="348" t="s">
        <v>11805</v>
      </c>
      <c r="D958" s="349"/>
      <c r="E958" s="350">
        <v>3.5244519392917399</v>
      </c>
    </row>
    <row r="959" spans="1:5" x14ac:dyDescent="0.2">
      <c r="A959" s="346"/>
      <c r="B959" s="351" t="s">
        <v>11806</v>
      </c>
      <c r="C959" s="348" t="s">
        <v>11807</v>
      </c>
      <c r="D959" s="349"/>
      <c r="E959" s="350">
        <v>3.5244519392917399</v>
      </c>
    </row>
    <row r="960" spans="1:5" x14ac:dyDescent="0.2">
      <c r="A960" s="346"/>
      <c r="B960" s="351" t="s">
        <v>11808</v>
      </c>
      <c r="C960" s="348" t="s">
        <v>11809</v>
      </c>
      <c r="D960" s="349"/>
      <c r="E960" s="350">
        <v>3.5244519392917399</v>
      </c>
    </row>
    <row r="961" spans="1:5" x14ac:dyDescent="0.2">
      <c r="A961" s="346"/>
      <c r="B961" s="351" t="s">
        <v>11810</v>
      </c>
      <c r="C961" s="348" t="s">
        <v>11811</v>
      </c>
      <c r="D961" s="349"/>
      <c r="E961" s="350">
        <v>3.5244519392917399</v>
      </c>
    </row>
    <row r="962" spans="1:5" x14ac:dyDescent="0.2">
      <c r="A962" s="346"/>
      <c r="B962" s="351" t="s">
        <v>11812</v>
      </c>
      <c r="C962" s="348" t="s">
        <v>11813</v>
      </c>
      <c r="D962" s="349"/>
      <c r="E962" s="350">
        <v>3.5244519392917399</v>
      </c>
    </row>
    <row r="963" spans="1:5" x14ac:dyDescent="0.2">
      <c r="A963" s="346"/>
      <c r="B963" s="351" t="s">
        <v>11814</v>
      </c>
      <c r="C963" s="348" t="s">
        <v>11815</v>
      </c>
      <c r="D963" s="349"/>
      <c r="E963" s="350">
        <v>3.5244519392917399</v>
      </c>
    </row>
    <row r="964" spans="1:5" x14ac:dyDescent="0.2">
      <c r="A964" s="346"/>
      <c r="B964" s="351" t="s">
        <v>11816</v>
      </c>
      <c r="C964" s="348" t="s">
        <v>11817</v>
      </c>
      <c r="D964" s="349"/>
      <c r="E964" s="350">
        <v>3.5244519392917399</v>
      </c>
    </row>
    <row r="965" spans="1:5" x14ac:dyDescent="0.2">
      <c r="A965" s="346"/>
      <c r="B965" s="351" t="s">
        <v>11818</v>
      </c>
      <c r="C965" s="348" t="s">
        <v>11819</v>
      </c>
      <c r="D965" s="349"/>
      <c r="E965" s="350">
        <v>3.5244519392917399</v>
      </c>
    </row>
    <row r="966" spans="1:5" x14ac:dyDescent="0.2">
      <c r="A966" s="346"/>
      <c r="B966" s="351" t="s">
        <v>11820</v>
      </c>
      <c r="C966" s="348" t="s">
        <v>11821</v>
      </c>
      <c r="D966" s="349"/>
      <c r="E966" s="350">
        <v>3.5244519392917399</v>
      </c>
    </row>
    <row r="967" spans="1:5" x14ac:dyDescent="0.2">
      <c r="A967" s="346"/>
      <c r="B967" s="351" t="s">
        <v>11822</v>
      </c>
      <c r="C967" s="348" t="s">
        <v>11823</v>
      </c>
      <c r="D967" s="349"/>
      <c r="E967" s="350">
        <v>3.5244519392917399</v>
      </c>
    </row>
    <row r="968" spans="1:5" x14ac:dyDescent="0.2">
      <c r="A968" s="346"/>
      <c r="B968" s="351" t="s">
        <v>11824</v>
      </c>
      <c r="C968" s="348" t="s">
        <v>11825</v>
      </c>
      <c r="D968" s="349"/>
      <c r="E968" s="350">
        <v>3.5244519392917399</v>
      </c>
    </row>
    <row r="969" spans="1:5" x14ac:dyDescent="0.2">
      <c r="A969" s="346"/>
      <c r="B969" s="351" t="s">
        <v>11826</v>
      </c>
      <c r="C969" s="348" t="s">
        <v>11827</v>
      </c>
      <c r="D969" s="349"/>
      <c r="E969" s="350">
        <v>3.5244519392917399</v>
      </c>
    </row>
    <row r="970" spans="1:5" x14ac:dyDescent="0.2">
      <c r="A970" s="346"/>
      <c r="B970" s="351" t="s">
        <v>11828</v>
      </c>
      <c r="C970" s="348" t="s">
        <v>11829</v>
      </c>
      <c r="D970" s="349"/>
      <c r="E970" s="350">
        <v>3.5244519392917399</v>
      </c>
    </row>
    <row r="971" spans="1:5" x14ac:dyDescent="0.2">
      <c r="A971" s="346"/>
      <c r="B971" s="351" t="s">
        <v>11830</v>
      </c>
      <c r="C971" s="348" t="s">
        <v>11831</v>
      </c>
      <c r="D971" s="349"/>
      <c r="E971" s="350">
        <v>3.5244519392917399</v>
      </c>
    </row>
    <row r="972" spans="1:5" x14ac:dyDescent="0.2">
      <c r="A972" s="346"/>
      <c r="B972" s="351" t="s">
        <v>11832</v>
      </c>
      <c r="C972" s="348" t="s">
        <v>11833</v>
      </c>
      <c r="D972" s="349"/>
      <c r="E972" s="350">
        <v>3.5244519392917399</v>
      </c>
    </row>
    <row r="973" spans="1:5" x14ac:dyDescent="0.2">
      <c r="A973" s="346"/>
      <c r="B973" s="351" t="s">
        <v>11834</v>
      </c>
      <c r="C973" s="348" t="s">
        <v>11835</v>
      </c>
      <c r="D973" s="349"/>
      <c r="E973" s="350">
        <v>3.5244519392917399</v>
      </c>
    </row>
    <row r="974" spans="1:5" x14ac:dyDescent="0.2">
      <c r="A974" s="346"/>
      <c r="B974" s="351" t="s">
        <v>11836</v>
      </c>
      <c r="C974" s="348" t="s">
        <v>11837</v>
      </c>
      <c r="D974" s="349"/>
      <c r="E974" s="350">
        <v>3.5244519392917399</v>
      </c>
    </row>
    <row r="975" spans="1:5" x14ac:dyDescent="0.2">
      <c r="A975" s="346"/>
      <c r="B975" s="351" t="s">
        <v>11838</v>
      </c>
      <c r="C975" s="348" t="s">
        <v>11839</v>
      </c>
      <c r="D975" s="349"/>
      <c r="E975" s="350">
        <v>3.5244519392917399</v>
      </c>
    </row>
    <row r="976" spans="1:5" x14ac:dyDescent="0.2">
      <c r="A976" s="346"/>
      <c r="B976" s="351" t="s">
        <v>11840</v>
      </c>
      <c r="C976" s="348" t="s">
        <v>11841</v>
      </c>
      <c r="D976" s="349"/>
      <c r="E976" s="350">
        <v>3.5244519392917399</v>
      </c>
    </row>
    <row r="977" spans="1:5" x14ac:dyDescent="0.2">
      <c r="A977" s="346"/>
      <c r="B977" s="351" t="s">
        <v>11842</v>
      </c>
      <c r="C977" s="348" t="s">
        <v>11843</v>
      </c>
      <c r="D977" s="349"/>
      <c r="E977" s="350">
        <v>3.5244519392917399</v>
      </c>
    </row>
    <row r="978" spans="1:5" x14ac:dyDescent="0.2">
      <c r="A978" s="346"/>
      <c r="B978" s="351" t="s">
        <v>11844</v>
      </c>
      <c r="C978" s="348" t="s">
        <v>11845</v>
      </c>
      <c r="D978" s="349"/>
      <c r="E978" s="350">
        <v>3.5244519392917399</v>
      </c>
    </row>
    <row r="979" spans="1:5" x14ac:dyDescent="0.2">
      <c r="A979" s="346"/>
      <c r="B979" s="351" t="s">
        <v>11846</v>
      </c>
      <c r="C979" s="348" t="s">
        <v>11847</v>
      </c>
      <c r="D979" s="349"/>
      <c r="E979" s="350">
        <v>3.5244519392917399</v>
      </c>
    </row>
    <row r="980" spans="1:5" x14ac:dyDescent="0.2">
      <c r="A980" s="346"/>
      <c r="B980" s="351" t="s">
        <v>11848</v>
      </c>
      <c r="C980" s="348" t="s">
        <v>11849</v>
      </c>
      <c r="D980" s="349"/>
      <c r="E980" s="350">
        <v>3.5244519392917399</v>
      </c>
    </row>
    <row r="981" spans="1:5" x14ac:dyDescent="0.2">
      <c r="A981" s="346"/>
      <c r="B981" s="351" t="s">
        <v>11850</v>
      </c>
      <c r="C981" s="348" t="s">
        <v>11851</v>
      </c>
      <c r="D981" s="349"/>
      <c r="E981" s="350">
        <v>3.5244519392917399</v>
      </c>
    </row>
    <row r="982" spans="1:5" x14ac:dyDescent="0.2">
      <c r="A982" s="346"/>
      <c r="B982" s="351" t="s">
        <v>11852</v>
      </c>
      <c r="C982" s="348" t="s">
        <v>11853</v>
      </c>
      <c r="D982" s="349"/>
      <c r="E982" s="350">
        <v>3.5244519392917399</v>
      </c>
    </row>
    <row r="983" spans="1:5" x14ac:dyDescent="0.2">
      <c r="A983" s="346"/>
      <c r="B983" s="351" t="s">
        <v>11854</v>
      </c>
      <c r="C983" s="348" t="s">
        <v>11855</v>
      </c>
      <c r="D983" s="349"/>
      <c r="E983" s="350">
        <v>3.5244519392917399</v>
      </c>
    </row>
    <row r="984" spans="1:5" x14ac:dyDescent="0.2">
      <c r="A984" s="346"/>
      <c r="B984" s="351" t="s">
        <v>11856</v>
      </c>
      <c r="C984" s="348" t="s">
        <v>11857</v>
      </c>
      <c r="D984" s="349"/>
      <c r="E984" s="350">
        <v>3.5244519392917399</v>
      </c>
    </row>
    <row r="985" spans="1:5" x14ac:dyDescent="0.2">
      <c r="A985" s="346"/>
      <c r="B985" s="351" t="s">
        <v>11858</v>
      </c>
      <c r="C985" s="348" t="s">
        <v>11859</v>
      </c>
      <c r="D985" s="349"/>
      <c r="E985" s="350">
        <v>3.5244519392917399</v>
      </c>
    </row>
    <row r="986" spans="1:5" x14ac:dyDescent="0.2">
      <c r="A986" s="346"/>
      <c r="B986" s="351" t="s">
        <v>11860</v>
      </c>
      <c r="C986" s="348" t="s">
        <v>11861</v>
      </c>
      <c r="D986" s="349"/>
      <c r="E986" s="350">
        <v>3.5244519392917399</v>
      </c>
    </row>
    <row r="987" spans="1:5" x14ac:dyDescent="0.2">
      <c r="A987" s="346"/>
      <c r="B987" s="351" t="s">
        <v>11862</v>
      </c>
      <c r="C987" s="348" t="s">
        <v>11863</v>
      </c>
      <c r="D987" s="349"/>
      <c r="E987" s="350">
        <v>3.5244519392917399</v>
      </c>
    </row>
    <row r="988" spans="1:5" x14ac:dyDescent="0.2">
      <c r="A988" s="346"/>
      <c r="B988" s="351" t="s">
        <v>11864</v>
      </c>
      <c r="C988" s="348" t="s">
        <v>11865</v>
      </c>
      <c r="D988" s="349"/>
      <c r="E988" s="350">
        <v>3.5244519392917399</v>
      </c>
    </row>
    <row r="989" spans="1:5" x14ac:dyDescent="0.2">
      <c r="A989" s="346"/>
      <c r="B989" s="351" t="s">
        <v>11866</v>
      </c>
      <c r="C989" s="348" t="s">
        <v>11867</v>
      </c>
      <c r="D989" s="349"/>
      <c r="E989" s="350">
        <v>3.5244519392917399</v>
      </c>
    </row>
    <row r="990" spans="1:5" x14ac:dyDescent="0.2">
      <c r="A990" s="346"/>
      <c r="B990" s="351" t="s">
        <v>11868</v>
      </c>
      <c r="C990" s="348" t="s">
        <v>11869</v>
      </c>
      <c r="D990" s="349"/>
      <c r="E990" s="350">
        <v>3.5244519392917399</v>
      </c>
    </row>
    <row r="991" spans="1:5" x14ac:dyDescent="0.2">
      <c r="A991" s="346"/>
      <c r="B991" s="351" t="s">
        <v>11870</v>
      </c>
      <c r="C991" s="348" t="s">
        <v>11871</v>
      </c>
      <c r="D991" s="349"/>
      <c r="E991" s="350">
        <v>3.5244519392917399</v>
      </c>
    </row>
    <row r="992" spans="1:5" x14ac:dyDescent="0.2">
      <c r="A992" s="346"/>
      <c r="B992" s="351" t="s">
        <v>11872</v>
      </c>
      <c r="C992" s="348" t="s">
        <v>11873</v>
      </c>
      <c r="D992" s="349"/>
      <c r="E992" s="350">
        <v>3.5244519392917399</v>
      </c>
    </row>
    <row r="993" spans="1:5" x14ac:dyDescent="0.2">
      <c r="A993" s="346"/>
      <c r="B993" s="351" t="s">
        <v>11874</v>
      </c>
      <c r="C993" s="348" t="s">
        <v>11875</v>
      </c>
      <c r="D993" s="349"/>
      <c r="E993" s="350">
        <v>3.5244519392917399</v>
      </c>
    </row>
    <row r="994" spans="1:5" x14ac:dyDescent="0.2">
      <c r="A994" s="346"/>
      <c r="B994" s="351" t="s">
        <v>11876</v>
      </c>
      <c r="C994" s="348" t="s">
        <v>11877</v>
      </c>
      <c r="D994" s="349"/>
      <c r="E994" s="350">
        <v>3.5244519392917399</v>
      </c>
    </row>
    <row r="995" spans="1:5" x14ac:dyDescent="0.2">
      <c r="A995" s="346"/>
      <c r="B995" s="351" t="s">
        <v>11878</v>
      </c>
      <c r="C995" s="348" t="s">
        <v>11879</v>
      </c>
      <c r="D995" s="349"/>
      <c r="E995" s="350">
        <v>3.5244519392917399</v>
      </c>
    </row>
    <row r="996" spans="1:5" x14ac:dyDescent="0.2">
      <c r="A996" s="346"/>
      <c r="B996" s="351" t="s">
        <v>11880</v>
      </c>
      <c r="C996" s="348" t="s">
        <v>11881</v>
      </c>
      <c r="D996" s="349"/>
      <c r="E996" s="350">
        <v>3.5244519392917399</v>
      </c>
    </row>
    <row r="997" spans="1:5" x14ac:dyDescent="0.2">
      <c r="A997" s="346"/>
      <c r="B997" s="351" t="s">
        <v>11882</v>
      </c>
      <c r="C997" s="348" t="s">
        <v>11883</v>
      </c>
      <c r="D997" s="349"/>
      <c r="E997" s="350">
        <v>3.5244519392917399</v>
      </c>
    </row>
    <row r="998" spans="1:5" x14ac:dyDescent="0.2">
      <c r="A998" s="346"/>
      <c r="B998" s="351" t="s">
        <v>11884</v>
      </c>
      <c r="C998" s="348" t="s">
        <v>11885</v>
      </c>
      <c r="D998" s="349"/>
      <c r="E998" s="350">
        <v>3.5244519392917399</v>
      </c>
    </row>
    <row r="999" spans="1:5" x14ac:dyDescent="0.2">
      <c r="A999" s="346"/>
      <c r="B999" s="351" t="s">
        <v>11886</v>
      </c>
      <c r="C999" s="348" t="s">
        <v>11887</v>
      </c>
      <c r="D999" s="349"/>
      <c r="E999" s="350">
        <v>3.5244519392917399</v>
      </c>
    </row>
    <row r="1000" spans="1:5" x14ac:dyDescent="0.2">
      <c r="A1000" s="346"/>
      <c r="B1000" s="351" t="s">
        <v>11888</v>
      </c>
      <c r="C1000" s="348" t="s">
        <v>11889</v>
      </c>
      <c r="D1000" s="349"/>
      <c r="E1000" s="350">
        <v>3.5244519392917399</v>
      </c>
    </row>
    <row r="1001" spans="1:5" x14ac:dyDescent="0.2">
      <c r="A1001" s="346"/>
      <c r="B1001" s="351" t="s">
        <v>11890</v>
      </c>
      <c r="C1001" s="348" t="s">
        <v>11891</v>
      </c>
      <c r="D1001" s="349"/>
      <c r="E1001" s="350">
        <v>3.5244519392917399</v>
      </c>
    </row>
    <row r="1002" spans="1:5" ht="48" x14ac:dyDescent="0.2">
      <c r="A1002" s="346"/>
      <c r="B1002" s="351" t="s">
        <v>11892</v>
      </c>
      <c r="C1002" s="149" t="s">
        <v>11893</v>
      </c>
      <c r="D1002" s="349" t="s">
        <v>11894</v>
      </c>
      <c r="E1002" s="352">
        <v>32.040472175379399</v>
      </c>
    </row>
    <row r="1003" spans="1:5" ht="60" x14ac:dyDescent="0.2">
      <c r="A1003" s="346"/>
      <c r="B1003" s="351" t="s">
        <v>11895</v>
      </c>
      <c r="C1003" s="149" t="s">
        <v>11896</v>
      </c>
      <c r="D1003" s="349" t="s">
        <v>11897</v>
      </c>
      <c r="E1003" s="352">
        <f>32.0404721753794+1.76222596964587</f>
        <v>33.802698145025268</v>
      </c>
    </row>
    <row r="1004" spans="1:5" ht="60" x14ac:dyDescent="0.2">
      <c r="A1004" s="346"/>
      <c r="B1004" s="351" t="s">
        <v>11898</v>
      </c>
      <c r="C1004" s="149" t="s">
        <v>11899</v>
      </c>
      <c r="D1004" s="349" t="s">
        <v>11900</v>
      </c>
      <c r="E1004" s="352">
        <v>32.040472175379399</v>
      </c>
    </row>
    <row r="1005" spans="1:5" ht="48" x14ac:dyDescent="0.2">
      <c r="A1005" s="346"/>
      <c r="B1005" s="351" t="s">
        <v>11901</v>
      </c>
      <c r="C1005" s="348" t="s">
        <v>11902</v>
      </c>
      <c r="D1005" s="349" t="s">
        <v>11894</v>
      </c>
      <c r="E1005" s="352">
        <v>32.040472175379399</v>
      </c>
    </row>
    <row r="1006" spans="1:5" ht="48" x14ac:dyDescent="0.2">
      <c r="A1006" s="346"/>
      <c r="B1006" s="351" t="s">
        <v>11903</v>
      </c>
      <c r="C1006" s="348" t="s">
        <v>11904</v>
      </c>
      <c r="D1006" s="349" t="s">
        <v>11894</v>
      </c>
      <c r="E1006" s="352">
        <v>32.040472175379399</v>
      </c>
    </row>
    <row r="1007" spans="1:5" ht="48" x14ac:dyDescent="0.2">
      <c r="A1007" s="346"/>
      <c r="B1007" s="351" t="s">
        <v>11905</v>
      </c>
      <c r="C1007" s="348" t="s">
        <v>11906</v>
      </c>
      <c r="D1007" s="349" t="s">
        <v>11894</v>
      </c>
      <c r="E1007" s="352">
        <v>32.040472175379399</v>
      </c>
    </row>
    <row r="1008" spans="1:5" x14ac:dyDescent="0.2">
      <c r="A1008" s="346"/>
      <c r="B1008" s="351" t="s">
        <v>11907</v>
      </c>
      <c r="C1008" s="348" t="s">
        <v>11908</v>
      </c>
      <c r="D1008" s="349"/>
      <c r="E1008" s="350">
        <v>3.5244519392917399</v>
      </c>
    </row>
    <row r="1009" spans="1:5" x14ac:dyDescent="0.2">
      <c r="A1009" s="346"/>
      <c r="B1009" s="351" t="s">
        <v>11909</v>
      </c>
      <c r="C1009" s="348" t="s">
        <v>11910</v>
      </c>
      <c r="D1009" s="349"/>
      <c r="E1009" s="350">
        <v>3.5244519392917399</v>
      </c>
    </row>
    <row r="1010" spans="1:5" x14ac:dyDescent="0.2">
      <c r="A1010" s="346"/>
      <c r="B1010" s="351" t="s">
        <v>11911</v>
      </c>
      <c r="C1010" s="348" t="s">
        <v>11912</v>
      </c>
      <c r="D1010" s="349"/>
      <c r="E1010" s="350">
        <v>3.5244519392917399</v>
      </c>
    </row>
    <row r="1011" spans="1:5" x14ac:dyDescent="0.2">
      <c r="A1011" s="346"/>
      <c r="B1011" s="351" t="s">
        <v>11913</v>
      </c>
      <c r="C1011" s="348" t="s">
        <v>11914</v>
      </c>
      <c r="D1011" s="349"/>
      <c r="E1011" s="350">
        <v>3.5244519392917399</v>
      </c>
    </row>
    <row r="1012" spans="1:5" x14ac:dyDescent="0.2">
      <c r="A1012" s="346"/>
      <c r="B1012" s="351" t="s">
        <v>11915</v>
      </c>
      <c r="C1012" s="348" t="s">
        <v>11916</v>
      </c>
      <c r="D1012" s="349"/>
      <c r="E1012" s="350">
        <v>3.5244519392917399</v>
      </c>
    </row>
    <row r="1013" spans="1:5" x14ac:dyDescent="0.2">
      <c r="A1013" s="346"/>
      <c r="B1013" s="351" t="s">
        <v>11917</v>
      </c>
      <c r="C1013" s="348" t="s">
        <v>11918</v>
      </c>
      <c r="D1013" s="349"/>
      <c r="E1013" s="350">
        <v>3.5244519392917399</v>
      </c>
    </row>
    <row r="1014" spans="1:5" x14ac:dyDescent="0.2">
      <c r="A1014" s="346"/>
      <c r="B1014" s="351" t="s">
        <v>11919</v>
      </c>
      <c r="C1014" s="348" t="s">
        <v>11920</v>
      </c>
      <c r="D1014" s="349"/>
      <c r="E1014" s="350">
        <v>3.5244519392917399</v>
      </c>
    </row>
    <row r="1015" spans="1:5" x14ac:dyDescent="0.2">
      <c r="A1015" s="346"/>
      <c r="B1015" s="351" t="s">
        <v>11921</v>
      </c>
      <c r="C1015" s="348" t="s">
        <v>11922</v>
      </c>
      <c r="D1015" s="349"/>
      <c r="E1015" s="350">
        <v>3.5244519392917399</v>
      </c>
    </row>
    <row r="1016" spans="1:5" x14ac:dyDescent="0.2">
      <c r="A1016" s="346"/>
      <c r="B1016" s="351" t="s">
        <v>11923</v>
      </c>
      <c r="C1016" s="348" t="s">
        <v>11924</v>
      </c>
      <c r="D1016" s="349"/>
      <c r="E1016" s="350">
        <v>3.5244519392917399</v>
      </c>
    </row>
    <row r="1017" spans="1:5" x14ac:dyDescent="0.2">
      <c r="A1017" s="346"/>
      <c r="B1017" s="351" t="s">
        <v>11925</v>
      </c>
      <c r="C1017" s="348" t="s">
        <v>11926</v>
      </c>
      <c r="D1017" s="349"/>
      <c r="E1017" s="350">
        <v>3.5244519392917399</v>
      </c>
    </row>
    <row r="1018" spans="1:5" x14ac:dyDescent="0.2">
      <c r="A1018" s="346"/>
      <c r="B1018" s="351" t="s">
        <v>11927</v>
      </c>
      <c r="C1018" s="348" t="s">
        <v>11928</v>
      </c>
      <c r="D1018" s="349"/>
      <c r="E1018" s="350">
        <v>3.5244519392917399</v>
      </c>
    </row>
    <row r="1019" spans="1:5" x14ac:dyDescent="0.2">
      <c r="A1019" s="346"/>
      <c r="B1019" s="351" t="s">
        <v>11929</v>
      </c>
      <c r="C1019" s="348" t="s">
        <v>11930</v>
      </c>
      <c r="D1019" s="349"/>
      <c r="E1019" s="350">
        <v>3.5244519392917399</v>
      </c>
    </row>
    <row r="1020" spans="1:5" x14ac:dyDescent="0.2">
      <c r="A1020" s="346"/>
      <c r="B1020" s="351" t="s">
        <v>11931</v>
      </c>
      <c r="C1020" s="348" t="s">
        <v>11932</v>
      </c>
      <c r="D1020" s="349"/>
      <c r="E1020" s="350">
        <v>3.5244519392917399</v>
      </c>
    </row>
    <row r="1021" spans="1:5" x14ac:dyDescent="0.2">
      <c r="A1021" s="346"/>
      <c r="B1021" s="351" t="s">
        <v>11933</v>
      </c>
      <c r="C1021" s="348" t="s">
        <v>11934</v>
      </c>
      <c r="D1021" s="349"/>
      <c r="E1021" s="350">
        <v>3.5244519392917399</v>
      </c>
    </row>
    <row r="1022" spans="1:5" x14ac:dyDescent="0.2">
      <c r="A1022" s="346"/>
      <c r="B1022" s="351" t="s">
        <v>11935</v>
      </c>
      <c r="C1022" s="348" t="s">
        <v>11936</v>
      </c>
      <c r="D1022" s="349"/>
      <c r="E1022" s="350">
        <v>3.5244519392917399</v>
      </c>
    </row>
    <row r="1023" spans="1:5" x14ac:dyDescent="0.2">
      <c r="A1023" s="346"/>
      <c r="B1023" s="351" t="s">
        <v>11937</v>
      </c>
      <c r="C1023" s="348" t="s">
        <v>11938</v>
      </c>
      <c r="D1023" s="349"/>
      <c r="E1023" s="350">
        <v>3.5244519392917399</v>
      </c>
    </row>
    <row r="1024" spans="1:5" x14ac:dyDescent="0.2">
      <c r="A1024" s="346"/>
      <c r="B1024" s="351" t="s">
        <v>11939</v>
      </c>
      <c r="C1024" s="348" t="s">
        <v>11940</v>
      </c>
      <c r="D1024" s="349"/>
      <c r="E1024" s="350">
        <v>3.5244519392917399</v>
      </c>
    </row>
    <row r="1025" spans="1:5" x14ac:dyDescent="0.2">
      <c r="A1025" s="346"/>
      <c r="B1025" s="351" t="s">
        <v>11941</v>
      </c>
      <c r="C1025" s="348" t="s">
        <v>11942</v>
      </c>
      <c r="D1025" s="349"/>
      <c r="E1025" s="350">
        <v>3.5244519392917399</v>
      </c>
    </row>
    <row r="1026" spans="1:5" x14ac:dyDescent="0.2">
      <c r="A1026" s="346"/>
      <c r="B1026" s="351" t="s">
        <v>11943</v>
      </c>
      <c r="C1026" s="348" t="s">
        <v>11944</v>
      </c>
      <c r="D1026" s="349"/>
      <c r="E1026" s="350">
        <v>3.5244519392917399</v>
      </c>
    </row>
    <row r="1027" spans="1:5" x14ac:dyDescent="0.2">
      <c r="A1027" s="346"/>
      <c r="B1027" s="351" t="s">
        <v>11945</v>
      </c>
      <c r="C1027" s="348" t="s">
        <v>11946</v>
      </c>
      <c r="D1027" s="349"/>
      <c r="E1027" s="350">
        <v>3.5244519392917399</v>
      </c>
    </row>
    <row r="1028" spans="1:5" x14ac:dyDescent="0.2">
      <c r="A1028" s="346"/>
      <c r="B1028" s="351" t="s">
        <v>11947</v>
      </c>
      <c r="C1028" s="348" t="s">
        <v>11948</v>
      </c>
      <c r="D1028" s="349"/>
      <c r="E1028" s="350">
        <v>3.5244519392917399</v>
      </c>
    </row>
    <row r="1029" spans="1:5" x14ac:dyDescent="0.2">
      <c r="A1029" s="346"/>
      <c r="B1029" s="351" t="s">
        <v>11949</v>
      </c>
      <c r="C1029" s="348" t="s">
        <v>11950</v>
      </c>
      <c r="D1029" s="349"/>
      <c r="E1029" s="350">
        <v>3.5244519392917399</v>
      </c>
    </row>
    <row r="1030" spans="1:5" x14ac:dyDescent="0.2">
      <c r="A1030" s="346"/>
      <c r="B1030" s="351" t="s">
        <v>11951</v>
      </c>
      <c r="C1030" s="348" t="s">
        <v>11952</v>
      </c>
      <c r="D1030" s="349"/>
      <c r="E1030" s="350">
        <v>3.5244519392917399</v>
      </c>
    </row>
    <row r="1031" spans="1:5" x14ac:dyDescent="0.2">
      <c r="A1031" s="346"/>
      <c r="B1031" s="351" t="s">
        <v>11953</v>
      </c>
      <c r="C1031" s="348" t="s">
        <v>11954</v>
      </c>
      <c r="D1031" s="349"/>
      <c r="E1031" s="350">
        <v>3.5244519392917399</v>
      </c>
    </row>
    <row r="1032" spans="1:5" x14ac:dyDescent="0.2">
      <c r="A1032" s="346"/>
      <c r="B1032" s="351" t="s">
        <v>11955</v>
      </c>
      <c r="C1032" s="348" t="s">
        <v>11956</v>
      </c>
      <c r="D1032" s="349"/>
      <c r="E1032" s="350">
        <v>3.5244519392917399</v>
      </c>
    </row>
    <row r="1033" spans="1:5" x14ac:dyDescent="0.2">
      <c r="A1033" s="346"/>
      <c r="B1033" s="351" t="s">
        <v>11957</v>
      </c>
      <c r="C1033" s="348" t="s">
        <v>11958</v>
      </c>
      <c r="D1033" s="349"/>
      <c r="E1033" s="350">
        <v>3.5244519392917399</v>
      </c>
    </row>
    <row r="1034" spans="1:5" x14ac:dyDescent="0.2">
      <c r="A1034" s="346"/>
      <c r="B1034" s="351" t="s">
        <v>11959</v>
      </c>
      <c r="C1034" s="348" t="s">
        <v>11960</v>
      </c>
      <c r="D1034" s="349"/>
      <c r="E1034" s="350">
        <v>3.5244519392917399</v>
      </c>
    </row>
    <row r="1035" spans="1:5" x14ac:dyDescent="0.2">
      <c r="A1035" s="346"/>
      <c r="B1035" s="351" t="s">
        <v>11961</v>
      </c>
      <c r="C1035" s="348" t="s">
        <v>11962</v>
      </c>
      <c r="D1035" s="349"/>
      <c r="E1035" s="350">
        <v>3.5244519392917399</v>
      </c>
    </row>
    <row r="1036" spans="1:5" x14ac:dyDescent="0.2">
      <c r="A1036" s="346"/>
      <c r="B1036" s="351" t="s">
        <v>11963</v>
      </c>
      <c r="C1036" s="348" t="s">
        <v>11964</v>
      </c>
      <c r="D1036" s="349"/>
      <c r="E1036" s="350">
        <v>3.5244519392917399</v>
      </c>
    </row>
    <row r="1037" spans="1:5" x14ac:dyDescent="0.2">
      <c r="A1037" s="346"/>
      <c r="B1037" s="351" t="s">
        <v>11965</v>
      </c>
      <c r="C1037" s="348" t="s">
        <v>11966</v>
      </c>
      <c r="D1037" s="349"/>
      <c r="E1037" s="350">
        <v>3.5244519392917399</v>
      </c>
    </row>
    <row r="1038" spans="1:5" x14ac:dyDescent="0.2">
      <c r="A1038" s="346"/>
      <c r="B1038" s="351" t="s">
        <v>11967</v>
      </c>
      <c r="C1038" s="348" t="s">
        <v>11968</v>
      </c>
      <c r="D1038" s="349"/>
      <c r="E1038" s="350">
        <v>3.5244519392917399</v>
      </c>
    </row>
    <row r="1039" spans="1:5" x14ac:dyDescent="0.2">
      <c r="A1039" s="346"/>
      <c r="B1039" s="351" t="s">
        <v>11969</v>
      </c>
      <c r="C1039" s="348" t="s">
        <v>11970</v>
      </c>
      <c r="D1039" s="349"/>
      <c r="E1039" s="350">
        <v>3.5244519392917399</v>
      </c>
    </row>
    <row r="1040" spans="1:5" x14ac:dyDescent="0.2">
      <c r="A1040" s="346"/>
      <c r="B1040" s="351" t="s">
        <v>11971</v>
      </c>
      <c r="C1040" s="348" t="s">
        <v>11972</v>
      </c>
      <c r="D1040" s="349"/>
      <c r="E1040" s="350">
        <v>3.5244519392917399</v>
      </c>
    </row>
    <row r="1041" spans="1:5" x14ac:dyDescent="0.2">
      <c r="A1041" s="346"/>
      <c r="B1041" s="351" t="s">
        <v>11973</v>
      </c>
      <c r="C1041" s="348" t="s">
        <v>11974</v>
      </c>
      <c r="D1041" s="349"/>
      <c r="E1041" s="350">
        <v>3.5244519392917399</v>
      </c>
    </row>
    <row r="1042" spans="1:5" x14ac:dyDescent="0.2">
      <c r="A1042" s="346"/>
      <c r="B1042" s="351" t="s">
        <v>11975</v>
      </c>
      <c r="C1042" s="348" t="s">
        <v>11976</v>
      </c>
      <c r="D1042" s="349"/>
      <c r="E1042" s="350">
        <v>3.5244519392917399</v>
      </c>
    </row>
    <row r="1043" spans="1:5" x14ac:dyDescent="0.2">
      <c r="A1043" s="346"/>
      <c r="B1043" s="351" t="s">
        <v>11977</v>
      </c>
      <c r="C1043" s="348" t="s">
        <v>11978</v>
      </c>
      <c r="D1043" s="349"/>
      <c r="E1043" s="350">
        <v>3.5244519392917399</v>
      </c>
    </row>
    <row r="1044" spans="1:5" x14ac:dyDescent="0.2">
      <c r="A1044" s="346"/>
      <c r="B1044" s="351" t="s">
        <v>11979</v>
      </c>
      <c r="C1044" s="348" t="s">
        <v>11980</v>
      </c>
      <c r="D1044" s="349"/>
      <c r="E1044" s="350">
        <v>3.5244519392917399</v>
      </c>
    </row>
    <row r="1045" spans="1:5" x14ac:dyDescent="0.2">
      <c r="A1045" s="346"/>
      <c r="B1045" s="351" t="s">
        <v>11981</v>
      </c>
      <c r="C1045" s="348" t="s">
        <v>11982</v>
      </c>
      <c r="D1045" s="349"/>
      <c r="E1045" s="350">
        <v>3.5244519392917399</v>
      </c>
    </row>
    <row r="1046" spans="1:5" x14ac:dyDescent="0.2">
      <c r="A1046" s="346"/>
      <c r="B1046" s="351" t="s">
        <v>11983</v>
      </c>
      <c r="C1046" s="348" t="s">
        <v>11984</v>
      </c>
      <c r="D1046" s="349"/>
      <c r="E1046" s="350">
        <v>3.5244519392917399</v>
      </c>
    </row>
    <row r="1047" spans="1:5" x14ac:dyDescent="0.2">
      <c r="A1047" s="346"/>
      <c r="B1047" s="351" t="s">
        <v>11985</v>
      </c>
      <c r="C1047" s="348" t="s">
        <v>11986</v>
      </c>
      <c r="D1047" s="349"/>
      <c r="E1047" s="350">
        <v>3.5244519392917399</v>
      </c>
    </row>
    <row r="1048" spans="1:5" x14ac:dyDescent="0.2">
      <c r="A1048" s="346"/>
      <c r="B1048" s="351" t="s">
        <v>11987</v>
      </c>
      <c r="C1048" s="348" t="s">
        <v>11988</v>
      </c>
      <c r="D1048" s="349"/>
      <c r="E1048" s="350">
        <v>3.5244519392917399</v>
      </c>
    </row>
    <row r="1049" spans="1:5" x14ac:dyDescent="0.2">
      <c r="A1049" s="346"/>
      <c r="B1049" s="351" t="s">
        <v>11989</v>
      </c>
      <c r="C1049" s="348" t="s">
        <v>11990</v>
      </c>
      <c r="D1049" s="349"/>
      <c r="E1049" s="350">
        <v>3.5244519392917399</v>
      </c>
    </row>
    <row r="1050" spans="1:5" x14ac:dyDescent="0.2">
      <c r="A1050" s="346"/>
      <c r="B1050" s="351" t="s">
        <v>11991</v>
      </c>
      <c r="C1050" s="348" t="s">
        <v>11992</v>
      </c>
      <c r="D1050" s="349"/>
      <c r="E1050" s="350">
        <v>3.5244519392917399</v>
      </c>
    </row>
    <row r="1051" spans="1:5" x14ac:dyDescent="0.2">
      <c r="A1051" s="346"/>
      <c r="B1051" s="351" t="s">
        <v>11993</v>
      </c>
      <c r="C1051" s="348" t="s">
        <v>11994</v>
      </c>
      <c r="D1051" s="349"/>
      <c r="E1051" s="350">
        <v>3.5244519392917399</v>
      </c>
    </row>
    <row r="1052" spans="1:5" x14ac:dyDescent="0.2">
      <c r="A1052" s="346"/>
      <c r="B1052" s="351" t="s">
        <v>11995</v>
      </c>
      <c r="C1052" s="348" t="s">
        <v>11996</v>
      </c>
      <c r="D1052" s="349"/>
      <c r="E1052" s="350">
        <v>3.5244519392917399</v>
      </c>
    </row>
    <row r="1053" spans="1:5" x14ac:dyDescent="0.2">
      <c r="A1053" s="346"/>
      <c r="B1053" s="351" t="s">
        <v>11997</v>
      </c>
      <c r="C1053" s="348" t="s">
        <v>11998</v>
      </c>
      <c r="D1053" s="349"/>
      <c r="E1053" s="350">
        <v>3.5244519392917399</v>
      </c>
    </row>
    <row r="1054" spans="1:5" x14ac:dyDescent="0.2">
      <c r="A1054" s="346"/>
      <c r="B1054" s="351" t="s">
        <v>11999</v>
      </c>
      <c r="C1054" s="348" t="s">
        <v>12000</v>
      </c>
      <c r="D1054" s="349"/>
      <c r="E1054" s="350">
        <v>3.5244519392917399</v>
      </c>
    </row>
    <row r="1055" spans="1:5" x14ac:dyDescent="0.2">
      <c r="A1055" s="346"/>
      <c r="B1055" s="351" t="s">
        <v>12001</v>
      </c>
      <c r="C1055" s="348" t="s">
        <v>12002</v>
      </c>
      <c r="D1055" s="349"/>
      <c r="E1055" s="350">
        <v>3.5244519392917399</v>
      </c>
    </row>
    <row r="1056" spans="1:5" x14ac:dyDescent="0.2">
      <c r="A1056" s="346"/>
      <c r="B1056" s="351" t="s">
        <v>12003</v>
      </c>
      <c r="C1056" s="348" t="s">
        <v>12004</v>
      </c>
      <c r="D1056" s="349"/>
      <c r="E1056" s="350">
        <v>3.5244519392917399</v>
      </c>
    </row>
    <row r="1057" spans="1:5" x14ac:dyDescent="0.2">
      <c r="A1057" s="346"/>
      <c r="B1057" s="351" t="s">
        <v>12005</v>
      </c>
      <c r="C1057" s="348" t="s">
        <v>12006</v>
      </c>
      <c r="D1057" s="349"/>
      <c r="E1057" s="350">
        <v>3.5244519392917399</v>
      </c>
    </row>
    <row r="1058" spans="1:5" x14ac:dyDescent="0.2">
      <c r="A1058" s="346"/>
      <c r="B1058" s="351" t="s">
        <v>12007</v>
      </c>
      <c r="C1058" s="348" t="s">
        <v>12008</v>
      </c>
      <c r="D1058" s="349"/>
      <c r="E1058" s="350">
        <v>3.5244519392917399</v>
      </c>
    </row>
    <row r="1059" spans="1:5" x14ac:dyDescent="0.2">
      <c r="A1059" s="346"/>
      <c r="B1059" s="351" t="s">
        <v>12009</v>
      </c>
      <c r="C1059" s="348" t="s">
        <v>12010</v>
      </c>
      <c r="D1059" s="349"/>
      <c r="E1059" s="350">
        <v>3.5244519392917399</v>
      </c>
    </row>
    <row r="1060" spans="1:5" x14ac:dyDescent="0.2">
      <c r="A1060" s="346"/>
      <c r="B1060" s="351" t="s">
        <v>12011</v>
      </c>
      <c r="C1060" s="348" t="s">
        <v>12012</v>
      </c>
      <c r="D1060" s="349"/>
      <c r="E1060" s="350">
        <v>3.5244519392917399</v>
      </c>
    </row>
    <row r="1061" spans="1:5" ht="24" x14ac:dyDescent="0.2">
      <c r="A1061" s="346"/>
      <c r="B1061" s="351" t="s">
        <v>12013</v>
      </c>
      <c r="C1061" s="348" t="s">
        <v>12014</v>
      </c>
      <c r="D1061" s="349" t="s">
        <v>12015</v>
      </c>
      <c r="E1061" s="350">
        <f>3.52445193929174+1.76222596964587</f>
        <v>5.2866779089376097</v>
      </c>
    </row>
    <row r="1062" spans="1:5" x14ac:dyDescent="0.2">
      <c r="A1062" s="346"/>
      <c r="B1062" s="351" t="s">
        <v>12016</v>
      </c>
      <c r="C1062" s="348" t="s">
        <v>12017</v>
      </c>
      <c r="D1062" s="349" t="s">
        <v>12018</v>
      </c>
      <c r="E1062" s="350">
        <v>3.5244519392917399</v>
      </c>
    </row>
    <row r="1063" spans="1:5" x14ac:dyDescent="0.2">
      <c r="A1063" s="346"/>
      <c r="B1063" s="351" t="s">
        <v>12019</v>
      </c>
      <c r="C1063" s="348" t="s">
        <v>12020</v>
      </c>
      <c r="D1063" s="349"/>
      <c r="E1063" s="350">
        <f>3.52445193929174+28.5160202360877</f>
        <v>32.040472175379442</v>
      </c>
    </row>
    <row r="1064" spans="1:5" x14ac:dyDescent="0.2">
      <c r="A1064" s="346"/>
      <c r="B1064" s="351" t="s">
        <v>12021</v>
      </c>
      <c r="C1064" s="348" t="s">
        <v>12022</v>
      </c>
      <c r="D1064" s="349"/>
      <c r="E1064" s="350">
        <v>3.5244519392917399</v>
      </c>
    </row>
    <row r="1065" spans="1:5" x14ac:dyDescent="0.2">
      <c r="A1065" s="346"/>
      <c r="B1065" s="351" t="s">
        <v>12023</v>
      </c>
      <c r="C1065" s="348" t="s">
        <v>12024</v>
      </c>
      <c r="D1065" s="349"/>
      <c r="E1065" s="350">
        <v>3.5244519392917399</v>
      </c>
    </row>
    <row r="1066" spans="1:5" x14ac:dyDescent="0.2">
      <c r="A1066" s="346"/>
      <c r="B1066" s="351" t="s">
        <v>12025</v>
      </c>
      <c r="C1066" s="348" t="s">
        <v>12026</v>
      </c>
      <c r="D1066" s="349"/>
      <c r="E1066" s="350">
        <v>3.5244519392917399</v>
      </c>
    </row>
    <row r="1067" spans="1:5" x14ac:dyDescent="0.2">
      <c r="A1067" s="346"/>
      <c r="B1067" s="351" t="s">
        <v>12027</v>
      </c>
      <c r="C1067" s="348" t="s">
        <v>12028</v>
      </c>
      <c r="D1067" s="349"/>
      <c r="E1067" s="350">
        <v>3.5244519392917399</v>
      </c>
    </row>
    <row r="1068" spans="1:5" x14ac:dyDescent="0.2">
      <c r="A1068" s="346"/>
      <c r="B1068" s="351" t="s">
        <v>12029</v>
      </c>
      <c r="C1068" s="348" t="s">
        <v>12030</v>
      </c>
      <c r="D1068" s="349"/>
      <c r="E1068" s="350">
        <v>3.5244519392917399</v>
      </c>
    </row>
    <row r="1069" spans="1:5" x14ac:dyDescent="0.2">
      <c r="A1069" s="346"/>
      <c r="B1069" s="351" t="s">
        <v>12031</v>
      </c>
      <c r="C1069" s="348" t="s">
        <v>12032</v>
      </c>
      <c r="D1069" s="349"/>
      <c r="E1069" s="350">
        <v>3.5244519392917399</v>
      </c>
    </row>
    <row r="1070" spans="1:5" x14ac:dyDescent="0.2">
      <c r="A1070" s="346"/>
      <c r="B1070" s="351" t="s">
        <v>12033</v>
      </c>
      <c r="C1070" s="348" t="s">
        <v>12034</v>
      </c>
      <c r="D1070" s="349"/>
      <c r="E1070" s="350">
        <v>3.5244519392917399</v>
      </c>
    </row>
    <row r="1071" spans="1:5" x14ac:dyDescent="0.2">
      <c r="A1071" s="346"/>
      <c r="B1071" s="351" t="s">
        <v>12035</v>
      </c>
      <c r="C1071" s="348" t="s">
        <v>12036</v>
      </c>
      <c r="D1071" s="349"/>
      <c r="E1071" s="350">
        <v>3.5244519392917399</v>
      </c>
    </row>
    <row r="1072" spans="1:5" x14ac:dyDescent="0.2">
      <c r="A1072" s="346"/>
      <c r="B1072" s="351" t="s">
        <v>12037</v>
      </c>
      <c r="C1072" s="348" t="s">
        <v>12038</v>
      </c>
      <c r="D1072" s="349"/>
      <c r="E1072" s="350">
        <v>3.5244519392917399</v>
      </c>
    </row>
    <row r="1073" spans="1:5" x14ac:dyDescent="0.2">
      <c r="A1073" s="346"/>
      <c r="B1073" s="351" t="s">
        <v>12039</v>
      </c>
      <c r="C1073" s="348" t="s">
        <v>12040</v>
      </c>
      <c r="D1073" s="349"/>
      <c r="E1073" s="350">
        <v>3.5244519392917399</v>
      </c>
    </row>
    <row r="1074" spans="1:5" x14ac:dyDescent="0.2">
      <c r="A1074" s="346"/>
      <c r="B1074" s="351" t="s">
        <v>12041</v>
      </c>
      <c r="C1074" s="348" t="s">
        <v>12042</v>
      </c>
      <c r="D1074" s="349"/>
      <c r="E1074" s="350">
        <v>3.5244519392917399</v>
      </c>
    </row>
    <row r="1075" spans="1:5" x14ac:dyDescent="0.2">
      <c r="A1075" s="346"/>
      <c r="B1075" s="351" t="s">
        <v>12043</v>
      </c>
      <c r="C1075" s="348" t="s">
        <v>12044</v>
      </c>
      <c r="D1075" s="349"/>
      <c r="E1075" s="350">
        <v>3.5244519392917399</v>
      </c>
    </row>
    <row r="1076" spans="1:5" x14ac:dyDescent="0.2">
      <c r="A1076" s="346"/>
      <c r="B1076" s="351" t="s">
        <v>12045</v>
      </c>
      <c r="C1076" s="348" t="s">
        <v>12046</v>
      </c>
      <c r="D1076" s="349"/>
      <c r="E1076" s="350">
        <v>3.5244519392917399</v>
      </c>
    </row>
    <row r="1077" spans="1:5" x14ac:dyDescent="0.2">
      <c r="A1077" s="346"/>
      <c r="B1077" s="351" t="s">
        <v>12047</v>
      </c>
      <c r="C1077" s="348" t="s">
        <v>12048</v>
      </c>
      <c r="D1077" s="349"/>
      <c r="E1077" s="350">
        <v>3.5244519392917399</v>
      </c>
    </row>
    <row r="1078" spans="1:5" x14ac:dyDescent="0.2">
      <c r="A1078" s="346"/>
      <c r="B1078" s="351" t="s">
        <v>12049</v>
      </c>
      <c r="C1078" s="348" t="s">
        <v>12050</v>
      </c>
      <c r="D1078" s="349"/>
      <c r="E1078" s="350">
        <v>3.5244519392917399</v>
      </c>
    </row>
    <row r="1079" spans="1:5" x14ac:dyDescent="0.2">
      <c r="A1079" s="346"/>
      <c r="B1079" s="351" t="s">
        <v>12051</v>
      </c>
      <c r="C1079" s="348" t="s">
        <v>12052</v>
      </c>
      <c r="D1079" s="349"/>
      <c r="E1079" s="350">
        <v>3.5244519392917399</v>
      </c>
    </row>
    <row r="1080" spans="1:5" x14ac:dyDescent="0.2">
      <c r="A1080" s="346"/>
      <c r="B1080" s="351" t="s">
        <v>12053</v>
      </c>
      <c r="C1080" s="348" t="s">
        <v>12054</v>
      </c>
      <c r="D1080" s="349"/>
      <c r="E1080" s="350">
        <v>3.5244519392917399</v>
      </c>
    </row>
    <row r="1081" spans="1:5" x14ac:dyDescent="0.2">
      <c r="A1081" s="346"/>
      <c r="B1081" s="351" t="s">
        <v>12055</v>
      </c>
      <c r="C1081" s="348" t="s">
        <v>12056</v>
      </c>
      <c r="D1081" s="349"/>
      <c r="E1081" s="350">
        <v>3.5244519392917399</v>
      </c>
    </row>
    <row r="1082" spans="1:5" x14ac:dyDescent="0.2">
      <c r="A1082" s="346"/>
      <c r="B1082" s="351" t="s">
        <v>12057</v>
      </c>
      <c r="C1082" s="348" t="s">
        <v>12058</v>
      </c>
      <c r="D1082" s="349"/>
      <c r="E1082" s="350">
        <v>3.5244519392917399</v>
      </c>
    </row>
    <row r="1083" spans="1:5" x14ac:dyDescent="0.2">
      <c r="A1083" s="346"/>
      <c r="B1083" s="351" t="s">
        <v>12059</v>
      </c>
      <c r="C1083" s="348" t="s">
        <v>12060</v>
      </c>
      <c r="D1083" s="349"/>
      <c r="E1083" s="350">
        <v>3.5244519392917399</v>
      </c>
    </row>
    <row r="1084" spans="1:5" x14ac:dyDescent="0.2">
      <c r="A1084" s="346"/>
      <c r="B1084" s="351" t="s">
        <v>12061</v>
      </c>
      <c r="C1084" s="348" t="s">
        <v>12062</v>
      </c>
      <c r="D1084" s="349"/>
      <c r="E1084" s="350">
        <v>3.5244519392917399</v>
      </c>
    </row>
    <row r="1085" spans="1:5" x14ac:dyDescent="0.2">
      <c r="A1085" s="346"/>
      <c r="B1085" s="351" t="s">
        <v>12063</v>
      </c>
      <c r="C1085" s="348" t="s">
        <v>12064</v>
      </c>
      <c r="D1085" s="349"/>
      <c r="E1085" s="350">
        <v>3.5244519392917399</v>
      </c>
    </row>
    <row r="1086" spans="1:5" x14ac:dyDescent="0.2">
      <c r="A1086" s="346"/>
      <c r="B1086" s="351" t="s">
        <v>12065</v>
      </c>
      <c r="C1086" s="348" t="s">
        <v>12066</v>
      </c>
      <c r="D1086" s="349"/>
      <c r="E1086" s="350">
        <v>3.5244519392917399</v>
      </c>
    </row>
    <row r="1087" spans="1:5" x14ac:dyDescent="0.2">
      <c r="A1087" s="346"/>
      <c r="B1087" s="351" t="s">
        <v>12067</v>
      </c>
      <c r="C1087" s="348" t="s">
        <v>12068</v>
      </c>
      <c r="D1087" s="349"/>
      <c r="E1087" s="350">
        <v>3.5244519392917399</v>
      </c>
    </row>
    <row r="1088" spans="1:5" x14ac:dyDescent="0.2">
      <c r="A1088" s="346"/>
      <c r="B1088" s="351" t="s">
        <v>12069</v>
      </c>
      <c r="C1088" s="348" t="s">
        <v>12070</v>
      </c>
      <c r="D1088" s="349"/>
      <c r="E1088" s="350">
        <v>3.5244519392917399</v>
      </c>
    </row>
    <row r="1089" spans="1:5" x14ac:dyDescent="0.2">
      <c r="A1089" s="346"/>
      <c r="B1089" s="351" t="s">
        <v>12071</v>
      </c>
      <c r="C1089" s="348" t="s">
        <v>12072</v>
      </c>
      <c r="D1089" s="349"/>
      <c r="E1089" s="350">
        <v>3.5244519392917399</v>
      </c>
    </row>
    <row r="1090" spans="1:5" x14ac:dyDescent="0.2">
      <c r="A1090" s="346"/>
      <c r="B1090" s="351" t="s">
        <v>12073</v>
      </c>
      <c r="C1090" s="348" t="s">
        <v>12074</v>
      </c>
      <c r="D1090" s="349"/>
      <c r="E1090" s="350">
        <v>3.5244519392917399</v>
      </c>
    </row>
    <row r="1091" spans="1:5" x14ac:dyDescent="0.2">
      <c r="A1091" s="346"/>
      <c r="B1091" s="351" t="s">
        <v>12075</v>
      </c>
      <c r="C1091" s="348" t="s">
        <v>12076</v>
      </c>
      <c r="D1091" s="349"/>
      <c r="E1091" s="350">
        <v>3.5244519392917399</v>
      </c>
    </row>
    <row r="1092" spans="1:5" x14ac:dyDescent="0.2">
      <c r="A1092" s="346"/>
      <c r="B1092" s="351" t="s">
        <v>12077</v>
      </c>
      <c r="C1092" s="348" t="s">
        <v>12078</v>
      </c>
      <c r="D1092" s="349"/>
      <c r="E1092" s="350">
        <v>3.5244519392917399</v>
      </c>
    </row>
    <row r="1093" spans="1:5" x14ac:dyDescent="0.2">
      <c r="A1093" s="346"/>
      <c r="B1093" s="351" t="s">
        <v>12079</v>
      </c>
      <c r="C1093" s="348" t="s">
        <v>12080</v>
      </c>
      <c r="D1093" s="349"/>
      <c r="E1093" s="350">
        <v>3.5244519392917399</v>
      </c>
    </row>
    <row r="1094" spans="1:5" x14ac:dyDescent="0.2">
      <c r="A1094" s="346"/>
      <c r="B1094" s="351"/>
      <c r="C1094" s="357" t="s">
        <v>12081</v>
      </c>
      <c r="D1094" s="349"/>
      <c r="E1094" s="362"/>
    </row>
    <row r="1095" spans="1:5" x14ac:dyDescent="0.2">
      <c r="A1095" s="346"/>
      <c r="B1095" s="351"/>
      <c r="C1095" s="357" t="s">
        <v>12082</v>
      </c>
      <c r="D1095" s="349" t="s">
        <v>12083</v>
      </c>
      <c r="E1095" s="363"/>
    </row>
    <row r="1096" spans="1:5" x14ac:dyDescent="0.2">
      <c r="A1096" s="346"/>
      <c r="B1096" s="351" t="s">
        <v>12084</v>
      </c>
      <c r="C1096" s="149" t="s">
        <v>12085</v>
      </c>
      <c r="D1096" s="349"/>
      <c r="E1096" s="363">
        <v>16.340640809443499</v>
      </c>
    </row>
    <row r="1097" spans="1:5" x14ac:dyDescent="0.2">
      <c r="A1097" s="346"/>
      <c r="B1097" s="351" t="s">
        <v>12086</v>
      </c>
      <c r="C1097" s="149" t="s">
        <v>12087</v>
      </c>
      <c r="D1097" s="349"/>
      <c r="E1097" s="363">
        <v>16.340640809443499</v>
      </c>
    </row>
    <row r="1098" spans="1:5" x14ac:dyDescent="0.2">
      <c r="A1098" s="346"/>
      <c r="B1098" s="351" t="s">
        <v>12088</v>
      </c>
      <c r="C1098" s="149" t="s">
        <v>12089</v>
      </c>
      <c r="D1098" s="349"/>
      <c r="E1098" s="363">
        <v>16.340640809443499</v>
      </c>
    </row>
    <row r="1099" spans="1:5" x14ac:dyDescent="0.2">
      <c r="A1099" s="346"/>
      <c r="B1099" s="351" t="s">
        <v>12090</v>
      </c>
      <c r="C1099" s="149" t="s">
        <v>12091</v>
      </c>
      <c r="D1099" s="349"/>
      <c r="E1099" s="363">
        <v>16.340640809443499</v>
      </c>
    </row>
    <row r="1100" spans="1:5" x14ac:dyDescent="0.2">
      <c r="A1100" s="346"/>
      <c r="B1100" s="351" t="s">
        <v>12092</v>
      </c>
      <c r="C1100" s="149" t="s">
        <v>12093</v>
      </c>
      <c r="D1100" s="349"/>
      <c r="E1100" s="363">
        <v>16.340640809443499</v>
      </c>
    </row>
    <row r="1101" spans="1:5" x14ac:dyDescent="0.2">
      <c r="A1101" s="346"/>
      <c r="B1101" s="351" t="s">
        <v>12094</v>
      </c>
      <c r="C1101" s="149" t="s">
        <v>12095</v>
      </c>
      <c r="D1101" s="349"/>
      <c r="E1101" s="363">
        <v>16.340640809443499</v>
      </c>
    </row>
    <row r="1102" spans="1:5" x14ac:dyDescent="0.2">
      <c r="A1102" s="346"/>
      <c r="B1102" s="351" t="s">
        <v>12096</v>
      </c>
      <c r="C1102" s="149" t="s">
        <v>12097</v>
      </c>
      <c r="D1102" s="349"/>
      <c r="E1102" s="363">
        <v>16.340640809443499</v>
      </c>
    </row>
    <row r="1103" spans="1:5" x14ac:dyDescent="0.2">
      <c r="A1103" s="346"/>
      <c r="B1103" s="351" t="s">
        <v>12098</v>
      </c>
      <c r="C1103" s="149" t="s">
        <v>12099</v>
      </c>
      <c r="D1103" s="349"/>
      <c r="E1103" s="363">
        <v>16.340640809443499</v>
      </c>
    </row>
    <row r="1104" spans="1:5" x14ac:dyDescent="0.2">
      <c r="A1104" s="346"/>
      <c r="B1104" s="351" t="s">
        <v>12100</v>
      </c>
      <c r="C1104" s="149" t="s">
        <v>12101</v>
      </c>
      <c r="D1104" s="349"/>
      <c r="E1104" s="363">
        <v>16.340640809443499</v>
      </c>
    </row>
    <row r="1105" spans="1:5" ht="36" x14ac:dyDescent="0.2">
      <c r="A1105" s="346"/>
      <c r="B1105" s="351"/>
      <c r="C1105" s="357" t="s">
        <v>12102</v>
      </c>
      <c r="D1105" s="349" t="s">
        <v>12103</v>
      </c>
      <c r="E1105" s="363"/>
    </row>
    <row r="1106" spans="1:5" x14ac:dyDescent="0.2">
      <c r="A1106" s="346"/>
      <c r="B1106" s="351" t="s">
        <v>12104</v>
      </c>
      <c r="C1106" s="149" t="s">
        <v>12105</v>
      </c>
      <c r="D1106" s="349"/>
      <c r="E1106" s="363">
        <v>10.4131534569983</v>
      </c>
    </row>
    <row r="1107" spans="1:5" x14ac:dyDescent="0.2">
      <c r="A1107" s="346"/>
      <c r="B1107" s="351" t="s">
        <v>12106</v>
      </c>
      <c r="C1107" s="149" t="s">
        <v>12107</v>
      </c>
      <c r="D1107" s="349"/>
      <c r="E1107" s="363">
        <v>10.4131534569983</v>
      </c>
    </row>
    <row r="1108" spans="1:5" x14ac:dyDescent="0.2">
      <c r="A1108" s="346"/>
      <c r="B1108" s="351" t="s">
        <v>12108</v>
      </c>
      <c r="C1108" s="149" t="s">
        <v>12109</v>
      </c>
      <c r="D1108" s="349"/>
      <c r="E1108" s="363">
        <v>10.4131534569983</v>
      </c>
    </row>
    <row r="1109" spans="1:5" x14ac:dyDescent="0.2">
      <c r="A1109" s="346"/>
      <c r="B1109" s="351" t="s">
        <v>12110</v>
      </c>
      <c r="C1109" s="149" t="s">
        <v>12111</v>
      </c>
      <c r="D1109" s="349"/>
      <c r="E1109" s="363">
        <v>10.4131534569983</v>
      </c>
    </row>
    <row r="1110" spans="1:5" x14ac:dyDescent="0.2">
      <c r="A1110" s="346"/>
      <c r="B1110" s="351" t="s">
        <v>12112</v>
      </c>
      <c r="C1110" s="149" t="s">
        <v>12113</v>
      </c>
      <c r="D1110" s="349"/>
      <c r="E1110" s="363">
        <v>10.4131534569983</v>
      </c>
    </row>
    <row r="1111" spans="1:5" x14ac:dyDescent="0.2">
      <c r="A1111" s="346"/>
      <c r="B1111" s="351" t="s">
        <v>12114</v>
      </c>
      <c r="C1111" s="149" t="s">
        <v>12115</v>
      </c>
      <c r="D1111" s="349"/>
      <c r="E1111" s="363">
        <v>10.4131534569983</v>
      </c>
    </row>
    <row r="1112" spans="1:5" x14ac:dyDescent="0.2">
      <c r="A1112" s="346"/>
      <c r="B1112" s="351" t="s">
        <v>12116</v>
      </c>
      <c r="C1112" s="149" t="s">
        <v>12117</v>
      </c>
      <c r="D1112" s="349"/>
      <c r="E1112" s="363">
        <v>10.4131534569983</v>
      </c>
    </row>
    <row r="1113" spans="1:5" x14ac:dyDescent="0.2">
      <c r="A1113" s="346"/>
      <c r="B1113" s="351" t="s">
        <v>12118</v>
      </c>
      <c r="C1113" s="149" t="s">
        <v>12119</v>
      </c>
      <c r="D1113" s="349"/>
      <c r="E1113" s="363">
        <v>10.4131534569983</v>
      </c>
    </row>
    <row r="1114" spans="1:5" x14ac:dyDescent="0.2">
      <c r="A1114" s="346"/>
      <c r="B1114" s="351" t="s">
        <v>12120</v>
      </c>
      <c r="C1114" s="149" t="s">
        <v>12121</v>
      </c>
      <c r="D1114" s="349"/>
      <c r="E1114" s="363">
        <v>10.4131534569983</v>
      </c>
    </row>
    <row r="1115" spans="1:5" ht="36" x14ac:dyDescent="0.2">
      <c r="A1115" s="346"/>
      <c r="B1115" s="351"/>
      <c r="C1115" s="357" t="s">
        <v>12122</v>
      </c>
      <c r="D1115" s="349" t="s">
        <v>12123</v>
      </c>
      <c r="E1115" s="363"/>
    </row>
    <row r="1116" spans="1:5" x14ac:dyDescent="0.2">
      <c r="A1116" s="346"/>
      <c r="B1116" s="351" t="s">
        <v>12124</v>
      </c>
      <c r="C1116" s="149" t="s">
        <v>12125</v>
      </c>
      <c r="D1116" s="349"/>
      <c r="E1116" s="363">
        <v>10.4131534569983</v>
      </c>
    </row>
    <row r="1117" spans="1:5" x14ac:dyDescent="0.2">
      <c r="A1117" s="346"/>
      <c r="B1117" s="351" t="s">
        <v>12126</v>
      </c>
      <c r="C1117" s="149" t="s">
        <v>12127</v>
      </c>
      <c r="D1117" s="349"/>
      <c r="E1117" s="363">
        <v>10.4131534569983</v>
      </c>
    </row>
    <row r="1118" spans="1:5" x14ac:dyDescent="0.2">
      <c r="A1118" s="346"/>
      <c r="B1118" s="351" t="s">
        <v>12128</v>
      </c>
      <c r="C1118" s="149" t="s">
        <v>12129</v>
      </c>
      <c r="D1118" s="349"/>
      <c r="E1118" s="363">
        <v>10.4131534569983</v>
      </c>
    </row>
    <row r="1119" spans="1:5" x14ac:dyDescent="0.2">
      <c r="A1119" s="346"/>
      <c r="B1119" s="351" t="s">
        <v>12130</v>
      </c>
      <c r="C1119" s="149" t="s">
        <v>12131</v>
      </c>
      <c r="D1119" s="349"/>
      <c r="E1119" s="363">
        <v>10.4131534569983</v>
      </c>
    </row>
    <row r="1120" spans="1:5" x14ac:dyDescent="0.2">
      <c r="A1120" s="346"/>
      <c r="B1120" s="351" t="s">
        <v>12132</v>
      </c>
      <c r="C1120" s="149" t="s">
        <v>12133</v>
      </c>
      <c r="D1120" s="349"/>
      <c r="E1120" s="363">
        <v>10.4131534569983</v>
      </c>
    </row>
    <row r="1121" spans="1:5" x14ac:dyDescent="0.2">
      <c r="A1121" s="346"/>
      <c r="B1121" s="351" t="s">
        <v>12134</v>
      </c>
      <c r="C1121" s="149" t="s">
        <v>12135</v>
      </c>
      <c r="D1121" s="349"/>
      <c r="E1121" s="363">
        <v>10.4131534569983</v>
      </c>
    </row>
    <row r="1122" spans="1:5" x14ac:dyDescent="0.2">
      <c r="A1122" s="346"/>
      <c r="B1122" s="351" t="s">
        <v>12136</v>
      </c>
      <c r="C1122" s="149" t="s">
        <v>12137</v>
      </c>
      <c r="D1122" s="349"/>
      <c r="E1122" s="363">
        <v>10.4131534569983</v>
      </c>
    </row>
    <row r="1123" spans="1:5" x14ac:dyDescent="0.2">
      <c r="A1123" s="346"/>
      <c r="B1123" s="351" t="s">
        <v>12138</v>
      </c>
      <c r="C1123" s="149" t="s">
        <v>12139</v>
      </c>
      <c r="D1123" s="349"/>
      <c r="E1123" s="363">
        <v>10.4131534569983</v>
      </c>
    </row>
    <row r="1124" spans="1:5" x14ac:dyDescent="0.2">
      <c r="A1124" s="346"/>
      <c r="B1124" s="351" t="s">
        <v>12140</v>
      </c>
      <c r="C1124" s="149" t="s">
        <v>12141</v>
      </c>
      <c r="D1124" s="349"/>
      <c r="E1124" s="363">
        <v>10.4131534569983</v>
      </c>
    </row>
    <row r="1125" spans="1:5" ht="24" x14ac:dyDescent="0.2">
      <c r="A1125" s="346"/>
      <c r="B1125" s="351"/>
      <c r="C1125" s="357" t="s">
        <v>12142</v>
      </c>
      <c r="D1125" s="349" t="s">
        <v>12143</v>
      </c>
      <c r="E1125" s="363"/>
    </row>
    <row r="1126" spans="1:5" x14ac:dyDescent="0.2">
      <c r="A1126" s="346"/>
      <c r="B1126" s="351" t="s">
        <v>12144</v>
      </c>
      <c r="C1126" s="149" t="s">
        <v>12145</v>
      </c>
      <c r="D1126" s="349"/>
      <c r="E1126" s="363">
        <v>13.296795952782499</v>
      </c>
    </row>
    <row r="1127" spans="1:5" x14ac:dyDescent="0.2">
      <c r="A1127" s="346"/>
      <c r="B1127" s="351" t="s">
        <v>12146</v>
      </c>
      <c r="C1127" s="149" t="s">
        <v>12147</v>
      </c>
      <c r="D1127" s="349"/>
      <c r="E1127" s="363">
        <v>13.296795952782499</v>
      </c>
    </row>
    <row r="1128" spans="1:5" x14ac:dyDescent="0.2">
      <c r="A1128" s="346"/>
      <c r="B1128" s="351" t="s">
        <v>12148</v>
      </c>
      <c r="C1128" s="149" t="s">
        <v>12149</v>
      </c>
      <c r="D1128" s="349"/>
      <c r="E1128" s="363">
        <v>13.296795952782499</v>
      </c>
    </row>
    <row r="1129" spans="1:5" x14ac:dyDescent="0.2">
      <c r="A1129" s="346"/>
      <c r="B1129" s="351" t="s">
        <v>12150</v>
      </c>
      <c r="C1129" s="149" t="s">
        <v>12151</v>
      </c>
      <c r="D1129" s="349"/>
      <c r="E1129" s="363">
        <v>13.296795952782499</v>
      </c>
    </row>
    <row r="1130" spans="1:5" x14ac:dyDescent="0.2">
      <c r="A1130" s="346"/>
      <c r="B1130" s="351" t="s">
        <v>12152</v>
      </c>
      <c r="C1130" s="149" t="s">
        <v>12153</v>
      </c>
      <c r="D1130" s="349"/>
      <c r="E1130" s="363">
        <v>13.296795952782499</v>
      </c>
    </row>
    <row r="1131" spans="1:5" x14ac:dyDescent="0.2">
      <c r="A1131" s="346"/>
      <c r="B1131" s="351" t="s">
        <v>12154</v>
      </c>
      <c r="C1131" s="149" t="s">
        <v>12155</v>
      </c>
      <c r="D1131" s="349"/>
      <c r="E1131" s="363">
        <v>13.296795952782499</v>
      </c>
    </row>
    <row r="1132" spans="1:5" x14ac:dyDescent="0.2">
      <c r="A1132" s="346"/>
      <c r="B1132" s="351" t="s">
        <v>12156</v>
      </c>
      <c r="C1132" s="149" t="s">
        <v>12157</v>
      </c>
      <c r="D1132" s="349"/>
      <c r="E1132" s="363">
        <v>13.296795952782499</v>
      </c>
    </row>
    <row r="1133" spans="1:5" x14ac:dyDescent="0.2">
      <c r="A1133" s="346"/>
      <c r="B1133" s="351" t="s">
        <v>12158</v>
      </c>
      <c r="C1133" s="149" t="s">
        <v>12159</v>
      </c>
      <c r="D1133" s="349"/>
      <c r="E1133" s="363">
        <v>13.296795952782499</v>
      </c>
    </row>
    <row r="1134" spans="1:5" ht="24" x14ac:dyDescent="0.2">
      <c r="A1134" s="346"/>
      <c r="B1134" s="351"/>
      <c r="C1134" s="357" t="s">
        <v>12160</v>
      </c>
      <c r="D1134" s="349" t="s">
        <v>12161</v>
      </c>
      <c r="E1134" s="363"/>
    </row>
    <row r="1135" spans="1:5" x14ac:dyDescent="0.2">
      <c r="A1135" s="346"/>
      <c r="B1135" s="351" t="s">
        <v>12162</v>
      </c>
      <c r="C1135" s="149" t="s">
        <v>12163</v>
      </c>
      <c r="D1135" s="349"/>
      <c r="E1135" s="363">
        <v>13.296795952782499</v>
      </c>
    </row>
    <row r="1136" spans="1:5" x14ac:dyDescent="0.2">
      <c r="A1136" s="346"/>
      <c r="B1136" s="351" t="s">
        <v>12164</v>
      </c>
      <c r="C1136" s="149" t="s">
        <v>12165</v>
      </c>
      <c r="D1136" s="349"/>
      <c r="E1136" s="363">
        <v>13.296795952782499</v>
      </c>
    </row>
    <row r="1137" spans="1:5" x14ac:dyDescent="0.2">
      <c r="A1137" s="346"/>
      <c r="B1137" s="351" t="s">
        <v>12166</v>
      </c>
      <c r="C1137" s="149" t="s">
        <v>12167</v>
      </c>
      <c r="D1137" s="349"/>
      <c r="E1137" s="363">
        <v>13.296795952782499</v>
      </c>
    </row>
    <row r="1138" spans="1:5" x14ac:dyDescent="0.2">
      <c r="A1138" s="346"/>
      <c r="B1138" s="351" t="s">
        <v>12168</v>
      </c>
      <c r="C1138" s="149" t="s">
        <v>12169</v>
      </c>
      <c r="D1138" s="349"/>
      <c r="E1138" s="363">
        <v>13.296795952782499</v>
      </c>
    </row>
    <row r="1139" spans="1:5" x14ac:dyDescent="0.2">
      <c r="A1139" s="346"/>
      <c r="B1139" s="351" t="s">
        <v>12170</v>
      </c>
      <c r="C1139" s="149" t="s">
        <v>12171</v>
      </c>
      <c r="D1139" s="349"/>
      <c r="E1139" s="363">
        <v>13.296795952782499</v>
      </c>
    </row>
    <row r="1140" spans="1:5" x14ac:dyDescent="0.2">
      <c r="A1140" s="346"/>
      <c r="B1140" s="351" t="s">
        <v>12172</v>
      </c>
      <c r="C1140" s="149" t="s">
        <v>12173</v>
      </c>
      <c r="D1140" s="349"/>
      <c r="E1140" s="363">
        <v>13.296795952782499</v>
      </c>
    </row>
    <row r="1141" spans="1:5" x14ac:dyDescent="0.2">
      <c r="A1141" s="346"/>
      <c r="B1141" s="351" t="s">
        <v>12174</v>
      </c>
      <c r="C1141" s="149" t="s">
        <v>12175</v>
      </c>
      <c r="D1141" s="349"/>
      <c r="E1141" s="363">
        <v>13.296795952782499</v>
      </c>
    </row>
    <row r="1142" spans="1:5" x14ac:dyDescent="0.2">
      <c r="A1142" s="346"/>
      <c r="B1142" s="351" t="s">
        <v>12176</v>
      </c>
      <c r="C1142" s="149" t="s">
        <v>12177</v>
      </c>
      <c r="D1142" s="349"/>
      <c r="E1142" s="363">
        <v>13.296795952782499</v>
      </c>
    </row>
    <row r="1143" spans="1:5" ht="24" x14ac:dyDescent="0.2">
      <c r="A1143" s="346"/>
      <c r="B1143" s="351"/>
      <c r="C1143" s="357" t="s">
        <v>12178</v>
      </c>
      <c r="D1143" s="349" t="s">
        <v>12179</v>
      </c>
      <c r="E1143" s="363"/>
    </row>
    <row r="1144" spans="1:5" x14ac:dyDescent="0.2">
      <c r="A1144" s="346"/>
      <c r="B1144" s="351" t="s">
        <v>12180</v>
      </c>
      <c r="C1144" s="149" t="s">
        <v>12181</v>
      </c>
      <c r="D1144" s="349"/>
      <c r="E1144" s="363">
        <v>8.0101180438448605</v>
      </c>
    </row>
    <row r="1145" spans="1:5" x14ac:dyDescent="0.2">
      <c r="A1145" s="346"/>
      <c r="B1145" s="351" t="s">
        <v>12182</v>
      </c>
      <c r="C1145" s="149" t="s">
        <v>12183</v>
      </c>
      <c r="D1145" s="349"/>
      <c r="E1145" s="363">
        <v>8.0101180438448605</v>
      </c>
    </row>
    <row r="1146" spans="1:5" x14ac:dyDescent="0.2">
      <c r="A1146" s="346"/>
      <c r="B1146" s="351" t="s">
        <v>12184</v>
      </c>
      <c r="C1146" s="149" t="s">
        <v>12185</v>
      </c>
      <c r="D1146" s="349"/>
      <c r="E1146" s="363">
        <v>8.0101180438448605</v>
      </c>
    </row>
    <row r="1147" spans="1:5" x14ac:dyDescent="0.2">
      <c r="A1147" s="346"/>
      <c r="B1147" s="351" t="s">
        <v>12186</v>
      </c>
      <c r="C1147" s="149" t="s">
        <v>12187</v>
      </c>
      <c r="D1147" s="349"/>
      <c r="E1147" s="363">
        <v>8.0101180438448605</v>
      </c>
    </row>
    <row r="1148" spans="1:5" x14ac:dyDescent="0.2">
      <c r="A1148" s="346"/>
      <c r="B1148" s="351" t="s">
        <v>12188</v>
      </c>
      <c r="C1148" s="149" t="s">
        <v>12189</v>
      </c>
      <c r="D1148" s="349"/>
      <c r="E1148" s="363">
        <v>8.0101180438448605</v>
      </c>
    </row>
    <row r="1149" spans="1:5" x14ac:dyDescent="0.2">
      <c r="A1149" s="346"/>
      <c r="B1149" s="351" t="s">
        <v>12190</v>
      </c>
      <c r="C1149" s="149" t="s">
        <v>12191</v>
      </c>
      <c r="D1149" s="349"/>
      <c r="E1149" s="363">
        <v>8.0101180438448605</v>
      </c>
    </row>
    <row r="1150" spans="1:5" x14ac:dyDescent="0.2">
      <c r="A1150" s="346"/>
      <c r="B1150" s="351" t="s">
        <v>12192</v>
      </c>
      <c r="C1150" s="149" t="s">
        <v>12193</v>
      </c>
      <c r="D1150" s="349"/>
      <c r="E1150" s="363">
        <v>8.0101180438448605</v>
      </c>
    </row>
    <row r="1151" spans="1:5" x14ac:dyDescent="0.2">
      <c r="A1151" s="346"/>
      <c r="B1151" s="351"/>
      <c r="C1151" s="357" t="s">
        <v>12194</v>
      </c>
      <c r="D1151" s="349" t="s">
        <v>12195</v>
      </c>
      <c r="E1151" s="363"/>
    </row>
    <row r="1152" spans="1:5" x14ac:dyDescent="0.2">
      <c r="A1152" s="346"/>
      <c r="B1152" s="351" t="s">
        <v>12196</v>
      </c>
      <c r="C1152" s="149" t="s">
        <v>12197</v>
      </c>
      <c r="D1152" s="349"/>
      <c r="E1152" s="363">
        <v>13.296795952782499</v>
      </c>
    </row>
    <row r="1153" spans="1:5" x14ac:dyDescent="0.2">
      <c r="A1153" s="346"/>
      <c r="B1153" s="351" t="s">
        <v>12198</v>
      </c>
      <c r="C1153" s="149" t="s">
        <v>12199</v>
      </c>
      <c r="D1153" s="349"/>
      <c r="E1153" s="363">
        <v>13.296795952782499</v>
      </c>
    </row>
    <row r="1154" spans="1:5" x14ac:dyDescent="0.2">
      <c r="A1154" s="346"/>
      <c r="B1154" s="351" t="s">
        <v>12200</v>
      </c>
      <c r="C1154" s="149" t="s">
        <v>12201</v>
      </c>
      <c r="D1154" s="349"/>
      <c r="E1154" s="363">
        <v>13.296795952782499</v>
      </c>
    </row>
    <row r="1155" spans="1:5" x14ac:dyDescent="0.2">
      <c r="A1155" s="346"/>
      <c r="B1155" s="351" t="s">
        <v>12202</v>
      </c>
      <c r="C1155" s="149" t="s">
        <v>12203</v>
      </c>
      <c r="D1155" s="349"/>
      <c r="E1155" s="363">
        <v>13.296795952782499</v>
      </c>
    </row>
    <row r="1156" spans="1:5" x14ac:dyDescent="0.2">
      <c r="A1156" s="346"/>
      <c r="B1156" s="351" t="s">
        <v>12204</v>
      </c>
      <c r="C1156" s="149" t="s">
        <v>12205</v>
      </c>
      <c r="D1156" s="349"/>
      <c r="E1156" s="363">
        <v>13.296795952782499</v>
      </c>
    </row>
    <row r="1157" spans="1:5" x14ac:dyDescent="0.2">
      <c r="A1157" s="346"/>
      <c r="B1157" s="351"/>
      <c r="C1157" s="357" t="s">
        <v>12206</v>
      </c>
      <c r="D1157" s="349" t="s">
        <v>12207</v>
      </c>
      <c r="E1157" s="363"/>
    </row>
    <row r="1158" spans="1:5" x14ac:dyDescent="0.2">
      <c r="A1158" s="346"/>
      <c r="B1158" s="351" t="s">
        <v>12208</v>
      </c>
      <c r="C1158" s="149" t="s">
        <v>12209</v>
      </c>
      <c r="D1158" s="349"/>
      <c r="E1158" s="363">
        <v>13.296795952782499</v>
      </c>
    </row>
    <row r="1159" spans="1:5" x14ac:dyDescent="0.2">
      <c r="A1159" s="346"/>
      <c r="B1159" s="351" t="s">
        <v>12210</v>
      </c>
      <c r="C1159" s="149" t="s">
        <v>12211</v>
      </c>
      <c r="D1159" s="349"/>
      <c r="E1159" s="363">
        <v>13.296795952782499</v>
      </c>
    </row>
    <row r="1160" spans="1:5" x14ac:dyDescent="0.2">
      <c r="A1160" s="346"/>
      <c r="B1160" s="351" t="s">
        <v>12212</v>
      </c>
      <c r="C1160" s="149" t="s">
        <v>12213</v>
      </c>
      <c r="D1160" s="349"/>
      <c r="E1160" s="363">
        <v>13.296795952782499</v>
      </c>
    </row>
    <row r="1161" spans="1:5" x14ac:dyDescent="0.2">
      <c r="A1161" s="346"/>
      <c r="B1161" s="351" t="s">
        <v>12214</v>
      </c>
      <c r="C1161" s="149" t="s">
        <v>12215</v>
      </c>
      <c r="D1161" s="349"/>
      <c r="E1161" s="363">
        <v>13.296795952782499</v>
      </c>
    </row>
    <row r="1162" spans="1:5" x14ac:dyDescent="0.2">
      <c r="A1162" s="346"/>
      <c r="B1162" s="351" t="s">
        <v>12216</v>
      </c>
      <c r="C1162" s="149" t="s">
        <v>12217</v>
      </c>
      <c r="D1162" s="349"/>
      <c r="E1162" s="363">
        <v>13.296795952782499</v>
      </c>
    </row>
    <row r="1163" spans="1:5" ht="24" x14ac:dyDescent="0.2">
      <c r="A1163" s="346"/>
      <c r="B1163" s="351"/>
      <c r="C1163" s="357" t="s">
        <v>12218</v>
      </c>
      <c r="D1163" s="349" t="s">
        <v>12219</v>
      </c>
      <c r="E1163" s="363"/>
    </row>
    <row r="1164" spans="1:5" x14ac:dyDescent="0.2">
      <c r="A1164" s="346"/>
      <c r="B1164" s="351" t="s">
        <v>12220</v>
      </c>
      <c r="C1164" s="149" t="s">
        <v>12221</v>
      </c>
      <c r="D1164" s="349"/>
      <c r="E1164" s="363">
        <v>13.617200674536299</v>
      </c>
    </row>
    <row r="1165" spans="1:5" x14ac:dyDescent="0.2">
      <c r="A1165" s="346"/>
      <c r="B1165" s="351" t="s">
        <v>12222</v>
      </c>
      <c r="C1165" s="149" t="s">
        <v>12223</v>
      </c>
      <c r="D1165" s="349"/>
      <c r="E1165" s="363">
        <v>13.617200674536299</v>
      </c>
    </row>
    <row r="1166" spans="1:5" x14ac:dyDescent="0.2">
      <c r="A1166" s="346"/>
      <c r="B1166" s="351" t="s">
        <v>12224</v>
      </c>
      <c r="C1166" s="149" t="s">
        <v>12225</v>
      </c>
      <c r="D1166" s="349"/>
      <c r="E1166" s="363">
        <v>13.617200674536299</v>
      </c>
    </row>
    <row r="1167" spans="1:5" x14ac:dyDescent="0.2">
      <c r="A1167" s="346"/>
      <c r="B1167" s="351" t="s">
        <v>12226</v>
      </c>
      <c r="C1167" s="149" t="s">
        <v>12227</v>
      </c>
      <c r="D1167" s="349"/>
      <c r="E1167" s="363">
        <v>13.617200674536299</v>
      </c>
    </row>
    <row r="1168" spans="1:5" x14ac:dyDescent="0.2">
      <c r="A1168" s="346"/>
      <c r="B1168" s="351" t="s">
        <v>12228</v>
      </c>
      <c r="C1168" s="149" t="s">
        <v>12229</v>
      </c>
      <c r="D1168" s="349"/>
      <c r="E1168" s="363">
        <v>13.617200674536299</v>
      </c>
    </row>
    <row r="1169" spans="1:5" x14ac:dyDescent="0.2">
      <c r="A1169" s="346"/>
      <c r="B1169" s="351" t="s">
        <v>12230</v>
      </c>
      <c r="C1169" s="149" t="s">
        <v>12231</v>
      </c>
      <c r="D1169" s="349"/>
      <c r="E1169" s="363">
        <v>13.617200674536299</v>
      </c>
    </row>
    <row r="1170" spans="1:5" x14ac:dyDescent="0.2">
      <c r="A1170" s="346"/>
      <c r="B1170" s="351" t="s">
        <v>12232</v>
      </c>
      <c r="C1170" s="149" t="s">
        <v>12233</v>
      </c>
      <c r="D1170" s="349"/>
      <c r="E1170" s="363">
        <v>13.617200674536299</v>
      </c>
    </row>
    <row r="1171" spans="1:5" x14ac:dyDescent="0.2">
      <c r="A1171" s="346"/>
      <c r="B1171" s="351" t="s">
        <v>12234</v>
      </c>
      <c r="C1171" s="149" t="s">
        <v>12235</v>
      </c>
      <c r="D1171" s="349"/>
      <c r="E1171" s="363">
        <v>13.617200674536299</v>
      </c>
    </row>
    <row r="1172" spans="1:5" x14ac:dyDescent="0.2">
      <c r="A1172" s="346"/>
      <c r="B1172" s="351" t="s">
        <v>12236</v>
      </c>
      <c r="C1172" s="149" t="s">
        <v>12237</v>
      </c>
      <c r="D1172" s="349"/>
      <c r="E1172" s="363">
        <v>13.617200674536299</v>
      </c>
    </row>
    <row r="1173" spans="1:5" x14ac:dyDescent="0.2">
      <c r="A1173" s="346"/>
      <c r="B1173" s="351" t="s">
        <v>12238</v>
      </c>
      <c r="C1173" s="149" t="s">
        <v>12239</v>
      </c>
      <c r="D1173" s="349"/>
      <c r="E1173" s="363">
        <v>13.617200674536299</v>
      </c>
    </row>
    <row r="1174" spans="1:5" x14ac:dyDescent="0.2">
      <c r="A1174" s="346"/>
      <c r="B1174" s="351" t="s">
        <v>12240</v>
      </c>
      <c r="C1174" s="149" t="s">
        <v>12241</v>
      </c>
      <c r="D1174" s="349"/>
      <c r="E1174" s="363">
        <v>13.617200674536299</v>
      </c>
    </row>
    <row r="1175" spans="1:5" ht="36" x14ac:dyDescent="0.2">
      <c r="A1175" s="346"/>
      <c r="B1175" s="351"/>
      <c r="C1175" s="357" t="s">
        <v>12242</v>
      </c>
      <c r="D1175" s="349" t="s">
        <v>12243</v>
      </c>
      <c r="E1175" s="363"/>
    </row>
    <row r="1176" spans="1:5" x14ac:dyDescent="0.2">
      <c r="A1176" s="346"/>
      <c r="B1176" s="351" t="s">
        <v>12244</v>
      </c>
      <c r="C1176" s="149" t="s">
        <v>12245</v>
      </c>
      <c r="D1176" s="349"/>
      <c r="E1176" s="363">
        <v>10.4131534569983</v>
      </c>
    </row>
    <row r="1177" spans="1:5" x14ac:dyDescent="0.2">
      <c r="A1177" s="346"/>
      <c r="B1177" s="351" t="s">
        <v>12246</v>
      </c>
      <c r="C1177" s="149" t="s">
        <v>12247</v>
      </c>
      <c r="D1177" s="349"/>
      <c r="E1177" s="363">
        <v>10.4131534569983</v>
      </c>
    </row>
    <row r="1178" spans="1:5" x14ac:dyDescent="0.2">
      <c r="A1178" s="346"/>
      <c r="B1178" s="351" t="s">
        <v>12248</v>
      </c>
      <c r="C1178" s="149" t="s">
        <v>12249</v>
      </c>
      <c r="D1178" s="349"/>
      <c r="E1178" s="363">
        <v>10.4131534569983</v>
      </c>
    </row>
    <row r="1179" spans="1:5" x14ac:dyDescent="0.2">
      <c r="A1179" s="346"/>
      <c r="B1179" s="351" t="s">
        <v>12250</v>
      </c>
      <c r="C1179" s="149" t="s">
        <v>12251</v>
      </c>
      <c r="D1179" s="349"/>
      <c r="E1179" s="363">
        <v>10.4131534569983</v>
      </c>
    </row>
    <row r="1180" spans="1:5" x14ac:dyDescent="0.2">
      <c r="A1180" s="346"/>
      <c r="B1180" s="351" t="s">
        <v>12252</v>
      </c>
      <c r="C1180" s="149" t="s">
        <v>12253</v>
      </c>
      <c r="D1180" s="349"/>
      <c r="E1180" s="363">
        <v>10.4131534569983</v>
      </c>
    </row>
    <row r="1181" spans="1:5" x14ac:dyDescent="0.2">
      <c r="A1181" s="346"/>
      <c r="B1181" s="351" t="s">
        <v>12254</v>
      </c>
      <c r="C1181" s="149" t="s">
        <v>12255</v>
      </c>
      <c r="D1181" s="349"/>
      <c r="E1181" s="363">
        <v>10.4131534569983</v>
      </c>
    </row>
    <row r="1182" spans="1:5" x14ac:dyDescent="0.2">
      <c r="A1182" s="346"/>
      <c r="B1182" s="351" t="s">
        <v>12256</v>
      </c>
      <c r="C1182" s="149" t="s">
        <v>12257</v>
      </c>
      <c r="D1182" s="349"/>
      <c r="E1182" s="363">
        <v>10.4131534569983</v>
      </c>
    </row>
    <row r="1183" spans="1:5" x14ac:dyDescent="0.2">
      <c r="A1183" s="346"/>
      <c r="B1183" s="351" t="s">
        <v>12258</v>
      </c>
      <c r="C1183" s="149" t="s">
        <v>12259</v>
      </c>
      <c r="D1183" s="349"/>
      <c r="E1183" s="363">
        <v>10.4131534569983</v>
      </c>
    </row>
    <row r="1184" spans="1:5" x14ac:dyDescent="0.2">
      <c r="A1184" s="346"/>
      <c r="B1184" s="351" t="s">
        <v>12260</v>
      </c>
      <c r="C1184" s="149" t="s">
        <v>12261</v>
      </c>
      <c r="D1184" s="349"/>
      <c r="E1184" s="363">
        <v>10.4131534569983</v>
      </c>
    </row>
    <row r="1185" spans="1:5" x14ac:dyDescent="0.2">
      <c r="A1185" s="346"/>
      <c r="B1185" s="351" t="s">
        <v>12262</v>
      </c>
      <c r="C1185" s="149" t="s">
        <v>12263</v>
      </c>
      <c r="D1185" s="349"/>
      <c r="E1185" s="363">
        <v>10.4131534569983</v>
      </c>
    </row>
    <row r="1186" spans="1:5" x14ac:dyDescent="0.2">
      <c r="A1186" s="346"/>
      <c r="B1186" s="351" t="s">
        <v>12264</v>
      </c>
      <c r="C1186" s="149" t="s">
        <v>12265</v>
      </c>
      <c r="D1186" s="349"/>
      <c r="E1186" s="363">
        <v>10.4131534569983</v>
      </c>
    </row>
    <row r="1187" spans="1:5" ht="36" x14ac:dyDescent="0.2">
      <c r="A1187" s="346"/>
      <c r="B1187" s="351"/>
      <c r="C1187" s="357" t="s">
        <v>12266</v>
      </c>
      <c r="D1187" s="349" t="s">
        <v>12267</v>
      </c>
      <c r="E1187" s="363"/>
    </row>
    <row r="1188" spans="1:5" x14ac:dyDescent="0.2">
      <c r="A1188" s="346"/>
      <c r="B1188" s="351" t="s">
        <v>12268</v>
      </c>
      <c r="C1188" s="149" t="s">
        <v>12269</v>
      </c>
      <c r="D1188" s="349"/>
      <c r="E1188" s="363">
        <v>1.6020236087689701</v>
      </c>
    </row>
    <row r="1189" spans="1:5" x14ac:dyDescent="0.2">
      <c r="A1189" s="346"/>
      <c r="B1189" s="351" t="s">
        <v>12270</v>
      </c>
      <c r="C1189" s="149" t="s">
        <v>12271</v>
      </c>
      <c r="D1189" s="349"/>
      <c r="E1189" s="363">
        <v>1.6020236087689701</v>
      </c>
    </row>
    <row r="1190" spans="1:5" x14ac:dyDescent="0.2">
      <c r="A1190" s="346"/>
      <c r="B1190" s="351" t="s">
        <v>12272</v>
      </c>
      <c r="C1190" s="149" t="s">
        <v>12273</v>
      </c>
      <c r="D1190" s="349"/>
      <c r="E1190" s="363">
        <v>1.6020236087689701</v>
      </c>
    </row>
    <row r="1191" spans="1:5" x14ac:dyDescent="0.2">
      <c r="A1191" s="346"/>
      <c r="B1191" s="351" t="s">
        <v>12274</v>
      </c>
      <c r="C1191" s="149" t="s">
        <v>12275</v>
      </c>
      <c r="D1191" s="349"/>
      <c r="E1191" s="363">
        <v>1.6020236087689701</v>
      </c>
    </row>
    <row r="1192" spans="1:5" x14ac:dyDescent="0.2">
      <c r="A1192" s="346"/>
      <c r="B1192" s="351" t="s">
        <v>12276</v>
      </c>
      <c r="C1192" s="149" t="s">
        <v>12277</v>
      </c>
      <c r="D1192" s="349"/>
      <c r="E1192" s="363">
        <v>1.6020236087689701</v>
      </c>
    </row>
    <row r="1193" spans="1:5" x14ac:dyDescent="0.2">
      <c r="A1193" s="346"/>
      <c r="B1193" s="351" t="s">
        <v>12278</v>
      </c>
      <c r="C1193" s="149" t="s">
        <v>12279</v>
      </c>
      <c r="D1193" s="349"/>
      <c r="E1193" s="363">
        <v>1.6020236087689701</v>
      </c>
    </row>
    <row r="1194" spans="1:5" x14ac:dyDescent="0.2">
      <c r="A1194" s="346"/>
      <c r="B1194" s="351" t="s">
        <v>12280</v>
      </c>
      <c r="C1194" s="149" t="s">
        <v>12281</v>
      </c>
      <c r="D1194" s="349"/>
      <c r="E1194" s="363">
        <v>1.6020236087689701</v>
      </c>
    </row>
    <row r="1195" spans="1:5" x14ac:dyDescent="0.2">
      <c r="A1195" s="346"/>
      <c r="B1195" s="351" t="s">
        <v>12282</v>
      </c>
      <c r="C1195" s="149" t="s">
        <v>12283</v>
      </c>
      <c r="D1195" s="349"/>
      <c r="E1195" s="363">
        <v>1.6020236087689701</v>
      </c>
    </row>
    <row r="1196" spans="1:5" x14ac:dyDescent="0.2">
      <c r="A1196" s="346"/>
      <c r="B1196" s="351" t="s">
        <v>12284</v>
      </c>
      <c r="C1196" s="149" t="s">
        <v>12285</v>
      </c>
      <c r="D1196" s="349"/>
      <c r="E1196" s="363">
        <v>1.6020236087689701</v>
      </c>
    </row>
    <row r="1197" spans="1:5" x14ac:dyDescent="0.2">
      <c r="A1197" s="346"/>
      <c r="B1197" s="351" t="s">
        <v>12286</v>
      </c>
      <c r="C1197" s="149" t="s">
        <v>12287</v>
      </c>
      <c r="D1197" s="349"/>
      <c r="E1197" s="363">
        <v>1.6020236087689701</v>
      </c>
    </row>
    <row r="1198" spans="1:5" x14ac:dyDescent="0.2">
      <c r="A1198" s="346"/>
      <c r="B1198" s="351" t="s">
        <v>12288</v>
      </c>
      <c r="C1198" s="149" t="s">
        <v>12289</v>
      </c>
      <c r="D1198" s="349"/>
      <c r="E1198" s="363">
        <v>1.6020236087689701</v>
      </c>
    </row>
    <row r="1199" spans="1:5" ht="24" x14ac:dyDescent="0.2">
      <c r="A1199" s="346"/>
      <c r="B1199" s="351"/>
      <c r="C1199" s="357" t="s">
        <v>12290</v>
      </c>
      <c r="D1199" s="349" t="s">
        <v>12291</v>
      </c>
      <c r="E1199" s="362"/>
    </row>
    <row r="1200" spans="1:5" ht="24" x14ac:dyDescent="0.2">
      <c r="A1200" s="346"/>
      <c r="B1200" s="351" t="s">
        <v>12292</v>
      </c>
      <c r="C1200" s="149" t="s">
        <v>12293</v>
      </c>
      <c r="D1200" s="349"/>
      <c r="E1200" s="363">
        <v>13.617200674536299</v>
      </c>
    </row>
    <row r="1201" spans="1:5" ht="24" x14ac:dyDescent="0.2">
      <c r="A1201" s="346"/>
      <c r="B1201" s="351" t="s">
        <v>12294</v>
      </c>
      <c r="C1201" s="149" t="s">
        <v>12295</v>
      </c>
      <c r="D1201" s="349"/>
      <c r="E1201" s="363">
        <v>13.617200674536299</v>
      </c>
    </row>
    <row r="1202" spans="1:5" ht="24" x14ac:dyDescent="0.2">
      <c r="A1202" s="346"/>
      <c r="B1202" s="351" t="s">
        <v>12296</v>
      </c>
      <c r="C1202" s="149" t="s">
        <v>12297</v>
      </c>
      <c r="D1202" s="349"/>
      <c r="E1202" s="363">
        <v>13.617200674536299</v>
      </c>
    </row>
    <row r="1203" spans="1:5" ht="24" x14ac:dyDescent="0.2">
      <c r="A1203" s="346"/>
      <c r="B1203" s="351" t="s">
        <v>12298</v>
      </c>
      <c r="C1203" s="149" t="s">
        <v>12299</v>
      </c>
      <c r="D1203" s="349"/>
      <c r="E1203" s="363">
        <v>13.617200674536299</v>
      </c>
    </row>
    <row r="1204" spans="1:5" ht="24" x14ac:dyDescent="0.2">
      <c r="A1204" s="346"/>
      <c r="B1204" s="351" t="s">
        <v>12300</v>
      </c>
      <c r="C1204" s="149" t="s">
        <v>12301</v>
      </c>
      <c r="D1204" s="349"/>
      <c r="E1204" s="363">
        <v>13.617200674536299</v>
      </c>
    </row>
    <row r="1205" spans="1:5" ht="24" x14ac:dyDescent="0.2">
      <c r="A1205" s="346"/>
      <c r="B1205" s="351" t="s">
        <v>12302</v>
      </c>
      <c r="C1205" s="149" t="s">
        <v>12303</v>
      </c>
      <c r="D1205" s="349"/>
      <c r="E1205" s="363">
        <v>13.617200674536299</v>
      </c>
    </row>
    <row r="1206" spans="1:5" ht="36" x14ac:dyDescent="0.2">
      <c r="A1206" s="346"/>
      <c r="B1206" s="351"/>
      <c r="C1206" s="357" t="s">
        <v>12304</v>
      </c>
      <c r="D1206" s="349" t="s">
        <v>12305</v>
      </c>
      <c r="E1206" s="362"/>
    </row>
    <row r="1207" spans="1:5" x14ac:dyDescent="0.2">
      <c r="A1207" s="346"/>
      <c r="B1207" s="351" t="s">
        <v>12306</v>
      </c>
      <c r="C1207" s="149" t="s">
        <v>12307</v>
      </c>
      <c r="D1207" s="349"/>
      <c r="E1207" s="363">
        <v>13.617200674536299</v>
      </c>
    </row>
    <row r="1208" spans="1:5" x14ac:dyDescent="0.2">
      <c r="A1208" s="346"/>
      <c r="B1208" s="351" t="s">
        <v>12308</v>
      </c>
      <c r="C1208" s="149" t="s">
        <v>12309</v>
      </c>
      <c r="D1208" s="349"/>
      <c r="E1208" s="363">
        <v>13.617200674536299</v>
      </c>
    </row>
    <row r="1209" spans="1:5" x14ac:dyDescent="0.2">
      <c r="A1209" s="346"/>
      <c r="B1209" s="351" t="s">
        <v>12310</v>
      </c>
      <c r="C1209" s="149" t="s">
        <v>12311</v>
      </c>
      <c r="D1209" s="349"/>
      <c r="E1209" s="363">
        <v>13.617200674536299</v>
      </c>
    </row>
    <row r="1210" spans="1:5" x14ac:dyDescent="0.2">
      <c r="A1210" s="346"/>
      <c r="B1210" s="351" t="s">
        <v>12312</v>
      </c>
      <c r="C1210" s="149" t="s">
        <v>12313</v>
      </c>
      <c r="D1210" s="349"/>
      <c r="E1210" s="363">
        <v>13.617200674536299</v>
      </c>
    </row>
    <row r="1211" spans="1:5" x14ac:dyDescent="0.2">
      <c r="A1211" s="346"/>
      <c r="B1211" s="351" t="s">
        <v>12314</v>
      </c>
      <c r="C1211" s="149" t="s">
        <v>12315</v>
      </c>
      <c r="D1211" s="349"/>
      <c r="E1211" s="363">
        <v>13.617200674536299</v>
      </c>
    </row>
    <row r="1212" spans="1:5" x14ac:dyDescent="0.2">
      <c r="A1212" s="346"/>
      <c r="B1212" s="351" t="s">
        <v>12316</v>
      </c>
      <c r="C1212" s="149" t="s">
        <v>12317</v>
      </c>
      <c r="D1212" s="349"/>
      <c r="E1212" s="363">
        <v>13.617200674536299</v>
      </c>
    </row>
    <row r="1213" spans="1:5" x14ac:dyDescent="0.2">
      <c r="A1213" s="346"/>
      <c r="B1213" s="351" t="s">
        <v>12318</v>
      </c>
      <c r="C1213" s="149" t="s">
        <v>12319</v>
      </c>
      <c r="D1213" s="349"/>
      <c r="E1213" s="363">
        <v>13.617200674536299</v>
      </c>
    </row>
    <row r="1214" spans="1:5" x14ac:dyDescent="0.2">
      <c r="A1214" s="346"/>
      <c r="B1214" s="351" t="s">
        <v>12320</v>
      </c>
      <c r="C1214" s="149" t="s">
        <v>12321</v>
      </c>
      <c r="D1214" s="349"/>
      <c r="E1214" s="363">
        <v>13.617200674536299</v>
      </c>
    </row>
    <row r="1215" spans="1:5" ht="48" x14ac:dyDescent="0.2">
      <c r="A1215" s="346"/>
      <c r="B1215" s="351"/>
      <c r="C1215" s="357" t="s">
        <v>12322</v>
      </c>
      <c r="D1215" s="349" t="s">
        <v>12323</v>
      </c>
      <c r="E1215" s="363"/>
    </row>
    <row r="1216" spans="1:5" x14ac:dyDescent="0.2">
      <c r="A1216" s="346"/>
      <c r="B1216" s="351" t="s">
        <v>12324</v>
      </c>
      <c r="C1216" s="149" t="s">
        <v>12325</v>
      </c>
      <c r="D1216" s="349"/>
      <c r="E1216" s="363">
        <v>16.340640809442998</v>
      </c>
    </row>
    <row r="1217" spans="1:5" x14ac:dyDescent="0.2">
      <c r="A1217" s="346"/>
      <c r="B1217" s="351" t="s">
        <v>12326</v>
      </c>
      <c r="C1217" s="149" t="s">
        <v>12327</v>
      </c>
      <c r="D1217" s="349"/>
      <c r="E1217" s="363">
        <v>16.340640809442998</v>
      </c>
    </row>
    <row r="1218" spans="1:5" x14ac:dyDescent="0.2">
      <c r="A1218" s="346"/>
      <c r="B1218" s="351" t="s">
        <v>12328</v>
      </c>
      <c r="C1218" s="149" t="s">
        <v>12329</v>
      </c>
      <c r="D1218" s="349"/>
      <c r="E1218" s="363">
        <v>16.340640809442998</v>
      </c>
    </row>
    <row r="1219" spans="1:5" x14ac:dyDescent="0.2">
      <c r="A1219" s="346"/>
      <c r="B1219" s="351" t="s">
        <v>12330</v>
      </c>
      <c r="C1219" s="149" t="s">
        <v>12331</v>
      </c>
      <c r="D1219" s="349"/>
      <c r="E1219" s="363">
        <v>16.340640809442998</v>
      </c>
    </row>
    <row r="1220" spans="1:5" x14ac:dyDescent="0.2">
      <c r="A1220" s="346"/>
      <c r="B1220" s="351" t="s">
        <v>12332</v>
      </c>
      <c r="C1220" s="149" t="s">
        <v>12333</v>
      </c>
      <c r="D1220" s="349"/>
      <c r="E1220" s="363">
        <v>16.340640809442998</v>
      </c>
    </row>
    <row r="1221" spans="1:5" x14ac:dyDescent="0.2">
      <c r="A1221" s="346"/>
      <c r="B1221" s="351" t="s">
        <v>12334</v>
      </c>
      <c r="C1221" s="149" t="s">
        <v>12335</v>
      </c>
      <c r="D1221" s="349"/>
      <c r="E1221" s="363">
        <v>16.340640809442998</v>
      </c>
    </row>
    <row r="1222" spans="1:5" x14ac:dyDescent="0.2">
      <c r="A1222" s="346"/>
      <c r="B1222" s="351" t="s">
        <v>12336</v>
      </c>
      <c r="C1222" s="149" t="s">
        <v>12337</v>
      </c>
      <c r="D1222" s="349"/>
      <c r="E1222" s="363">
        <v>16.340640809442998</v>
      </c>
    </row>
    <row r="1223" spans="1:5" ht="60" x14ac:dyDescent="0.2">
      <c r="A1223" s="346"/>
      <c r="B1223" s="351"/>
      <c r="C1223" s="357" t="s">
        <v>12338</v>
      </c>
      <c r="D1223" s="349" t="s">
        <v>12339</v>
      </c>
      <c r="E1223" s="363"/>
    </row>
    <row r="1224" spans="1:5" x14ac:dyDescent="0.2">
      <c r="A1224" s="346"/>
      <c r="B1224" s="351" t="s">
        <v>12340</v>
      </c>
      <c r="C1224" s="149" t="s">
        <v>12341</v>
      </c>
      <c r="D1224" s="349"/>
      <c r="E1224" s="363">
        <v>10.4131534569983</v>
      </c>
    </row>
    <row r="1225" spans="1:5" x14ac:dyDescent="0.2">
      <c r="A1225" s="346"/>
      <c r="B1225" s="351" t="s">
        <v>12342</v>
      </c>
      <c r="C1225" s="149" t="s">
        <v>12343</v>
      </c>
      <c r="D1225" s="349"/>
      <c r="E1225" s="363">
        <v>10.4131534569983</v>
      </c>
    </row>
    <row r="1226" spans="1:5" x14ac:dyDescent="0.2">
      <c r="A1226" s="346"/>
      <c r="B1226" s="351" t="s">
        <v>12344</v>
      </c>
      <c r="C1226" s="149" t="s">
        <v>12345</v>
      </c>
      <c r="D1226" s="349"/>
      <c r="E1226" s="363">
        <v>10.4131534569983</v>
      </c>
    </row>
    <row r="1227" spans="1:5" x14ac:dyDescent="0.2">
      <c r="A1227" s="346"/>
      <c r="B1227" s="351" t="s">
        <v>12346</v>
      </c>
      <c r="C1227" s="149" t="s">
        <v>12347</v>
      </c>
      <c r="D1227" s="349"/>
      <c r="E1227" s="363">
        <v>10.4131534569983</v>
      </c>
    </row>
    <row r="1228" spans="1:5" x14ac:dyDescent="0.2">
      <c r="A1228" s="346"/>
      <c r="B1228" s="351" t="s">
        <v>12348</v>
      </c>
      <c r="C1228" s="149" t="s">
        <v>12349</v>
      </c>
      <c r="D1228" s="349"/>
      <c r="E1228" s="363">
        <v>10.4131534569983</v>
      </c>
    </row>
    <row r="1229" spans="1:5" x14ac:dyDescent="0.2">
      <c r="A1229" s="346"/>
      <c r="B1229" s="351" t="s">
        <v>12350</v>
      </c>
      <c r="C1229" s="149" t="s">
        <v>12351</v>
      </c>
      <c r="D1229" s="349"/>
      <c r="E1229" s="363">
        <v>10.4131534569983</v>
      </c>
    </row>
    <row r="1230" spans="1:5" ht="48" x14ac:dyDescent="0.2">
      <c r="A1230" s="346"/>
      <c r="B1230" s="351"/>
      <c r="C1230" s="357" t="s">
        <v>12352</v>
      </c>
      <c r="D1230" s="349" t="s">
        <v>12353</v>
      </c>
      <c r="E1230" s="363"/>
    </row>
    <row r="1231" spans="1:5" x14ac:dyDescent="0.2">
      <c r="A1231" s="346"/>
      <c r="B1231" s="351" t="s">
        <v>12354</v>
      </c>
      <c r="C1231" s="149" t="s">
        <v>12355</v>
      </c>
      <c r="D1231" s="349"/>
      <c r="E1231" s="363">
        <v>13.617200674536299</v>
      </c>
    </row>
    <row r="1232" spans="1:5" x14ac:dyDescent="0.2">
      <c r="A1232" s="346"/>
      <c r="B1232" s="351" t="s">
        <v>12356</v>
      </c>
      <c r="C1232" s="149" t="s">
        <v>12357</v>
      </c>
      <c r="D1232" s="349"/>
      <c r="E1232" s="363">
        <v>13.617200674536299</v>
      </c>
    </row>
    <row r="1233" spans="1:5" x14ac:dyDescent="0.2">
      <c r="A1233" s="346"/>
      <c r="B1233" s="351" t="s">
        <v>12358</v>
      </c>
      <c r="C1233" s="149" t="s">
        <v>12359</v>
      </c>
      <c r="D1233" s="349"/>
      <c r="E1233" s="363">
        <v>13.617200674536299</v>
      </c>
    </row>
    <row r="1234" spans="1:5" x14ac:dyDescent="0.2">
      <c r="A1234" s="346"/>
      <c r="B1234" s="351" t="s">
        <v>12360</v>
      </c>
      <c r="C1234" s="149" t="s">
        <v>12361</v>
      </c>
      <c r="D1234" s="349"/>
      <c r="E1234" s="363">
        <v>13.617200674536299</v>
      </c>
    </row>
    <row r="1235" spans="1:5" ht="24" x14ac:dyDescent="0.2">
      <c r="A1235" s="346"/>
      <c r="B1235" s="351" t="s">
        <v>12362</v>
      </c>
      <c r="C1235" s="149" t="s">
        <v>12363</v>
      </c>
      <c r="D1235" s="349"/>
      <c r="E1235" s="363">
        <v>13.617200674536299</v>
      </c>
    </row>
    <row r="1236" spans="1:5" ht="24" x14ac:dyDescent="0.2">
      <c r="A1236" s="346"/>
      <c r="B1236" s="351" t="s">
        <v>12364</v>
      </c>
      <c r="C1236" s="149" t="s">
        <v>12365</v>
      </c>
      <c r="D1236" s="349"/>
      <c r="E1236" s="363">
        <v>13.617200674536299</v>
      </c>
    </row>
    <row r="1237" spans="1:5" ht="24" x14ac:dyDescent="0.2">
      <c r="A1237" s="346"/>
      <c r="B1237" s="351" t="s">
        <v>12366</v>
      </c>
      <c r="C1237" s="149" t="s">
        <v>12367</v>
      </c>
      <c r="D1237" s="349"/>
      <c r="E1237" s="363">
        <v>13.617200674536299</v>
      </c>
    </row>
    <row r="1238" spans="1:5" ht="36" x14ac:dyDescent="0.2">
      <c r="A1238" s="346"/>
      <c r="B1238" s="351"/>
      <c r="C1238" s="357" t="s">
        <v>12368</v>
      </c>
      <c r="D1238" s="349" t="s">
        <v>12369</v>
      </c>
      <c r="E1238" s="363"/>
    </row>
    <row r="1239" spans="1:5" x14ac:dyDescent="0.2">
      <c r="A1239" s="346"/>
      <c r="B1239" s="351" t="s">
        <v>12370</v>
      </c>
      <c r="C1239" s="149" t="s">
        <v>12371</v>
      </c>
      <c r="D1239" s="349"/>
      <c r="E1239" s="363">
        <v>13.296795952782499</v>
      </c>
    </row>
    <row r="1240" spans="1:5" x14ac:dyDescent="0.2">
      <c r="A1240" s="346"/>
      <c r="B1240" s="351" t="s">
        <v>12372</v>
      </c>
      <c r="C1240" s="149" t="s">
        <v>12373</v>
      </c>
      <c r="D1240" s="349"/>
      <c r="E1240" s="363">
        <v>13.296795952782499</v>
      </c>
    </row>
    <row r="1241" spans="1:5" x14ac:dyDescent="0.2">
      <c r="A1241" s="346"/>
      <c r="B1241" s="351" t="s">
        <v>12374</v>
      </c>
      <c r="C1241" s="149" t="s">
        <v>12375</v>
      </c>
      <c r="D1241" s="349"/>
      <c r="E1241" s="363">
        <v>13.296795952782499</v>
      </c>
    </row>
    <row r="1242" spans="1:5" x14ac:dyDescent="0.2">
      <c r="A1242" s="346"/>
      <c r="B1242" s="351" t="s">
        <v>12376</v>
      </c>
      <c r="C1242" s="149" t="s">
        <v>12377</v>
      </c>
      <c r="D1242" s="349"/>
      <c r="E1242" s="363">
        <v>13.296795952782499</v>
      </c>
    </row>
    <row r="1243" spans="1:5" ht="36" x14ac:dyDescent="0.2">
      <c r="A1243" s="346"/>
      <c r="B1243" s="351"/>
      <c r="C1243" s="357" t="s">
        <v>12378</v>
      </c>
      <c r="D1243" s="349" t="s">
        <v>12379</v>
      </c>
      <c r="E1243" s="364"/>
    </row>
    <row r="1244" spans="1:5" x14ac:dyDescent="0.2">
      <c r="A1244" s="346"/>
      <c r="B1244" s="351" t="s">
        <v>12380</v>
      </c>
      <c r="C1244" s="149" t="s">
        <v>12381</v>
      </c>
      <c r="D1244" s="349"/>
      <c r="E1244" s="363">
        <v>9.6121416526138308</v>
      </c>
    </row>
    <row r="1245" spans="1:5" x14ac:dyDescent="0.2">
      <c r="A1245" s="346"/>
      <c r="B1245" s="351" t="s">
        <v>12382</v>
      </c>
      <c r="C1245" s="149" t="s">
        <v>12383</v>
      </c>
      <c r="D1245" s="349"/>
      <c r="E1245" s="363">
        <v>9.6121416526138308</v>
      </c>
    </row>
    <row r="1246" spans="1:5" x14ac:dyDescent="0.2">
      <c r="A1246" s="346"/>
      <c r="B1246" s="351" t="s">
        <v>12384</v>
      </c>
      <c r="C1246" s="149" t="s">
        <v>12385</v>
      </c>
      <c r="D1246" s="349"/>
      <c r="E1246" s="363">
        <v>9.6121416526138308</v>
      </c>
    </row>
    <row r="1247" spans="1:5" x14ac:dyDescent="0.2">
      <c r="A1247" s="346"/>
      <c r="B1247" s="351" t="s">
        <v>12386</v>
      </c>
      <c r="C1247" s="149" t="s">
        <v>12387</v>
      </c>
      <c r="D1247" s="349"/>
      <c r="E1247" s="363">
        <v>9.6121416526138308</v>
      </c>
    </row>
    <row r="1248" spans="1:5" x14ac:dyDescent="0.2">
      <c r="A1248" s="346"/>
      <c r="B1248" s="351" t="s">
        <v>12388</v>
      </c>
      <c r="C1248" s="149" t="s">
        <v>12389</v>
      </c>
      <c r="D1248" s="349"/>
      <c r="E1248" s="363">
        <v>9.6121416526138308</v>
      </c>
    </row>
    <row r="1249" spans="1:5" x14ac:dyDescent="0.2">
      <c r="A1249" s="346"/>
      <c r="B1249" s="351" t="s">
        <v>12390</v>
      </c>
      <c r="C1249" s="149" t="s">
        <v>12391</v>
      </c>
      <c r="D1249" s="349"/>
      <c r="E1249" s="363">
        <v>9.6121416526138308</v>
      </c>
    </row>
    <row r="1250" spans="1:5" x14ac:dyDescent="0.2">
      <c r="A1250" s="346"/>
      <c r="B1250" s="351" t="s">
        <v>12392</v>
      </c>
      <c r="C1250" s="149" t="s">
        <v>12393</v>
      </c>
      <c r="D1250" s="349"/>
      <c r="E1250" s="363">
        <v>9.6121416526138308</v>
      </c>
    </row>
    <row r="1251" spans="1:5" x14ac:dyDescent="0.2">
      <c r="A1251" s="346"/>
      <c r="B1251" s="351" t="s">
        <v>12394</v>
      </c>
      <c r="C1251" s="149" t="s">
        <v>12395</v>
      </c>
      <c r="D1251" s="349"/>
      <c r="E1251" s="363">
        <v>9.6121416526138308</v>
      </c>
    </row>
    <row r="1252" spans="1:5" ht="36" x14ac:dyDescent="0.2">
      <c r="A1252" s="346"/>
      <c r="B1252" s="351"/>
      <c r="C1252" s="357" t="s">
        <v>12396</v>
      </c>
      <c r="D1252" s="349" t="s">
        <v>12397</v>
      </c>
      <c r="E1252" s="364"/>
    </row>
    <row r="1253" spans="1:5" x14ac:dyDescent="0.2">
      <c r="A1253" s="346"/>
      <c r="B1253" s="351" t="s">
        <v>12398</v>
      </c>
      <c r="C1253" s="149" t="s">
        <v>12399</v>
      </c>
      <c r="D1253" s="349"/>
      <c r="E1253" s="363">
        <v>9.6121416526138308</v>
      </c>
    </row>
    <row r="1254" spans="1:5" x14ac:dyDescent="0.2">
      <c r="A1254" s="346"/>
      <c r="B1254" s="351" t="s">
        <v>12400</v>
      </c>
      <c r="C1254" s="149" t="s">
        <v>12401</v>
      </c>
      <c r="D1254" s="349"/>
      <c r="E1254" s="363">
        <v>9.6121416526138308</v>
      </c>
    </row>
    <row r="1255" spans="1:5" x14ac:dyDescent="0.2">
      <c r="A1255" s="346"/>
      <c r="B1255" s="351" t="s">
        <v>12402</v>
      </c>
      <c r="C1255" s="149" t="s">
        <v>12403</v>
      </c>
      <c r="D1255" s="349"/>
      <c r="E1255" s="363">
        <v>9.6121416526138308</v>
      </c>
    </row>
    <row r="1256" spans="1:5" x14ac:dyDescent="0.2">
      <c r="A1256" s="346"/>
      <c r="B1256" s="351" t="s">
        <v>12404</v>
      </c>
      <c r="C1256" s="149" t="s">
        <v>12405</v>
      </c>
      <c r="D1256" s="349"/>
      <c r="E1256" s="363">
        <v>9.6121416526138308</v>
      </c>
    </row>
    <row r="1257" spans="1:5" x14ac:dyDescent="0.2">
      <c r="A1257" s="346"/>
      <c r="B1257" s="351" t="s">
        <v>12406</v>
      </c>
      <c r="C1257" s="149" t="s">
        <v>12407</v>
      </c>
      <c r="D1257" s="349"/>
      <c r="E1257" s="363">
        <v>9.6121416526138308</v>
      </c>
    </row>
    <row r="1258" spans="1:5" x14ac:dyDescent="0.2">
      <c r="A1258" s="346"/>
      <c r="B1258" s="351" t="s">
        <v>12408</v>
      </c>
      <c r="C1258" s="149" t="s">
        <v>12409</v>
      </c>
      <c r="D1258" s="349"/>
      <c r="E1258" s="363">
        <v>9.6121416526138308</v>
      </c>
    </row>
    <row r="1259" spans="1:5" x14ac:dyDescent="0.2">
      <c r="A1259" s="346"/>
      <c r="B1259" s="351" t="s">
        <v>12410</v>
      </c>
      <c r="C1259" s="149" t="s">
        <v>12411</v>
      </c>
      <c r="D1259" s="349"/>
      <c r="E1259" s="363">
        <v>9.6121416526138308</v>
      </c>
    </row>
    <row r="1260" spans="1:5" x14ac:dyDescent="0.2">
      <c r="A1260" s="346"/>
      <c r="B1260" s="351"/>
      <c r="C1260" s="357" t="s">
        <v>12412</v>
      </c>
      <c r="D1260" s="349" t="s">
        <v>12413</v>
      </c>
      <c r="E1260" s="363"/>
    </row>
    <row r="1261" spans="1:5" x14ac:dyDescent="0.2">
      <c r="A1261" s="346"/>
      <c r="B1261" s="351" t="s">
        <v>12414</v>
      </c>
      <c r="C1261" s="149" t="s">
        <v>12415</v>
      </c>
      <c r="D1261" s="349"/>
      <c r="E1261" s="363">
        <v>9.6121416526138308</v>
      </c>
    </row>
    <row r="1262" spans="1:5" x14ac:dyDescent="0.2">
      <c r="A1262" s="346"/>
      <c r="B1262" s="351" t="s">
        <v>12416</v>
      </c>
      <c r="C1262" s="149" t="s">
        <v>12417</v>
      </c>
      <c r="D1262" s="349"/>
      <c r="E1262" s="363">
        <v>9.6121416526138308</v>
      </c>
    </row>
    <row r="1263" spans="1:5" x14ac:dyDescent="0.2">
      <c r="A1263" s="346"/>
      <c r="B1263" s="351" t="s">
        <v>12418</v>
      </c>
      <c r="C1263" s="149" t="s">
        <v>12419</v>
      </c>
      <c r="D1263" s="349"/>
      <c r="E1263" s="363">
        <v>9.6121416526138308</v>
      </c>
    </row>
    <row r="1264" spans="1:5" x14ac:dyDescent="0.2">
      <c r="A1264" s="346"/>
      <c r="B1264" s="351" t="s">
        <v>12420</v>
      </c>
      <c r="C1264" s="149" t="s">
        <v>12421</v>
      </c>
      <c r="D1264" s="349"/>
      <c r="E1264" s="363">
        <v>9.6121416526138308</v>
      </c>
    </row>
    <row r="1265" spans="1:5" x14ac:dyDescent="0.2">
      <c r="A1265" s="346"/>
      <c r="B1265" s="351" t="s">
        <v>12422</v>
      </c>
      <c r="C1265" s="149" t="s">
        <v>12423</v>
      </c>
      <c r="D1265" s="349"/>
      <c r="E1265" s="363">
        <v>9.6121416526138308</v>
      </c>
    </row>
    <row r="1266" spans="1:5" x14ac:dyDescent="0.2">
      <c r="A1266" s="346"/>
      <c r="B1266" s="351" t="s">
        <v>12424</v>
      </c>
      <c r="C1266" s="149" t="s">
        <v>12425</v>
      </c>
      <c r="D1266" s="349"/>
      <c r="E1266" s="363">
        <v>9.6121416526138308</v>
      </c>
    </row>
    <row r="1267" spans="1:5" x14ac:dyDescent="0.2">
      <c r="A1267" s="346"/>
      <c r="B1267" s="351" t="s">
        <v>12426</v>
      </c>
      <c r="C1267" s="149" t="s">
        <v>12427</v>
      </c>
      <c r="D1267" s="349"/>
      <c r="E1267" s="363">
        <v>9.6121416526138308</v>
      </c>
    </row>
    <row r="1268" spans="1:5" x14ac:dyDescent="0.2">
      <c r="A1268" s="346"/>
      <c r="B1268" s="351" t="s">
        <v>12428</v>
      </c>
      <c r="C1268" s="149" t="s">
        <v>12429</v>
      </c>
      <c r="D1268" s="349"/>
      <c r="E1268" s="363">
        <v>9.6121416526138308</v>
      </c>
    </row>
    <row r="1269" spans="1:5" x14ac:dyDescent="0.2">
      <c r="A1269" s="346"/>
      <c r="B1269" s="351"/>
      <c r="C1269" s="357" t="s">
        <v>12430</v>
      </c>
      <c r="D1269" s="349" t="s">
        <v>12431</v>
      </c>
      <c r="E1269" s="363"/>
    </row>
    <row r="1270" spans="1:5" x14ac:dyDescent="0.2">
      <c r="A1270" s="346"/>
      <c r="B1270" s="351" t="s">
        <v>12432</v>
      </c>
      <c r="C1270" s="149" t="s">
        <v>12433</v>
      </c>
      <c r="D1270" s="349"/>
      <c r="E1270" s="363">
        <v>9.6121416526138308</v>
      </c>
    </row>
    <row r="1271" spans="1:5" x14ac:dyDescent="0.2">
      <c r="A1271" s="346"/>
      <c r="B1271" s="351" t="s">
        <v>12434</v>
      </c>
      <c r="C1271" s="149" t="s">
        <v>12435</v>
      </c>
      <c r="D1271" s="349"/>
      <c r="E1271" s="363">
        <v>9.6121416526138308</v>
      </c>
    </row>
    <row r="1272" spans="1:5" x14ac:dyDescent="0.2">
      <c r="A1272" s="346"/>
      <c r="B1272" s="351" t="s">
        <v>12436</v>
      </c>
      <c r="C1272" s="149" t="s">
        <v>12437</v>
      </c>
      <c r="D1272" s="349"/>
      <c r="E1272" s="363">
        <v>9.6121416526138308</v>
      </c>
    </row>
    <row r="1273" spans="1:5" x14ac:dyDescent="0.2">
      <c r="A1273" s="346"/>
      <c r="B1273" s="351" t="s">
        <v>12438</v>
      </c>
      <c r="C1273" s="149" t="s">
        <v>12439</v>
      </c>
      <c r="D1273" s="349"/>
      <c r="E1273" s="363">
        <v>9.6121416526138308</v>
      </c>
    </row>
    <row r="1274" spans="1:5" x14ac:dyDescent="0.2">
      <c r="A1274" s="346"/>
      <c r="B1274" s="351" t="s">
        <v>12440</v>
      </c>
      <c r="C1274" s="149" t="s">
        <v>12441</v>
      </c>
      <c r="D1274" s="349"/>
      <c r="E1274" s="363">
        <v>9.6121416526138308</v>
      </c>
    </row>
    <row r="1275" spans="1:5" x14ac:dyDescent="0.2">
      <c r="A1275" s="346"/>
      <c r="B1275" s="351" t="s">
        <v>12442</v>
      </c>
      <c r="C1275" s="149" t="s">
        <v>12443</v>
      </c>
      <c r="D1275" s="349"/>
      <c r="E1275" s="363">
        <v>9.6121416526138308</v>
      </c>
    </row>
    <row r="1276" spans="1:5" x14ac:dyDescent="0.2">
      <c r="A1276" s="346"/>
      <c r="B1276" s="351" t="s">
        <v>12444</v>
      </c>
      <c r="C1276" s="149" t="s">
        <v>12445</v>
      </c>
      <c r="D1276" s="349"/>
      <c r="E1276" s="363">
        <v>9.6121416526138308</v>
      </c>
    </row>
    <row r="1277" spans="1:5" x14ac:dyDescent="0.2">
      <c r="A1277" s="346"/>
      <c r="B1277" s="351" t="s">
        <v>12446</v>
      </c>
      <c r="C1277" s="149" t="s">
        <v>12447</v>
      </c>
      <c r="D1277" s="349"/>
      <c r="E1277" s="363">
        <v>9.6121416526138308</v>
      </c>
    </row>
    <row r="1278" spans="1:5" ht="36" x14ac:dyDescent="0.2">
      <c r="A1278" s="346"/>
      <c r="B1278" s="351"/>
      <c r="C1278" s="357" t="s">
        <v>12448</v>
      </c>
      <c r="D1278" s="349" t="s">
        <v>12449</v>
      </c>
      <c r="E1278" s="363"/>
    </row>
    <row r="1279" spans="1:5" ht="24" x14ac:dyDescent="0.2">
      <c r="A1279" s="346"/>
      <c r="B1279" s="351" t="s">
        <v>12450</v>
      </c>
      <c r="C1279" s="149" t="s">
        <v>12451</v>
      </c>
      <c r="D1279" s="349"/>
      <c r="E1279" s="363">
        <v>13.296795952782499</v>
      </c>
    </row>
    <row r="1280" spans="1:5" ht="24" x14ac:dyDescent="0.2">
      <c r="A1280" s="346"/>
      <c r="B1280" s="351" t="s">
        <v>12452</v>
      </c>
      <c r="C1280" s="149" t="s">
        <v>12453</v>
      </c>
      <c r="D1280" s="349"/>
      <c r="E1280" s="363">
        <v>13.296795952782499</v>
      </c>
    </row>
    <row r="1281" spans="1:5" ht="24" x14ac:dyDescent="0.2">
      <c r="A1281" s="346"/>
      <c r="B1281" s="351" t="s">
        <v>12454</v>
      </c>
      <c r="C1281" s="149" t="s">
        <v>12455</v>
      </c>
      <c r="D1281" s="349"/>
      <c r="E1281" s="363">
        <v>13.296795952782499</v>
      </c>
    </row>
    <row r="1282" spans="1:5" ht="24" x14ac:dyDescent="0.2">
      <c r="A1282" s="346"/>
      <c r="B1282" s="351" t="s">
        <v>12456</v>
      </c>
      <c r="C1282" s="149" t="s">
        <v>12457</v>
      </c>
      <c r="D1282" s="349"/>
      <c r="E1282" s="363">
        <v>13.296795952782499</v>
      </c>
    </row>
    <row r="1283" spans="1:5" ht="24" x14ac:dyDescent="0.2">
      <c r="A1283" s="346"/>
      <c r="B1283" s="351" t="s">
        <v>12458</v>
      </c>
      <c r="C1283" s="149" t="s">
        <v>12459</v>
      </c>
      <c r="D1283" s="349"/>
      <c r="E1283" s="363">
        <v>13.296795952782499</v>
      </c>
    </row>
    <row r="1284" spans="1:5" ht="24" x14ac:dyDescent="0.2">
      <c r="A1284" s="346"/>
      <c r="B1284" s="351" t="s">
        <v>12460</v>
      </c>
      <c r="C1284" s="149" t="s">
        <v>12461</v>
      </c>
      <c r="D1284" s="349"/>
      <c r="E1284" s="363">
        <v>13.296795952782499</v>
      </c>
    </row>
    <row r="1285" spans="1:5" ht="36" x14ac:dyDescent="0.2">
      <c r="A1285" s="346"/>
      <c r="B1285" s="351"/>
      <c r="C1285" s="357" t="s">
        <v>12462</v>
      </c>
      <c r="D1285" s="349" t="s">
        <v>12463</v>
      </c>
      <c r="E1285" s="363"/>
    </row>
    <row r="1286" spans="1:5" x14ac:dyDescent="0.2">
      <c r="A1286" s="346"/>
      <c r="B1286" s="351" t="s">
        <v>12464</v>
      </c>
      <c r="C1286" s="149" t="s">
        <v>12465</v>
      </c>
      <c r="D1286" s="349"/>
      <c r="E1286" s="363">
        <v>8.1703204047217497</v>
      </c>
    </row>
    <row r="1287" spans="1:5" x14ac:dyDescent="0.2">
      <c r="A1287" s="346"/>
      <c r="B1287" s="351" t="s">
        <v>12466</v>
      </c>
      <c r="C1287" s="149" t="s">
        <v>12467</v>
      </c>
      <c r="D1287" s="349"/>
      <c r="E1287" s="363">
        <v>8.1703204047217497</v>
      </c>
    </row>
    <row r="1288" spans="1:5" ht="24" x14ac:dyDescent="0.2">
      <c r="A1288" s="346"/>
      <c r="B1288" s="351" t="s">
        <v>12468</v>
      </c>
      <c r="C1288" s="149" t="s">
        <v>12469</v>
      </c>
      <c r="D1288" s="349"/>
      <c r="E1288" s="363">
        <v>8.1703204047217497</v>
      </c>
    </row>
    <row r="1289" spans="1:5" ht="24" x14ac:dyDescent="0.2">
      <c r="A1289" s="346"/>
      <c r="B1289" s="351" t="s">
        <v>12470</v>
      </c>
      <c r="C1289" s="149" t="s">
        <v>12471</v>
      </c>
      <c r="D1289" s="349"/>
      <c r="E1289" s="363">
        <v>8.1703204047217497</v>
      </c>
    </row>
    <row r="1290" spans="1:5" ht="24" x14ac:dyDescent="0.2">
      <c r="A1290" s="346"/>
      <c r="B1290" s="351" t="s">
        <v>12472</v>
      </c>
      <c r="C1290" s="149" t="s">
        <v>12473</v>
      </c>
      <c r="D1290" s="349"/>
      <c r="E1290" s="363">
        <v>8.1703204047217497</v>
      </c>
    </row>
    <row r="1291" spans="1:5" ht="24" x14ac:dyDescent="0.2">
      <c r="A1291" s="346"/>
      <c r="B1291" s="351" t="s">
        <v>12474</v>
      </c>
      <c r="C1291" s="149" t="s">
        <v>12475</v>
      </c>
      <c r="D1291" s="349"/>
      <c r="E1291" s="363">
        <v>8.1703204047217497</v>
      </c>
    </row>
    <row r="1292" spans="1:5" ht="60" x14ac:dyDescent="0.2">
      <c r="A1292" s="346"/>
      <c r="B1292" s="351"/>
      <c r="C1292" s="357" t="s">
        <v>12476</v>
      </c>
      <c r="D1292" s="349" t="s">
        <v>12477</v>
      </c>
      <c r="E1292" s="363"/>
    </row>
    <row r="1293" spans="1:5" x14ac:dyDescent="0.2">
      <c r="A1293" s="346"/>
      <c r="B1293" s="351" t="s">
        <v>12478</v>
      </c>
      <c r="C1293" s="149" t="s">
        <v>12479</v>
      </c>
      <c r="D1293" s="349"/>
      <c r="E1293" s="363">
        <v>1.6020236087689701</v>
      </c>
    </row>
    <row r="1294" spans="1:5" ht="24" x14ac:dyDescent="0.2">
      <c r="A1294" s="346"/>
      <c r="B1294" s="351" t="s">
        <v>12480</v>
      </c>
      <c r="C1294" s="149" t="s">
        <v>12481</v>
      </c>
      <c r="D1294" s="349"/>
      <c r="E1294" s="363">
        <v>1.6020236087689701</v>
      </c>
    </row>
    <row r="1295" spans="1:5" ht="24" x14ac:dyDescent="0.2">
      <c r="A1295" s="346"/>
      <c r="B1295" s="351" t="s">
        <v>12482</v>
      </c>
      <c r="C1295" s="149" t="s">
        <v>12483</v>
      </c>
      <c r="D1295" s="349"/>
      <c r="E1295" s="363">
        <v>1.6020236087689701</v>
      </c>
    </row>
    <row r="1296" spans="1:5" ht="24" x14ac:dyDescent="0.2">
      <c r="A1296" s="346"/>
      <c r="B1296" s="351" t="s">
        <v>12484</v>
      </c>
      <c r="C1296" s="149" t="s">
        <v>12485</v>
      </c>
      <c r="D1296" s="349"/>
      <c r="E1296" s="363">
        <v>1.6020236087689701</v>
      </c>
    </row>
    <row r="1297" spans="1:5" ht="24" x14ac:dyDescent="0.2">
      <c r="A1297" s="346"/>
      <c r="B1297" s="351" t="s">
        <v>12486</v>
      </c>
      <c r="C1297" s="149" t="s">
        <v>12487</v>
      </c>
      <c r="D1297" s="349"/>
      <c r="E1297" s="363">
        <v>1.6020236087689701</v>
      </c>
    </row>
    <row r="1298" spans="1:5" ht="24" x14ac:dyDescent="0.2">
      <c r="A1298" s="346"/>
      <c r="B1298" s="351" t="s">
        <v>12488</v>
      </c>
      <c r="C1298" s="149" t="s">
        <v>12489</v>
      </c>
      <c r="D1298" s="349"/>
      <c r="E1298" s="363">
        <v>1.6020236087689701</v>
      </c>
    </row>
    <row r="1299" spans="1:5" ht="36" x14ac:dyDescent="0.2">
      <c r="A1299" s="346"/>
      <c r="B1299" s="351"/>
      <c r="C1299" s="357" t="s">
        <v>12490</v>
      </c>
      <c r="D1299" s="349" t="s">
        <v>12491</v>
      </c>
      <c r="E1299" s="363"/>
    </row>
    <row r="1300" spans="1:5" x14ac:dyDescent="0.2">
      <c r="A1300" s="346"/>
      <c r="B1300" s="351" t="s">
        <v>12492</v>
      </c>
      <c r="C1300" s="149" t="s">
        <v>12493</v>
      </c>
      <c r="D1300" s="349"/>
      <c r="E1300" s="363">
        <v>11.214165261382799</v>
      </c>
    </row>
    <row r="1301" spans="1:5" x14ac:dyDescent="0.2">
      <c r="A1301" s="346"/>
      <c r="B1301" s="351" t="s">
        <v>12494</v>
      </c>
      <c r="C1301" s="149" t="s">
        <v>12495</v>
      </c>
      <c r="D1301" s="349"/>
      <c r="E1301" s="363">
        <v>11.214165261382799</v>
      </c>
    </row>
    <row r="1302" spans="1:5" x14ac:dyDescent="0.2">
      <c r="A1302" s="346"/>
      <c r="B1302" s="351" t="s">
        <v>12496</v>
      </c>
      <c r="C1302" s="149" t="s">
        <v>12497</v>
      </c>
      <c r="D1302" s="349"/>
      <c r="E1302" s="363">
        <v>11.214165261382799</v>
      </c>
    </row>
    <row r="1303" spans="1:5" x14ac:dyDescent="0.2">
      <c r="A1303" s="346"/>
      <c r="B1303" s="351" t="s">
        <v>12498</v>
      </c>
      <c r="C1303" s="149" t="s">
        <v>12499</v>
      </c>
      <c r="D1303" s="349"/>
      <c r="E1303" s="363">
        <v>11.214165261382799</v>
      </c>
    </row>
    <row r="1304" spans="1:5" ht="36" x14ac:dyDescent="0.2">
      <c r="A1304" s="346"/>
      <c r="B1304" s="351"/>
      <c r="C1304" s="357" t="s">
        <v>12500</v>
      </c>
      <c r="D1304" s="349" t="s">
        <v>12491</v>
      </c>
      <c r="E1304" s="363"/>
    </row>
    <row r="1305" spans="1:5" x14ac:dyDescent="0.2">
      <c r="A1305" s="346"/>
      <c r="B1305" s="351" t="s">
        <v>12501</v>
      </c>
      <c r="C1305" s="149" t="s">
        <v>12502</v>
      </c>
      <c r="D1305" s="349"/>
      <c r="E1305" s="363">
        <v>11.214165261382799</v>
      </c>
    </row>
    <row r="1306" spans="1:5" x14ac:dyDescent="0.2">
      <c r="A1306" s="346"/>
      <c r="B1306" s="351" t="s">
        <v>12503</v>
      </c>
      <c r="C1306" s="149" t="s">
        <v>12504</v>
      </c>
      <c r="D1306" s="349"/>
      <c r="E1306" s="363">
        <v>11.214165261382799</v>
      </c>
    </row>
    <row r="1307" spans="1:5" x14ac:dyDescent="0.2">
      <c r="A1307" s="346"/>
      <c r="B1307" s="351" t="s">
        <v>12505</v>
      </c>
      <c r="C1307" s="149" t="s">
        <v>12506</v>
      </c>
      <c r="D1307" s="349"/>
      <c r="E1307" s="363">
        <v>11.214165261382799</v>
      </c>
    </row>
    <row r="1308" spans="1:5" x14ac:dyDescent="0.2">
      <c r="A1308" s="346"/>
      <c r="B1308" s="351" t="s">
        <v>12507</v>
      </c>
      <c r="C1308" s="149" t="s">
        <v>12508</v>
      </c>
      <c r="D1308" s="349"/>
      <c r="E1308" s="363">
        <v>11.214165261382799</v>
      </c>
    </row>
    <row r="1309" spans="1:5" ht="36" x14ac:dyDescent="0.2">
      <c r="A1309" s="346"/>
      <c r="B1309" s="351"/>
      <c r="C1309" s="357" t="s">
        <v>12509</v>
      </c>
      <c r="D1309" s="349" t="s">
        <v>12510</v>
      </c>
      <c r="E1309" s="363"/>
    </row>
    <row r="1310" spans="1:5" x14ac:dyDescent="0.2">
      <c r="A1310" s="346"/>
      <c r="B1310" s="351" t="s">
        <v>12511</v>
      </c>
      <c r="C1310" s="149" t="s">
        <v>12512</v>
      </c>
      <c r="D1310" s="349"/>
      <c r="E1310" s="363">
        <v>7.20910623946037</v>
      </c>
    </row>
    <row r="1311" spans="1:5" x14ac:dyDescent="0.2">
      <c r="A1311" s="346"/>
      <c r="B1311" s="351" t="s">
        <v>12513</v>
      </c>
      <c r="C1311" s="149" t="s">
        <v>12514</v>
      </c>
      <c r="D1311" s="349"/>
      <c r="E1311" s="363">
        <v>7.20910623946037</v>
      </c>
    </row>
    <row r="1312" spans="1:5" x14ac:dyDescent="0.2">
      <c r="A1312" s="346"/>
      <c r="B1312" s="351" t="s">
        <v>12515</v>
      </c>
      <c r="C1312" s="149" t="s">
        <v>12516</v>
      </c>
      <c r="D1312" s="349"/>
      <c r="E1312" s="363">
        <v>7.20910623946037</v>
      </c>
    </row>
    <row r="1313" spans="1:5" x14ac:dyDescent="0.2">
      <c r="A1313" s="346"/>
      <c r="B1313" s="351" t="s">
        <v>12517</v>
      </c>
      <c r="C1313" s="149" t="s">
        <v>12518</v>
      </c>
      <c r="D1313" s="349"/>
      <c r="E1313" s="363">
        <v>7.20910623946037</v>
      </c>
    </row>
    <row r="1314" spans="1:5" x14ac:dyDescent="0.2">
      <c r="A1314" s="346"/>
      <c r="B1314" s="351" t="s">
        <v>12519</v>
      </c>
      <c r="C1314" s="149" t="s">
        <v>12520</v>
      </c>
      <c r="D1314" s="349"/>
      <c r="E1314" s="363">
        <v>7.20910623946037</v>
      </c>
    </row>
    <row r="1315" spans="1:5" x14ac:dyDescent="0.2">
      <c r="A1315" s="346"/>
      <c r="B1315" s="351" t="s">
        <v>12521</v>
      </c>
      <c r="C1315" s="149" t="s">
        <v>12522</v>
      </c>
      <c r="D1315" s="349"/>
      <c r="E1315" s="363">
        <v>7.20910623946037</v>
      </c>
    </row>
    <row r="1316" spans="1:5" x14ac:dyDescent="0.2">
      <c r="A1316" s="346"/>
      <c r="B1316" s="351" t="s">
        <v>12523</v>
      </c>
      <c r="C1316" s="149" t="s">
        <v>12524</v>
      </c>
      <c r="D1316" s="349"/>
      <c r="E1316" s="363">
        <v>7.20910623946037</v>
      </c>
    </row>
    <row r="1317" spans="1:5" ht="36" x14ac:dyDescent="0.2">
      <c r="A1317" s="346"/>
      <c r="B1317" s="351"/>
      <c r="C1317" s="357" t="s">
        <v>12525</v>
      </c>
      <c r="D1317" s="349" t="s">
        <v>12526</v>
      </c>
      <c r="E1317" s="352"/>
    </row>
    <row r="1318" spans="1:5" x14ac:dyDescent="0.2">
      <c r="A1318" s="346"/>
      <c r="B1318" s="351" t="s">
        <v>12527</v>
      </c>
      <c r="C1318" s="149" t="s">
        <v>12528</v>
      </c>
      <c r="D1318" s="349"/>
      <c r="E1318" s="363">
        <v>8.0101180438448605</v>
      </c>
    </row>
    <row r="1319" spans="1:5" x14ac:dyDescent="0.2">
      <c r="A1319" s="346"/>
      <c r="B1319" s="351" t="s">
        <v>12529</v>
      </c>
      <c r="C1319" s="149" t="s">
        <v>12530</v>
      </c>
      <c r="D1319" s="349"/>
      <c r="E1319" s="363">
        <v>8.0101180438448605</v>
      </c>
    </row>
    <row r="1320" spans="1:5" x14ac:dyDescent="0.2">
      <c r="A1320" s="346"/>
      <c r="B1320" s="351" t="s">
        <v>12531</v>
      </c>
      <c r="C1320" s="149" t="s">
        <v>12532</v>
      </c>
      <c r="D1320" s="349"/>
      <c r="E1320" s="363">
        <v>8.0101180438448605</v>
      </c>
    </row>
    <row r="1321" spans="1:5" x14ac:dyDescent="0.2">
      <c r="A1321" s="346"/>
      <c r="B1321" s="351" t="s">
        <v>12533</v>
      </c>
      <c r="C1321" s="149" t="s">
        <v>12534</v>
      </c>
      <c r="D1321" s="349"/>
      <c r="E1321" s="363">
        <v>8.0101180438448605</v>
      </c>
    </row>
    <row r="1322" spans="1:5" x14ac:dyDescent="0.2">
      <c r="A1322" s="346"/>
      <c r="B1322" s="351" t="s">
        <v>12535</v>
      </c>
      <c r="C1322" s="149" t="s">
        <v>12536</v>
      </c>
      <c r="D1322" s="349"/>
      <c r="E1322" s="363">
        <v>8.0101180438448605</v>
      </c>
    </row>
    <row r="1323" spans="1:5" ht="24" x14ac:dyDescent="0.2">
      <c r="A1323" s="346"/>
      <c r="B1323" s="351"/>
      <c r="C1323" s="357" t="s">
        <v>12537</v>
      </c>
      <c r="D1323" s="349" t="s">
        <v>12538</v>
      </c>
      <c r="E1323" s="352"/>
    </row>
    <row r="1324" spans="1:5" x14ac:dyDescent="0.2">
      <c r="A1324" s="346"/>
      <c r="B1324" s="351" t="s">
        <v>12539</v>
      </c>
      <c r="C1324" s="149" t="s">
        <v>12540</v>
      </c>
      <c r="D1324" s="349"/>
      <c r="E1324" s="363">
        <v>13.296795952782499</v>
      </c>
    </row>
    <row r="1325" spans="1:5" x14ac:dyDescent="0.2">
      <c r="A1325" s="346"/>
      <c r="B1325" s="351" t="s">
        <v>12541</v>
      </c>
      <c r="C1325" s="149" t="s">
        <v>12542</v>
      </c>
      <c r="D1325" s="349"/>
      <c r="E1325" s="363">
        <v>13.296795952782499</v>
      </c>
    </row>
    <row r="1326" spans="1:5" x14ac:dyDescent="0.2">
      <c r="A1326" s="346"/>
      <c r="B1326" s="351" t="s">
        <v>12543</v>
      </c>
      <c r="C1326" s="149" t="s">
        <v>12544</v>
      </c>
      <c r="D1326" s="349"/>
      <c r="E1326" s="363">
        <v>13.296795952782499</v>
      </c>
    </row>
    <row r="1327" spans="1:5" x14ac:dyDescent="0.2">
      <c r="A1327" s="346"/>
      <c r="B1327" s="351" t="s">
        <v>12545</v>
      </c>
      <c r="C1327" s="149" t="s">
        <v>12546</v>
      </c>
      <c r="D1327" s="349"/>
      <c r="E1327" s="363">
        <v>13.296795952782499</v>
      </c>
    </row>
    <row r="1328" spans="1:5" x14ac:dyDescent="0.2">
      <c r="A1328" s="346"/>
      <c r="B1328" s="351" t="s">
        <v>12547</v>
      </c>
      <c r="C1328" s="149" t="s">
        <v>12548</v>
      </c>
      <c r="D1328" s="349"/>
      <c r="E1328" s="363">
        <v>13.296795952782499</v>
      </c>
    </row>
    <row r="1329" spans="1:5" ht="48" x14ac:dyDescent="0.2">
      <c r="A1329" s="346"/>
      <c r="B1329" s="351"/>
      <c r="C1329" s="357" t="s">
        <v>12549</v>
      </c>
      <c r="D1329" s="349" t="s">
        <v>12550</v>
      </c>
      <c r="E1329" s="363"/>
    </row>
    <row r="1330" spans="1:5" x14ac:dyDescent="0.2">
      <c r="A1330" s="346"/>
      <c r="B1330" s="351" t="s">
        <v>12551</v>
      </c>
      <c r="C1330" s="149" t="s">
        <v>12552</v>
      </c>
      <c r="D1330" s="349"/>
      <c r="E1330" s="363">
        <v>1.6020236087689701</v>
      </c>
    </row>
    <row r="1331" spans="1:5" x14ac:dyDescent="0.2">
      <c r="A1331" s="346"/>
      <c r="B1331" s="351" t="s">
        <v>12553</v>
      </c>
      <c r="C1331" s="149" t="s">
        <v>12554</v>
      </c>
      <c r="D1331" s="349"/>
      <c r="E1331" s="363">
        <v>1.6020236087689701</v>
      </c>
    </row>
    <row r="1332" spans="1:5" x14ac:dyDescent="0.2">
      <c r="A1332" s="346"/>
      <c r="B1332" s="351" t="s">
        <v>12555</v>
      </c>
      <c r="C1332" s="149" t="s">
        <v>12556</v>
      </c>
      <c r="D1332" s="349"/>
      <c r="E1332" s="363">
        <v>1.6020236087689701</v>
      </c>
    </row>
    <row r="1333" spans="1:5" x14ac:dyDescent="0.2">
      <c r="A1333" s="346"/>
      <c r="B1333" s="351" t="s">
        <v>12557</v>
      </c>
      <c r="C1333" s="149" t="s">
        <v>12558</v>
      </c>
      <c r="D1333" s="349"/>
      <c r="E1333" s="363">
        <v>1.6020236087689701</v>
      </c>
    </row>
    <row r="1334" spans="1:5" x14ac:dyDescent="0.2">
      <c r="A1334" s="346"/>
      <c r="B1334" s="351" t="s">
        <v>12559</v>
      </c>
      <c r="C1334" s="149" t="s">
        <v>12560</v>
      </c>
      <c r="D1334" s="349"/>
      <c r="E1334" s="363">
        <v>1.6020236087689701</v>
      </c>
    </row>
    <row r="1335" spans="1:5" x14ac:dyDescent="0.2">
      <c r="A1335" s="346"/>
      <c r="B1335" s="351" t="s">
        <v>12561</v>
      </c>
      <c r="C1335" s="149" t="s">
        <v>12562</v>
      </c>
      <c r="D1335" s="349"/>
      <c r="E1335" s="363">
        <v>1.6020236087689701</v>
      </c>
    </row>
    <row r="1336" spans="1:5" x14ac:dyDescent="0.2">
      <c r="A1336" s="346"/>
      <c r="B1336" s="351" t="s">
        <v>12563</v>
      </c>
      <c r="C1336" s="149" t="s">
        <v>12564</v>
      </c>
      <c r="D1336" s="349"/>
      <c r="E1336" s="363">
        <v>1.6020236087689701</v>
      </c>
    </row>
    <row r="1337" spans="1:5" x14ac:dyDescent="0.2">
      <c r="A1337" s="346"/>
      <c r="B1337" s="351" t="s">
        <v>12565</v>
      </c>
      <c r="C1337" s="149" t="s">
        <v>12566</v>
      </c>
      <c r="D1337" s="349"/>
      <c r="E1337" s="363">
        <v>1.6020236087689701</v>
      </c>
    </row>
    <row r="1338" spans="1:5" ht="60" x14ac:dyDescent="0.2">
      <c r="A1338" s="346"/>
      <c r="B1338" s="351"/>
      <c r="C1338" s="357" t="s">
        <v>12567</v>
      </c>
      <c r="D1338" s="349" t="s">
        <v>12568</v>
      </c>
      <c r="E1338" s="363"/>
    </row>
    <row r="1339" spans="1:5" x14ac:dyDescent="0.2">
      <c r="A1339" s="346"/>
      <c r="B1339" s="351" t="s">
        <v>12569</v>
      </c>
      <c r="C1339" s="149" t="s">
        <v>12570</v>
      </c>
      <c r="D1339" s="349"/>
      <c r="E1339" s="363">
        <v>8.1703204047217497</v>
      </c>
    </row>
    <row r="1340" spans="1:5" x14ac:dyDescent="0.2">
      <c r="A1340" s="346"/>
      <c r="B1340" s="351" t="s">
        <v>12571</v>
      </c>
      <c r="C1340" s="149" t="s">
        <v>12572</v>
      </c>
      <c r="D1340" s="349"/>
      <c r="E1340" s="363">
        <v>8.1703204047217497</v>
      </c>
    </row>
    <row r="1341" spans="1:5" x14ac:dyDescent="0.2">
      <c r="A1341" s="346"/>
      <c r="B1341" s="351" t="s">
        <v>12573</v>
      </c>
      <c r="C1341" s="149" t="s">
        <v>12574</v>
      </c>
      <c r="D1341" s="349"/>
      <c r="E1341" s="363">
        <v>8.1703204047217497</v>
      </c>
    </row>
    <row r="1342" spans="1:5" x14ac:dyDescent="0.2">
      <c r="A1342" s="346"/>
      <c r="B1342" s="351" t="s">
        <v>12575</v>
      </c>
      <c r="C1342" s="149" t="s">
        <v>12576</v>
      </c>
      <c r="D1342" s="349"/>
      <c r="E1342" s="363">
        <v>8.1703204047217497</v>
      </c>
    </row>
    <row r="1343" spans="1:5" x14ac:dyDescent="0.2">
      <c r="A1343" s="346"/>
      <c r="B1343" s="351" t="s">
        <v>12577</v>
      </c>
      <c r="C1343" s="149" t="s">
        <v>12578</v>
      </c>
      <c r="D1343" s="349"/>
      <c r="E1343" s="363">
        <v>8.1703204047217497</v>
      </c>
    </row>
    <row r="1344" spans="1:5" x14ac:dyDescent="0.2">
      <c r="A1344" s="346"/>
      <c r="B1344" s="351" t="s">
        <v>12579</v>
      </c>
      <c r="C1344" s="149" t="s">
        <v>12580</v>
      </c>
      <c r="D1344" s="349"/>
      <c r="E1344" s="363">
        <v>8.1703204047217497</v>
      </c>
    </row>
    <row r="1345" spans="1:5" x14ac:dyDescent="0.2">
      <c r="A1345" s="346"/>
      <c r="B1345" s="351" t="s">
        <v>12581</v>
      </c>
      <c r="C1345" s="149" t="s">
        <v>12582</v>
      </c>
      <c r="D1345" s="349"/>
      <c r="E1345" s="363">
        <v>8.1703204047217497</v>
      </c>
    </row>
    <row r="1346" spans="1:5" ht="36" x14ac:dyDescent="0.2">
      <c r="A1346" s="346"/>
      <c r="B1346" s="351"/>
      <c r="C1346" s="357" t="s">
        <v>12583</v>
      </c>
      <c r="D1346" s="349" t="s">
        <v>12584</v>
      </c>
      <c r="E1346" s="363"/>
    </row>
    <row r="1347" spans="1:5" x14ac:dyDescent="0.2">
      <c r="A1347" s="346"/>
      <c r="B1347" s="351" t="s">
        <v>12585</v>
      </c>
      <c r="C1347" s="149" t="s">
        <v>12586</v>
      </c>
      <c r="D1347" s="349"/>
      <c r="E1347" s="363">
        <v>1.6020236087689701</v>
      </c>
    </row>
    <row r="1348" spans="1:5" x14ac:dyDescent="0.2">
      <c r="A1348" s="346"/>
      <c r="B1348" s="351" t="s">
        <v>12587</v>
      </c>
      <c r="C1348" s="149" t="s">
        <v>12588</v>
      </c>
      <c r="D1348" s="349"/>
      <c r="E1348" s="363">
        <v>1.6020236087689701</v>
      </c>
    </row>
    <row r="1349" spans="1:5" x14ac:dyDescent="0.2">
      <c r="A1349" s="346"/>
      <c r="B1349" s="351" t="s">
        <v>12589</v>
      </c>
      <c r="C1349" s="149" t="s">
        <v>12590</v>
      </c>
      <c r="D1349" s="349"/>
      <c r="E1349" s="363">
        <v>1.6020236087689701</v>
      </c>
    </row>
    <row r="1350" spans="1:5" x14ac:dyDescent="0.2">
      <c r="A1350" s="346"/>
      <c r="B1350" s="351" t="s">
        <v>12591</v>
      </c>
      <c r="C1350" s="149" t="s">
        <v>12592</v>
      </c>
      <c r="D1350" s="349"/>
      <c r="E1350" s="363">
        <v>1.6020236087689701</v>
      </c>
    </row>
    <row r="1351" spans="1:5" x14ac:dyDescent="0.2">
      <c r="A1351" s="346"/>
      <c r="B1351" s="351" t="s">
        <v>12593</v>
      </c>
      <c r="C1351" s="149" t="s">
        <v>12594</v>
      </c>
      <c r="D1351" s="349"/>
      <c r="E1351" s="363">
        <v>1.6020236087689701</v>
      </c>
    </row>
    <row r="1352" spans="1:5" x14ac:dyDescent="0.2">
      <c r="A1352" s="346"/>
      <c r="B1352" s="351" t="s">
        <v>12595</v>
      </c>
      <c r="C1352" s="149" t="s">
        <v>12596</v>
      </c>
      <c r="D1352" s="349"/>
      <c r="E1352" s="363">
        <v>1.6020236087689701</v>
      </c>
    </row>
    <row r="1353" spans="1:5" ht="36" x14ac:dyDescent="0.2">
      <c r="A1353" s="346"/>
      <c r="B1353" s="351"/>
      <c r="C1353" s="357" t="s">
        <v>12597</v>
      </c>
      <c r="D1353" s="349" t="s">
        <v>12584</v>
      </c>
      <c r="E1353" s="363"/>
    </row>
    <row r="1354" spans="1:5" x14ac:dyDescent="0.2">
      <c r="A1354" s="346"/>
      <c r="B1354" s="351" t="s">
        <v>12598</v>
      </c>
      <c r="C1354" s="149" t="s">
        <v>12599</v>
      </c>
      <c r="D1354" s="349"/>
      <c r="E1354" s="363">
        <v>1.6020236087689701</v>
      </c>
    </row>
    <row r="1355" spans="1:5" x14ac:dyDescent="0.2">
      <c r="A1355" s="346"/>
      <c r="B1355" s="351"/>
      <c r="C1355" s="365" t="s">
        <v>12600</v>
      </c>
      <c r="D1355" s="349" t="s">
        <v>1247</v>
      </c>
      <c r="E1355" s="350"/>
    </row>
    <row r="1356" spans="1:5" x14ac:dyDescent="0.2">
      <c r="A1356" s="346"/>
      <c r="B1356" s="351" t="s">
        <v>12601</v>
      </c>
      <c r="C1356" s="149" t="s">
        <v>12602</v>
      </c>
      <c r="D1356" s="349"/>
      <c r="E1356" s="350">
        <v>1.6020236087689701</v>
      </c>
    </row>
    <row r="1357" spans="1:5" x14ac:dyDescent="0.2">
      <c r="A1357" s="346"/>
      <c r="B1357" s="351" t="s">
        <v>12603</v>
      </c>
      <c r="C1357" s="149" t="s">
        <v>12604</v>
      </c>
      <c r="D1357" s="349"/>
      <c r="E1357" s="350">
        <v>1.6020236087689701</v>
      </c>
    </row>
    <row r="1358" spans="1:5" x14ac:dyDescent="0.2">
      <c r="A1358" s="346"/>
      <c r="B1358" s="351" t="s">
        <v>12605</v>
      </c>
      <c r="C1358" s="149" t="s">
        <v>12606</v>
      </c>
      <c r="D1358" s="349"/>
      <c r="E1358" s="350">
        <v>1.6020236087689701</v>
      </c>
    </row>
    <row r="1359" spans="1:5" x14ac:dyDescent="0.2">
      <c r="A1359" s="346"/>
      <c r="B1359" s="351" t="s">
        <v>12607</v>
      </c>
      <c r="C1359" s="149" t="s">
        <v>12608</v>
      </c>
      <c r="D1359" s="349"/>
      <c r="E1359" s="350">
        <v>1.6020236087689701</v>
      </c>
    </row>
    <row r="1360" spans="1:5" x14ac:dyDescent="0.2">
      <c r="A1360" s="346"/>
      <c r="B1360" s="351" t="s">
        <v>12609</v>
      </c>
      <c r="C1360" s="149" t="s">
        <v>12610</v>
      </c>
      <c r="D1360" s="349"/>
      <c r="E1360" s="350">
        <v>1.6020236087689701</v>
      </c>
    </row>
    <row r="1361" spans="1:5" x14ac:dyDescent="0.2">
      <c r="A1361" s="346"/>
      <c r="B1361" s="351" t="s">
        <v>12611</v>
      </c>
      <c r="C1361" s="149" t="s">
        <v>12612</v>
      </c>
      <c r="D1361" s="349"/>
      <c r="E1361" s="350">
        <v>1.6020236087689701</v>
      </c>
    </row>
    <row r="1362" spans="1:5" ht="60" x14ac:dyDescent="0.2">
      <c r="A1362" s="346"/>
      <c r="B1362" s="351"/>
      <c r="C1362" s="357" t="s">
        <v>12613</v>
      </c>
      <c r="D1362" s="349" t="s">
        <v>12614</v>
      </c>
      <c r="E1362" s="363"/>
    </row>
    <row r="1363" spans="1:5" ht="24" x14ac:dyDescent="0.2">
      <c r="A1363" s="346"/>
      <c r="B1363" s="351" t="s">
        <v>12615</v>
      </c>
      <c r="C1363" s="149" t="s">
        <v>12616</v>
      </c>
      <c r="D1363" s="349"/>
      <c r="E1363" s="363">
        <v>13.617200674536299</v>
      </c>
    </row>
    <row r="1364" spans="1:5" ht="24" x14ac:dyDescent="0.2">
      <c r="A1364" s="346"/>
      <c r="B1364" s="351" t="s">
        <v>12617</v>
      </c>
      <c r="C1364" s="149" t="s">
        <v>12618</v>
      </c>
      <c r="D1364" s="349"/>
      <c r="E1364" s="363">
        <v>13.617200674536299</v>
      </c>
    </row>
    <row r="1365" spans="1:5" ht="24" x14ac:dyDescent="0.2">
      <c r="A1365" s="346"/>
      <c r="B1365" s="351" t="s">
        <v>12619</v>
      </c>
      <c r="C1365" s="149" t="s">
        <v>12620</v>
      </c>
      <c r="D1365" s="349"/>
      <c r="E1365" s="363">
        <v>13.617200674536299</v>
      </c>
    </row>
    <row r="1366" spans="1:5" ht="24" x14ac:dyDescent="0.2">
      <c r="A1366" s="346"/>
      <c r="B1366" s="351" t="s">
        <v>12621</v>
      </c>
      <c r="C1366" s="149" t="s">
        <v>12622</v>
      </c>
      <c r="D1366" s="349"/>
      <c r="E1366" s="363">
        <v>13.617200674536299</v>
      </c>
    </row>
    <row r="1367" spans="1:5" ht="24" x14ac:dyDescent="0.2">
      <c r="A1367" s="346"/>
      <c r="B1367" s="351" t="s">
        <v>12623</v>
      </c>
      <c r="C1367" s="149" t="s">
        <v>12624</v>
      </c>
      <c r="D1367" s="349"/>
      <c r="E1367" s="363">
        <v>13.617200674536299</v>
      </c>
    </row>
    <row r="1368" spans="1:5" ht="36" x14ac:dyDescent="0.2">
      <c r="A1368" s="346"/>
      <c r="B1368" s="351"/>
      <c r="C1368" s="357" t="s">
        <v>12625</v>
      </c>
      <c r="D1368" s="349" t="s">
        <v>12626</v>
      </c>
      <c r="E1368" s="363"/>
    </row>
    <row r="1369" spans="1:5" x14ac:dyDescent="0.2">
      <c r="A1369" s="346"/>
      <c r="B1369" s="351" t="s">
        <v>12627</v>
      </c>
      <c r="C1369" s="149" t="s">
        <v>12628</v>
      </c>
      <c r="D1369" s="349"/>
      <c r="E1369" s="363">
        <v>2.8836424957841502</v>
      </c>
    </row>
    <row r="1370" spans="1:5" x14ac:dyDescent="0.2">
      <c r="A1370" s="346"/>
      <c r="B1370" s="351" t="s">
        <v>12629</v>
      </c>
      <c r="C1370" s="149" t="s">
        <v>12630</v>
      </c>
      <c r="D1370" s="349"/>
      <c r="E1370" s="363">
        <v>2.8836424957841502</v>
      </c>
    </row>
    <row r="1371" spans="1:5" x14ac:dyDescent="0.2">
      <c r="A1371" s="346"/>
      <c r="B1371" s="351" t="s">
        <v>12631</v>
      </c>
      <c r="C1371" s="149" t="s">
        <v>12632</v>
      </c>
      <c r="D1371" s="349"/>
      <c r="E1371" s="363">
        <v>2.8836424957841502</v>
      </c>
    </row>
    <row r="1372" spans="1:5" x14ac:dyDescent="0.2">
      <c r="A1372" s="346"/>
      <c r="B1372" s="351" t="s">
        <v>12633</v>
      </c>
      <c r="C1372" s="149" t="s">
        <v>12634</v>
      </c>
      <c r="D1372" s="349"/>
      <c r="E1372" s="363">
        <v>2.8836424957841502</v>
      </c>
    </row>
    <row r="1373" spans="1:5" x14ac:dyDescent="0.2">
      <c r="A1373" s="346"/>
      <c r="B1373" s="351" t="s">
        <v>12635</v>
      </c>
      <c r="C1373" s="149" t="s">
        <v>12636</v>
      </c>
      <c r="D1373" s="349"/>
      <c r="E1373" s="363">
        <v>2.8836424957841502</v>
      </c>
    </row>
    <row r="1374" spans="1:5" x14ac:dyDescent="0.2">
      <c r="A1374" s="346"/>
      <c r="B1374" s="351" t="s">
        <v>12637</v>
      </c>
      <c r="C1374" s="149" t="s">
        <v>12638</v>
      </c>
      <c r="D1374" s="349"/>
      <c r="E1374" s="363">
        <v>2.8836424957841502</v>
      </c>
    </row>
    <row r="1375" spans="1:5" x14ac:dyDescent="0.2">
      <c r="A1375" s="346"/>
      <c r="B1375" s="351" t="s">
        <v>12639</v>
      </c>
      <c r="C1375" s="149" t="s">
        <v>12640</v>
      </c>
      <c r="D1375" s="349"/>
      <c r="E1375" s="363">
        <v>2.8836424957841502</v>
      </c>
    </row>
    <row r="1376" spans="1:5" x14ac:dyDescent="0.2">
      <c r="A1376" s="346"/>
      <c r="B1376" s="351" t="s">
        <v>12641</v>
      </c>
      <c r="C1376" s="149" t="s">
        <v>12642</v>
      </c>
      <c r="D1376" s="349"/>
      <c r="E1376" s="363">
        <v>2.8836424957841502</v>
      </c>
    </row>
    <row r="1377" spans="1:5" x14ac:dyDescent="0.2">
      <c r="A1377" s="346"/>
      <c r="B1377" s="351" t="s">
        <v>12643</v>
      </c>
      <c r="C1377" s="149" t="s">
        <v>12644</v>
      </c>
      <c r="D1377" s="349"/>
      <c r="E1377" s="363">
        <v>2.8836424957841502</v>
      </c>
    </row>
    <row r="1378" spans="1:5" ht="60" x14ac:dyDescent="0.2">
      <c r="A1378" s="346"/>
      <c r="B1378" s="351"/>
      <c r="C1378" s="357" t="s">
        <v>12645</v>
      </c>
      <c r="D1378" s="349" t="s">
        <v>12646</v>
      </c>
      <c r="E1378" s="363"/>
    </row>
    <row r="1379" spans="1:5" ht="24" x14ac:dyDescent="0.2">
      <c r="A1379" s="346"/>
      <c r="B1379" s="351" t="s">
        <v>12647</v>
      </c>
      <c r="C1379" s="149" t="s">
        <v>12648</v>
      </c>
      <c r="D1379" s="349"/>
      <c r="E1379" s="363">
        <v>10.4131534569983</v>
      </c>
    </row>
    <row r="1380" spans="1:5" ht="24" x14ac:dyDescent="0.2">
      <c r="A1380" s="346"/>
      <c r="B1380" s="351" t="s">
        <v>12649</v>
      </c>
      <c r="C1380" s="149" t="s">
        <v>12650</v>
      </c>
      <c r="D1380" s="349"/>
      <c r="E1380" s="363">
        <v>10.4131534569983</v>
      </c>
    </row>
    <row r="1381" spans="1:5" ht="24" x14ac:dyDescent="0.2">
      <c r="A1381" s="346"/>
      <c r="B1381" s="351" t="s">
        <v>12651</v>
      </c>
      <c r="C1381" s="149" t="s">
        <v>12652</v>
      </c>
      <c r="D1381" s="349"/>
      <c r="E1381" s="363">
        <v>10.4131534569983</v>
      </c>
    </row>
    <row r="1382" spans="1:5" ht="24" x14ac:dyDescent="0.2">
      <c r="A1382" s="346"/>
      <c r="B1382" s="351" t="s">
        <v>12653</v>
      </c>
      <c r="C1382" s="149" t="s">
        <v>12654</v>
      </c>
      <c r="D1382" s="349"/>
      <c r="E1382" s="363">
        <v>10.4131534569983</v>
      </c>
    </row>
    <row r="1383" spans="1:5" ht="24" x14ac:dyDescent="0.2">
      <c r="A1383" s="346"/>
      <c r="B1383" s="351" t="s">
        <v>12655</v>
      </c>
      <c r="C1383" s="149" t="s">
        <v>12656</v>
      </c>
      <c r="D1383" s="349"/>
      <c r="E1383" s="363">
        <v>10.4131534569983</v>
      </c>
    </row>
    <row r="1384" spans="1:5" ht="24" x14ac:dyDescent="0.2">
      <c r="A1384" s="346"/>
      <c r="B1384" s="351" t="s">
        <v>12657</v>
      </c>
      <c r="C1384" s="149" t="s">
        <v>12658</v>
      </c>
      <c r="D1384" s="349"/>
      <c r="E1384" s="363">
        <v>10.4131534569983</v>
      </c>
    </row>
    <row r="1385" spans="1:5" ht="36" x14ac:dyDescent="0.2">
      <c r="A1385" s="346"/>
      <c r="B1385" s="351"/>
      <c r="C1385" s="357" t="s">
        <v>12659</v>
      </c>
      <c r="D1385" s="349" t="s">
        <v>12660</v>
      </c>
      <c r="E1385" s="352"/>
    </row>
    <row r="1386" spans="1:5" x14ac:dyDescent="0.2">
      <c r="A1386" s="346"/>
      <c r="B1386" s="351" t="s">
        <v>12661</v>
      </c>
      <c r="C1386" s="149" t="s">
        <v>12662</v>
      </c>
      <c r="D1386" s="349"/>
      <c r="E1386" s="363">
        <v>27.234401349072499</v>
      </c>
    </row>
    <row r="1387" spans="1:5" x14ac:dyDescent="0.2">
      <c r="A1387" s="346"/>
      <c r="B1387" s="351" t="s">
        <v>12663</v>
      </c>
      <c r="C1387" s="149" t="s">
        <v>12664</v>
      </c>
      <c r="D1387" s="349"/>
      <c r="E1387" s="363">
        <v>27.234401349072499</v>
      </c>
    </row>
    <row r="1388" spans="1:5" x14ac:dyDescent="0.2">
      <c r="A1388" s="346"/>
      <c r="B1388" s="351" t="s">
        <v>12665</v>
      </c>
      <c r="C1388" s="149" t="s">
        <v>12666</v>
      </c>
      <c r="D1388" s="349"/>
      <c r="E1388" s="363">
        <v>27.234401349072499</v>
      </c>
    </row>
    <row r="1389" spans="1:5" x14ac:dyDescent="0.2">
      <c r="A1389" s="346"/>
      <c r="B1389" s="351" t="s">
        <v>12667</v>
      </c>
      <c r="C1389" s="149" t="s">
        <v>12668</v>
      </c>
      <c r="D1389" s="349"/>
      <c r="E1389" s="363">
        <v>27.234401349072499</v>
      </c>
    </row>
    <row r="1390" spans="1:5" ht="36" x14ac:dyDescent="0.2">
      <c r="A1390" s="346"/>
      <c r="B1390" s="351"/>
      <c r="C1390" s="357" t="s">
        <v>12669</v>
      </c>
      <c r="D1390" s="349" t="s">
        <v>12670</v>
      </c>
      <c r="E1390" s="352"/>
    </row>
    <row r="1391" spans="1:5" x14ac:dyDescent="0.2">
      <c r="A1391" s="346"/>
      <c r="B1391" s="351" t="s">
        <v>12671</v>
      </c>
      <c r="C1391" s="149" t="s">
        <v>12672</v>
      </c>
      <c r="D1391" s="349"/>
      <c r="E1391" s="363">
        <v>20.5059021922428</v>
      </c>
    </row>
    <row r="1392" spans="1:5" x14ac:dyDescent="0.2">
      <c r="A1392" s="346"/>
      <c r="B1392" s="351" t="s">
        <v>12673</v>
      </c>
      <c r="C1392" s="149" t="s">
        <v>12674</v>
      </c>
      <c r="D1392" s="349"/>
      <c r="E1392" s="363">
        <v>20.5059021922428</v>
      </c>
    </row>
    <row r="1393" spans="1:5" x14ac:dyDescent="0.2">
      <c r="A1393" s="346"/>
      <c r="B1393" s="351" t="s">
        <v>12675</v>
      </c>
      <c r="C1393" s="149" t="s">
        <v>12676</v>
      </c>
      <c r="D1393" s="349"/>
      <c r="E1393" s="363">
        <v>20.5059021922428</v>
      </c>
    </row>
    <row r="1394" spans="1:5" x14ac:dyDescent="0.2">
      <c r="A1394" s="346"/>
      <c r="B1394" s="351" t="s">
        <v>12677</v>
      </c>
      <c r="C1394" s="149" t="s">
        <v>12678</v>
      </c>
      <c r="D1394" s="349"/>
      <c r="E1394" s="363">
        <v>20.5059021922428</v>
      </c>
    </row>
    <row r="1395" spans="1:5" ht="36" x14ac:dyDescent="0.2">
      <c r="A1395" s="346"/>
      <c r="B1395" s="351"/>
      <c r="C1395" s="357" t="s">
        <v>12679</v>
      </c>
      <c r="D1395" s="349" t="s">
        <v>12680</v>
      </c>
      <c r="E1395" s="363"/>
    </row>
    <row r="1396" spans="1:5" x14ac:dyDescent="0.2">
      <c r="A1396" s="346"/>
      <c r="B1396" s="351" t="s">
        <v>12681</v>
      </c>
      <c r="C1396" s="149" t="s">
        <v>12682</v>
      </c>
      <c r="D1396" s="349"/>
      <c r="E1396" s="363">
        <v>20.5059021922428</v>
      </c>
    </row>
    <row r="1397" spans="1:5" x14ac:dyDescent="0.2">
      <c r="A1397" s="346"/>
      <c r="B1397" s="351" t="s">
        <v>12683</v>
      </c>
      <c r="C1397" s="149" t="s">
        <v>12684</v>
      </c>
      <c r="D1397" s="349"/>
      <c r="E1397" s="363">
        <v>20.5059021922428</v>
      </c>
    </row>
    <row r="1398" spans="1:5" ht="36" x14ac:dyDescent="0.2">
      <c r="A1398" s="346"/>
      <c r="B1398" s="351"/>
      <c r="C1398" s="357" t="s">
        <v>12685</v>
      </c>
      <c r="D1398" s="349" t="s">
        <v>12686</v>
      </c>
      <c r="E1398" s="363"/>
    </row>
    <row r="1399" spans="1:5" x14ac:dyDescent="0.2">
      <c r="A1399" s="346"/>
      <c r="B1399" s="351" t="s">
        <v>12687</v>
      </c>
      <c r="C1399" s="149" t="s">
        <v>12688</v>
      </c>
      <c r="D1399" s="349"/>
      <c r="E1399" s="363">
        <v>24.030354131534601</v>
      </c>
    </row>
    <row r="1400" spans="1:5" x14ac:dyDescent="0.2">
      <c r="A1400" s="346"/>
      <c r="B1400" s="351" t="s">
        <v>12689</v>
      </c>
      <c r="C1400" s="149" t="s">
        <v>12690</v>
      </c>
      <c r="D1400" s="349"/>
      <c r="E1400" s="363">
        <v>24.030354131534601</v>
      </c>
    </row>
    <row r="1401" spans="1:5" x14ac:dyDescent="0.2">
      <c r="A1401" s="346"/>
      <c r="B1401" s="351"/>
      <c r="C1401" s="357" t="s">
        <v>12691</v>
      </c>
      <c r="D1401" s="349"/>
      <c r="E1401" s="362"/>
    </row>
    <row r="1402" spans="1:5" x14ac:dyDescent="0.2">
      <c r="A1402" s="346"/>
      <c r="B1402" s="351" t="s">
        <v>12692</v>
      </c>
      <c r="C1402" s="348" t="s">
        <v>12693</v>
      </c>
      <c r="D1402" s="349"/>
      <c r="E1402" s="350">
        <v>16.0202360876897</v>
      </c>
    </row>
    <row r="1403" spans="1:5" x14ac:dyDescent="0.2">
      <c r="A1403" s="346"/>
      <c r="B1403" s="351" t="s">
        <v>12694</v>
      </c>
      <c r="C1403" s="348" t="s">
        <v>12695</v>
      </c>
      <c r="D1403" s="349"/>
      <c r="E1403" s="350">
        <v>16.0202360876897</v>
      </c>
    </row>
    <row r="1404" spans="1:5" x14ac:dyDescent="0.2">
      <c r="A1404" s="346"/>
      <c r="B1404" s="351" t="s">
        <v>12696</v>
      </c>
      <c r="C1404" s="348" t="s">
        <v>12697</v>
      </c>
      <c r="D1404" s="366" t="s">
        <v>12698</v>
      </c>
      <c r="E1404" s="350">
        <v>16.0202360876897</v>
      </c>
    </row>
    <row r="1405" spans="1:5" x14ac:dyDescent="0.2">
      <c r="A1405" s="346"/>
      <c r="B1405" s="351" t="s">
        <v>12699</v>
      </c>
      <c r="C1405" s="348" t="s">
        <v>12700</v>
      </c>
      <c r="D1405" s="366" t="s">
        <v>12701</v>
      </c>
      <c r="E1405" s="350">
        <v>35.244519392917368</v>
      </c>
    </row>
    <row r="1406" spans="1:5" x14ac:dyDescent="0.2">
      <c r="A1406" s="346"/>
      <c r="B1406" s="351" t="s">
        <v>12702</v>
      </c>
      <c r="C1406" s="348" t="s">
        <v>12703</v>
      </c>
      <c r="D1406" s="366"/>
      <c r="E1406" s="350">
        <v>16.0202360876897</v>
      </c>
    </row>
    <row r="1407" spans="1:5" x14ac:dyDescent="0.2">
      <c r="A1407" s="346"/>
      <c r="B1407" s="351" t="s">
        <v>12704</v>
      </c>
      <c r="C1407" s="348" t="s">
        <v>12705</v>
      </c>
      <c r="D1407" s="366"/>
      <c r="E1407" s="350">
        <v>16.0202360876897</v>
      </c>
    </row>
    <row r="1408" spans="1:5" x14ac:dyDescent="0.2">
      <c r="A1408" s="346"/>
      <c r="B1408" s="351" t="s">
        <v>12706</v>
      </c>
      <c r="C1408" s="348" t="s">
        <v>12707</v>
      </c>
      <c r="D1408" s="366"/>
      <c r="E1408" s="350">
        <v>16.0202360876897</v>
      </c>
    </row>
    <row r="1409" spans="1:5" x14ac:dyDescent="0.2">
      <c r="A1409" s="346"/>
      <c r="B1409" s="351" t="s">
        <v>12708</v>
      </c>
      <c r="C1409" s="348" t="s">
        <v>12709</v>
      </c>
      <c r="D1409" s="366"/>
      <c r="E1409" s="350">
        <v>16.0202360876897</v>
      </c>
    </row>
    <row r="1410" spans="1:5" x14ac:dyDescent="0.2">
      <c r="A1410" s="346"/>
      <c r="B1410" s="351" t="s">
        <v>12710</v>
      </c>
      <c r="C1410" s="348" t="s">
        <v>12711</v>
      </c>
      <c r="D1410" s="366" t="s">
        <v>12712</v>
      </c>
      <c r="E1410" s="350">
        <v>16.0202360876897</v>
      </c>
    </row>
    <row r="1411" spans="1:5" x14ac:dyDescent="0.2">
      <c r="A1411" s="346"/>
      <c r="B1411" s="351" t="s">
        <v>12713</v>
      </c>
      <c r="C1411" s="348" t="s">
        <v>12714</v>
      </c>
      <c r="D1411" s="366" t="s">
        <v>12715</v>
      </c>
      <c r="E1411" s="350">
        <v>35.244519392917368</v>
      </c>
    </row>
    <row r="1412" spans="1:5" x14ac:dyDescent="0.2">
      <c r="A1412" s="346"/>
      <c r="B1412" s="351" t="s">
        <v>12716</v>
      </c>
      <c r="C1412" s="348" t="s">
        <v>12717</v>
      </c>
      <c r="D1412" s="349"/>
      <c r="E1412" s="350">
        <v>16.0202360876897</v>
      </c>
    </row>
    <row r="1413" spans="1:5" x14ac:dyDescent="0.2">
      <c r="A1413" s="346"/>
      <c r="B1413" s="351" t="s">
        <v>12718</v>
      </c>
      <c r="C1413" s="348" t="s">
        <v>12719</v>
      </c>
      <c r="D1413" s="349"/>
      <c r="E1413" s="350">
        <v>16.0202360876897</v>
      </c>
    </row>
    <row r="1414" spans="1:5" x14ac:dyDescent="0.2">
      <c r="A1414" s="346"/>
      <c r="B1414" s="351" t="s">
        <v>12720</v>
      </c>
      <c r="C1414" s="348" t="s">
        <v>12721</v>
      </c>
      <c r="D1414" s="349"/>
      <c r="E1414" s="350">
        <v>16.0202360876897</v>
      </c>
    </row>
    <row r="1415" spans="1:5" x14ac:dyDescent="0.2">
      <c r="A1415" s="346"/>
      <c r="B1415" s="351" t="s">
        <v>12722</v>
      </c>
      <c r="C1415" s="348" t="s">
        <v>12723</v>
      </c>
      <c r="D1415" s="349"/>
      <c r="E1415" s="350">
        <v>16.0202360876897</v>
      </c>
    </row>
    <row r="1416" spans="1:5" x14ac:dyDescent="0.2">
      <c r="A1416" s="346"/>
      <c r="B1416" s="351" t="s">
        <v>12724</v>
      </c>
      <c r="C1416" s="348" t="s">
        <v>12725</v>
      </c>
      <c r="D1416" s="349"/>
      <c r="E1416" s="350">
        <v>16.0202360876897</v>
      </c>
    </row>
    <row r="1417" spans="1:5" x14ac:dyDescent="0.2">
      <c r="A1417" s="346"/>
      <c r="B1417" s="351" t="s">
        <v>12726</v>
      </c>
      <c r="C1417" s="348" t="s">
        <v>12727</v>
      </c>
      <c r="D1417" s="349"/>
      <c r="E1417" s="350">
        <v>16.0202360876897</v>
      </c>
    </row>
    <row r="1418" spans="1:5" x14ac:dyDescent="0.2">
      <c r="A1418" s="346"/>
      <c r="B1418" s="351" t="s">
        <v>12728</v>
      </c>
      <c r="C1418" s="348" t="s">
        <v>12729</v>
      </c>
      <c r="D1418" s="349"/>
      <c r="E1418" s="350">
        <v>16.0202360876897</v>
      </c>
    </row>
    <row r="1419" spans="1:5" x14ac:dyDescent="0.2">
      <c r="A1419" s="346"/>
      <c r="B1419" s="351" t="s">
        <v>9909</v>
      </c>
      <c r="C1419" s="348" t="s">
        <v>12730</v>
      </c>
      <c r="D1419" s="349" t="s">
        <v>12731</v>
      </c>
      <c r="E1419" s="350">
        <v>16.0202360876897</v>
      </c>
    </row>
    <row r="1420" spans="1:5" x14ac:dyDescent="0.2">
      <c r="A1420" s="346"/>
      <c r="B1420" s="351" t="s">
        <v>9911</v>
      </c>
      <c r="C1420" s="348" t="s">
        <v>12732</v>
      </c>
      <c r="D1420" s="349" t="s">
        <v>12733</v>
      </c>
      <c r="E1420" s="350">
        <v>16.0202360876897</v>
      </c>
    </row>
    <row r="1421" spans="1:5" x14ac:dyDescent="0.2">
      <c r="A1421" s="346"/>
      <c r="B1421" s="351" t="s">
        <v>12734</v>
      </c>
      <c r="C1421" s="348" t="s">
        <v>12735</v>
      </c>
      <c r="D1421" s="349"/>
      <c r="E1421" s="350">
        <v>16.0202360876897</v>
      </c>
    </row>
    <row r="1422" spans="1:5" x14ac:dyDescent="0.2">
      <c r="A1422" s="346"/>
      <c r="B1422" s="351" t="s">
        <v>12736</v>
      </c>
      <c r="C1422" s="348" t="s">
        <v>12737</v>
      </c>
      <c r="D1422" s="349"/>
      <c r="E1422" s="350">
        <v>16.0202360876897</v>
      </c>
    </row>
    <row r="1423" spans="1:5" x14ac:dyDescent="0.2">
      <c r="A1423" s="346"/>
      <c r="B1423" s="351" t="s">
        <v>12738</v>
      </c>
      <c r="C1423" s="348" t="s">
        <v>12739</v>
      </c>
      <c r="D1423" s="349"/>
      <c r="E1423" s="350">
        <v>16.0202360876897</v>
      </c>
    </row>
    <row r="1424" spans="1:5" x14ac:dyDescent="0.2">
      <c r="A1424" s="346"/>
      <c r="B1424" s="351" t="s">
        <v>12740</v>
      </c>
      <c r="C1424" s="348" t="s">
        <v>12741</v>
      </c>
      <c r="D1424" s="349"/>
      <c r="E1424" s="350">
        <v>16.0202360876897</v>
      </c>
    </row>
    <row r="1425" spans="1:5" x14ac:dyDescent="0.2">
      <c r="A1425" s="346"/>
      <c r="B1425" s="351" t="s">
        <v>12742</v>
      </c>
      <c r="C1425" s="348" t="s">
        <v>12743</v>
      </c>
      <c r="D1425" s="349"/>
      <c r="E1425" s="350">
        <v>16.0202360876897</v>
      </c>
    </row>
    <row r="1426" spans="1:5" x14ac:dyDescent="0.2">
      <c r="A1426" s="346"/>
      <c r="B1426" s="351" t="s">
        <v>12744</v>
      </c>
      <c r="C1426" s="348" t="s">
        <v>12745</v>
      </c>
      <c r="D1426" s="349"/>
      <c r="E1426" s="350">
        <v>16.0202360876897</v>
      </c>
    </row>
    <row r="1427" spans="1:5" x14ac:dyDescent="0.2">
      <c r="A1427" s="346"/>
      <c r="B1427" s="351" t="s">
        <v>12746</v>
      </c>
      <c r="C1427" s="348" t="s">
        <v>12747</v>
      </c>
      <c r="D1427" s="349"/>
      <c r="E1427" s="350">
        <v>16.0202360876897</v>
      </c>
    </row>
    <row r="1428" spans="1:5" x14ac:dyDescent="0.2">
      <c r="A1428" s="346"/>
      <c r="B1428" s="351" t="s">
        <v>12748</v>
      </c>
      <c r="C1428" s="348" t="s">
        <v>12749</v>
      </c>
      <c r="D1428" s="349"/>
      <c r="E1428" s="350">
        <v>16.0202360876897</v>
      </c>
    </row>
    <row r="1429" spans="1:5" x14ac:dyDescent="0.2">
      <c r="A1429" s="346"/>
      <c r="B1429" s="351" t="s">
        <v>12750</v>
      </c>
      <c r="C1429" s="348" t="s">
        <v>12751</v>
      </c>
      <c r="D1429" s="349"/>
      <c r="E1429" s="350">
        <v>16.0202360876897</v>
      </c>
    </row>
    <row r="1430" spans="1:5" x14ac:dyDescent="0.2">
      <c r="A1430" s="346"/>
      <c r="B1430" s="351" t="s">
        <v>12752</v>
      </c>
      <c r="C1430" s="348" t="s">
        <v>12753</v>
      </c>
      <c r="D1430" s="349"/>
      <c r="E1430" s="350">
        <v>16.0202360876897</v>
      </c>
    </row>
    <row r="1431" spans="1:5" x14ac:dyDescent="0.2">
      <c r="A1431" s="346"/>
      <c r="B1431" s="351" t="s">
        <v>12754</v>
      </c>
      <c r="C1431" s="348" t="s">
        <v>12755</v>
      </c>
      <c r="D1431" s="349"/>
      <c r="E1431" s="350">
        <v>16.0202360876897</v>
      </c>
    </row>
    <row r="1432" spans="1:5" x14ac:dyDescent="0.2">
      <c r="A1432" s="346"/>
      <c r="B1432" s="351" t="s">
        <v>12756</v>
      </c>
      <c r="C1432" s="348" t="s">
        <v>12757</v>
      </c>
      <c r="D1432" s="349"/>
      <c r="E1432" s="350">
        <v>16.0202360876897</v>
      </c>
    </row>
    <row r="1433" spans="1:5" x14ac:dyDescent="0.2">
      <c r="A1433" s="346"/>
      <c r="B1433" s="351" t="s">
        <v>12758</v>
      </c>
      <c r="C1433" s="348" t="s">
        <v>12759</v>
      </c>
      <c r="D1433" s="349"/>
      <c r="E1433" s="350">
        <v>16.0202360876897</v>
      </c>
    </row>
    <row r="1434" spans="1:5" x14ac:dyDescent="0.2">
      <c r="A1434" s="346"/>
      <c r="B1434" s="351" t="s">
        <v>12760</v>
      </c>
      <c r="C1434" s="348" t="s">
        <v>12761</v>
      </c>
      <c r="D1434" s="349"/>
      <c r="E1434" s="350">
        <v>16.0202360876897</v>
      </c>
    </row>
    <row r="1435" spans="1:5" x14ac:dyDescent="0.2">
      <c r="A1435" s="346"/>
      <c r="B1435" s="351" t="s">
        <v>12762</v>
      </c>
      <c r="C1435" s="348" t="s">
        <v>12763</v>
      </c>
      <c r="D1435" s="349"/>
      <c r="E1435" s="350">
        <v>16.0202360876897</v>
      </c>
    </row>
    <row r="1436" spans="1:5" x14ac:dyDescent="0.2">
      <c r="A1436" s="346"/>
      <c r="B1436" s="351" t="s">
        <v>12764</v>
      </c>
      <c r="C1436" s="348" t="s">
        <v>12765</v>
      </c>
      <c r="D1436" s="349"/>
      <c r="E1436" s="350">
        <v>16.0202360876897</v>
      </c>
    </row>
    <row r="1437" spans="1:5" x14ac:dyDescent="0.2">
      <c r="A1437" s="346"/>
      <c r="B1437" s="351" t="s">
        <v>12766</v>
      </c>
      <c r="C1437" s="348" t="s">
        <v>12767</v>
      </c>
      <c r="D1437" s="349"/>
      <c r="E1437" s="350">
        <v>16.0202360876897</v>
      </c>
    </row>
    <row r="1438" spans="1:5" x14ac:dyDescent="0.2">
      <c r="A1438" s="346"/>
      <c r="B1438" s="351" t="s">
        <v>12768</v>
      </c>
      <c r="C1438" s="348" t="s">
        <v>12769</v>
      </c>
      <c r="D1438" s="349"/>
      <c r="E1438" s="350">
        <v>16.0202360876897</v>
      </c>
    </row>
    <row r="1439" spans="1:5" x14ac:dyDescent="0.2">
      <c r="A1439" s="346"/>
      <c r="B1439" s="351" t="s">
        <v>12770</v>
      </c>
      <c r="C1439" s="348" t="s">
        <v>12771</v>
      </c>
      <c r="D1439" s="349"/>
      <c r="E1439" s="350">
        <v>16.0202360876897</v>
      </c>
    </row>
    <row r="1440" spans="1:5" x14ac:dyDescent="0.2">
      <c r="A1440" s="346"/>
      <c r="B1440" s="351" t="s">
        <v>12772</v>
      </c>
      <c r="C1440" s="348" t="s">
        <v>12773</v>
      </c>
      <c r="D1440" s="349"/>
      <c r="E1440" s="350">
        <v>16.0202360876897</v>
      </c>
    </row>
    <row r="1441" spans="1:5" x14ac:dyDescent="0.2">
      <c r="A1441" s="346"/>
      <c r="B1441" s="351" t="s">
        <v>12774</v>
      </c>
      <c r="C1441" s="348" t="s">
        <v>12775</v>
      </c>
      <c r="D1441" s="349"/>
      <c r="E1441" s="350">
        <v>16.0202360876897</v>
      </c>
    </row>
    <row r="1442" spans="1:5" x14ac:dyDescent="0.2">
      <c r="A1442" s="346"/>
      <c r="B1442" s="351" t="s">
        <v>12776</v>
      </c>
      <c r="C1442" s="348" t="s">
        <v>12777</v>
      </c>
      <c r="D1442" s="349"/>
      <c r="E1442" s="350">
        <v>16.0202360876897</v>
      </c>
    </row>
    <row r="1443" spans="1:5" x14ac:dyDescent="0.2">
      <c r="A1443" s="346"/>
      <c r="B1443" s="351" t="s">
        <v>12778</v>
      </c>
      <c r="C1443" s="348" t="s">
        <v>12779</v>
      </c>
      <c r="D1443" s="349"/>
      <c r="E1443" s="350">
        <v>16.0202360876897</v>
      </c>
    </row>
    <row r="1444" spans="1:5" x14ac:dyDescent="0.2">
      <c r="A1444" s="346"/>
      <c r="B1444" s="351" t="s">
        <v>12780</v>
      </c>
      <c r="C1444" s="348" t="s">
        <v>12781</v>
      </c>
      <c r="D1444" s="349"/>
      <c r="E1444" s="350">
        <v>16.0202360876897</v>
      </c>
    </row>
    <row r="1445" spans="1:5" x14ac:dyDescent="0.2">
      <c r="A1445" s="346"/>
      <c r="B1445" s="351" t="s">
        <v>12782</v>
      </c>
      <c r="C1445" s="348" t="s">
        <v>12783</v>
      </c>
      <c r="D1445" s="349"/>
      <c r="E1445" s="350">
        <v>16.0202360876897</v>
      </c>
    </row>
    <row r="1446" spans="1:5" x14ac:dyDescent="0.2">
      <c r="A1446" s="346"/>
      <c r="B1446" s="351" t="s">
        <v>12784</v>
      </c>
      <c r="C1446" s="348" t="s">
        <v>12785</v>
      </c>
      <c r="D1446" s="349"/>
      <c r="E1446" s="350">
        <v>16.0202360876897</v>
      </c>
    </row>
    <row r="1447" spans="1:5" x14ac:dyDescent="0.2">
      <c r="A1447" s="346"/>
      <c r="B1447" s="351" t="s">
        <v>12786</v>
      </c>
      <c r="C1447" s="348" t="s">
        <v>12787</v>
      </c>
      <c r="D1447" s="349"/>
      <c r="E1447" s="350">
        <v>16.0202360876897</v>
      </c>
    </row>
    <row r="1448" spans="1:5" x14ac:dyDescent="0.2">
      <c r="A1448" s="346"/>
      <c r="B1448" s="351" t="s">
        <v>12788</v>
      </c>
      <c r="C1448" s="348" t="s">
        <v>12789</v>
      </c>
      <c r="D1448" s="349"/>
      <c r="E1448" s="350">
        <v>16.0202360876897</v>
      </c>
    </row>
    <row r="1449" spans="1:5" x14ac:dyDescent="0.2">
      <c r="A1449" s="346"/>
      <c r="B1449" s="351" t="s">
        <v>12790</v>
      </c>
      <c r="C1449" s="348" t="s">
        <v>12791</v>
      </c>
      <c r="D1449" s="349"/>
      <c r="E1449" s="350">
        <v>16.0202360876897</v>
      </c>
    </row>
    <row r="1450" spans="1:5" x14ac:dyDescent="0.2">
      <c r="A1450" s="346"/>
      <c r="B1450" s="351" t="s">
        <v>12792</v>
      </c>
      <c r="C1450" s="348" t="s">
        <v>12793</v>
      </c>
      <c r="D1450" s="349"/>
      <c r="E1450" s="350">
        <v>16.0202360876897</v>
      </c>
    </row>
    <row r="1451" spans="1:5" x14ac:dyDescent="0.2">
      <c r="A1451" s="346"/>
      <c r="B1451" s="351" t="s">
        <v>12794</v>
      </c>
      <c r="C1451" s="348" t="s">
        <v>12795</v>
      </c>
      <c r="D1451" s="349"/>
      <c r="E1451" s="350">
        <v>16.0202360876897</v>
      </c>
    </row>
    <row r="1452" spans="1:5" x14ac:dyDescent="0.2">
      <c r="A1452" s="346"/>
      <c r="B1452" s="351" t="s">
        <v>12796</v>
      </c>
      <c r="C1452" s="348" t="s">
        <v>12797</v>
      </c>
      <c r="D1452" s="349"/>
      <c r="E1452" s="350">
        <v>16.0202360876897</v>
      </c>
    </row>
    <row r="1453" spans="1:5" x14ac:dyDescent="0.2">
      <c r="A1453" s="346"/>
      <c r="B1453" s="351" t="s">
        <v>12798</v>
      </c>
      <c r="C1453" s="348" t="s">
        <v>12799</v>
      </c>
      <c r="D1453" s="349"/>
      <c r="E1453" s="350">
        <v>16.0202360876897</v>
      </c>
    </row>
    <row r="1454" spans="1:5" x14ac:dyDescent="0.2">
      <c r="A1454" s="346"/>
      <c r="B1454" s="351" t="s">
        <v>12800</v>
      </c>
      <c r="C1454" s="348" t="s">
        <v>12801</v>
      </c>
      <c r="D1454" s="349"/>
      <c r="E1454" s="350">
        <v>16.0202360876897</v>
      </c>
    </row>
    <row r="1455" spans="1:5" x14ac:dyDescent="0.2">
      <c r="A1455" s="346"/>
      <c r="B1455" s="351" t="s">
        <v>12802</v>
      </c>
      <c r="C1455" s="348" t="s">
        <v>12803</v>
      </c>
      <c r="D1455" s="349"/>
      <c r="E1455" s="350">
        <v>16.0202360876897</v>
      </c>
    </row>
    <row r="1456" spans="1:5" x14ac:dyDescent="0.2">
      <c r="A1456" s="346"/>
      <c r="B1456" s="351" t="s">
        <v>12804</v>
      </c>
      <c r="C1456" s="348" t="s">
        <v>12805</v>
      </c>
      <c r="D1456" s="349"/>
      <c r="E1456" s="350">
        <v>16.0202360876897</v>
      </c>
    </row>
    <row r="1457" spans="1:5" x14ac:dyDescent="0.2">
      <c r="A1457" s="346"/>
      <c r="B1457" s="351" t="s">
        <v>12806</v>
      </c>
      <c r="C1457" s="348" t="s">
        <v>12807</v>
      </c>
      <c r="D1457" s="349"/>
      <c r="E1457" s="350">
        <v>16.0202360876897</v>
      </c>
    </row>
    <row r="1458" spans="1:5" x14ac:dyDescent="0.2">
      <c r="A1458" s="346"/>
      <c r="B1458" s="351" t="s">
        <v>12808</v>
      </c>
      <c r="C1458" s="348" t="s">
        <v>12809</v>
      </c>
      <c r="D1458" s="349"/>
      <c r="E1458" s="350">
        <v>16.0202360876897</v>
      </c>
    </row>
    <row r="1459" spans="1:5" x14ac:dyDescent="0.2">
      <c r="A1459" s="346"/>
      <c r="B1459" s="351" t="s">
        <v>12810</v>
      </c>
      <c r="C1459" s="348" t="s">
        <v>12811</v>
      </c>
      <c r="D1459" s="349"/>
      <c r="E1459" s="350">
        <v>16.0202360876897</v>
      </c>
    </row>
    <row r="1460" spans="1:5" x14ac:dyDescent="0.2">
      <c r="A1460" s="346"/>
      <c r="B1460" s="351" t="s">
        <v>12812</v>
      </c>
      <c r="C1460" s="348" t="s">
        <v>12813</v>
      </c>
      <c r="D1460" s="349"/>
      <c r="E1460" s="350">
        <v>16.0202360876897</v>
      </c>
    </row>
    <row r="1461" spans="1:5" x14ac:dyDescent="0.2">
      <c r="A1461" s="346"/>
      <c r="B1461" s="351" t="s">
        <v>12814</v>
      </c>
      <c r="C1461" s="348" t="s">
        <v>12815</v>
      </c>
      <c r="D1461" s="349"/>
      <c r="E1461" s="350">
        <v>16.0202360876897</v>
      </c>
    </row>
    <row r="1462" spans="1:5" x14ac:dyDescent="0.2">
      <c r="A1462" s="346"/>
      <c r="B1462" s="351" t="s">
        <v>12816</v>
      </c>
      <c r="C1462" s="348" t="s">
        <v>12817</v>
      </c>
      <c r="D1462" s="349"/>
      <c r="E1462" s="350">
        <v>16.0202360876897</v>
      </c>
    </row>
    <row r="1463" spans="1:5" x14ac:dyDescent="0.2">
      <c r="A1463" s="346"/>
      <c r="B1463" s="351" t="s">
        <v>12818</v>
      </c>
      <c r="C1463" s="348" t="s">
        <v>12819</v>
      </c>
      <c r="D1463" s="349"/>
      <c r="E1463" s="350">
        <v>16.0202360876897</v>
      </c>
    </row>
    <row r="1464" spans="1:5" x14ac:dyDescent="0.2">
      <c r="A1464" s="346"/>
      <c r="B1464" s="351" t="s">
        <v>12820</v>
      </c>
      <c r="C1464" s="348" t="s">
        <v>12821</v>
      </c>
      <c r="D1464" s="349"/>
      <c r="E1464" s="350">
        <v>16.0202360876897</v>
      </c>
    </row>
    <row r="1465" spans="1:5" x14ac:dyDescent="0.2">
      <c r="A1465" s="346"/>
      <c r="B1465" s="351" t="s">
        <v>12822</v>
      </c>
      <c r="C1465" s="348" t="s">
        <v>12823</v>
      </c>
      <c r="D1465" s="349"/>
      <c r="E1465" s="350">
        <v>16.0202360876897</v>
      </c>
    </row>
    <row r="1466" spans="1:5" x14ac:dyDescent="0.2">
      <c r="A1466" s="346"/>
      <c r="B1466" s="351" t="s">
        <v>12824</v>
      </c>
      <c r="C1466" s="348" t="s">
        <v>12825</v>
      </c>
      <c r="D1466" s="349" t="s">
        <v>12826</v>
      </c>
      <c r="E1466" s="350">
        <v>16.0202360876897</v>
      </c>
    </row>
    <row r="1467" spans="1:5" x14ac:dyDescent="0.2">
      <c r="A1467" s="346"/>
      <c r="B1467" s="351" t="s">
        <v>12827</v>
      </c>
      <c r="C1467" s="348" t="s">
        <v>12828</v>
      </c>
      <c r="D1467" s="349" t="s">
        <v>12829</v>
      </c>
      <c r="E1467" s="350">
        <v>35.244519392917368</v>
      </c>
    </row>
    <row r="1468" spans="1:5" x14ac:dyDescent="0.2">
      <c r="A1468" s="346"/>
      <c r="B1468" s="351" t="s">
        <v>12830</v>
      </c>
      <c r="C1468" s="348" t="s">
        <v>12831</v>
      </c>
      <c r="D1468" s="349"/>
      <c r="E1468" s="350">
        <v>16.0202360876897</v>
      </c>
    </row>
    <row r="1469" spans="1:5" x14ac:dyDescent="0.2">
      <c r="A1469" s="346"/>
      <c r="B1469" s="351" t="s">
        <v>9913</v>
      </c>
      <c r="C1469" s="348" t="s">
        <v>9914</v>
      </c>
      <c r="D1469" s="349" t="s">
        <v>12832</v>
      </c>
      <c r="E1469" s="350">
        <v>16.0202360876897</v>
      </c>
    </row>
    <row r="1470" spans="1:5" x14ac:dyDescent="0.2">
      <c r="A1470" s="346"/>
      <c r="B1470" s="351" t="s">
        <v>9915</v>
      </c>
      <c r="C1470" s="348" t="s">
        <v>12833</v>
      </c>
      <c r="D1470" s="349" t="s">
        <v>12834</v>
      </c>
      <c r="E1470" s="350">
        <v>16.0202360876897</v>
      </c>
    </row>
    <row r="1471" spans="1:5" x14ac:dyDescent="0.2">
      <c r="A1471" s="346"/>
      <c r="B1471" s="351" t="s">
        <v>12835</v>
      </c>
      <c r="C1471" s="348" t="s">
        <v>12836</v>
      </c>
      <c r="D1471" s="349"/>
      <c r="E1471" s="350">
        <v>16.0202360876897</v>
      </c>
    </row>
    <row r="1472" spans="1:5" x14ac:dyDescent="0.2">
      <c r="A1472" s="346"/>
      <c r="B1472" s="351" t="s">
        <v>12837</v>
      </c>
      <c r="C1472" s="348" t="s">
        <v>12838</v>
      </c>
      <c r="D1472" s="349"/>
      <c r="E1472" s="350">
        <v>16.0202360876897</v>
      </c>
    </row>
    <row r="1473" spans="1:5" x14ac:dyDescent="0.2">
      <c r="A1473" s="346"/>
      <c r="B1473" s="351" t="s">
        <v>9917</v>
      </c>
      <c r="C1473" s="348" t="s">
        <v>9918</v>
      </c>
      <c r="D1473" s="349" t="s">
        <v>12839</v>
      </c>
      <c r="E1473" s="350">
        <v>16.0202360876897</v>
      </c>
    </row>
    <row r="1474" spans="1:5" x14ac:dyDescent="0.2">
      <c r="A1474" s="346"/>
      <c r="B1474" s="351" t="s">
        <v>9919</v>
      </c>
      <c r="C1474" s="348" t="s">
        <v>9920</v>
      </c>
      <c r="D1474" s="349" t="s">
        <v>12840</v>
      </c>
      <c r="E1474" s="350">
        <v>16.0202360876897</v>
      </c>
    </row>
    <row r="1475" spans="1:5" x14ac:dyDescent="0.2">
      <c r="A1475" s="346"/>
      <c r="B1475" s="351" t="s">
        <v>12841</v>
      </c>
      <c r="C1475" s="348" t="s">
        <v>12842</v>
      </c>
      <c r="D1475" s="349"/>
      <c r="E1475" s="350">
        <v>16.0202360876897</v>
      </c>
    </row>
    <row r="1476" spans="1:5" x14ac:dyDescent="0.2">
      <c r="A1476" s="346"/>
      <c r="B1476" s="351" t="s">
        <v>12843</v>
      </c>
      <c r="C1476" s="348" t="s">
        <v>12844</v>
      </c>
      <c r="D1476" s="349"/>
      <c r="E1476" s="350">
        <v>16.0202360876897</v>
      </c>
    </row>
    <row r="1477" spans="1:5" x14ac:dyDescent="0.2">
      <c r="A1477" s="346"/>
      <c r="B1477" s="351" t="s">
        <v>12845</v>
      </c>
      <c r="C1477" s="348" t="s">
        <v>12846</v>
      </c>
      <c r="D1477" s="349"/>
      <c r="E1477" s="350">
        <v>16.0202360876897</v>
      </c>
    </row>
    <row r="1478" spans="1:5" x14ac:dyDescent="0.2">
      <c r="A1478" s="346"/>
      <c r="B1478" s="351" t="s">
        <v>12847</v>
      </c>
      <c r="C1478" s="348" t="s">
        <v>12848</v>
      </c>
      <c r="D1478" s="349"/>
      <c r="E1478" s="350">
        <v>16.0202360876897</v>
      </c>
    </row>
    <row r="1479" spans="1:5" x14ac:dyDescent="0.2">
      <c r="A1479" s="346"/>
      <c r="B1479" s="351" t="s">
        <v>12849</v>
      </c>
      <c r="C1479" s="348" t="s">
        <v>12850</v>
      </c>
      <c r="D1479" s="349"/>
      <c r="E1479" s="350">
        <v>16.0202360876897</v>
      </c>
    </row>
    <row r="1480" spans="1:5" x14ac:dyDescent="0.2">
      <c r="A1480" s="346"/>
      <c r="B1480" s="351" t="s">
        <v>12851</v>
      </c>
      <c r="C1480" s="348" t="s">
        <v>12852</v>
      </c>
      <c r="D1480" s="349"/>
      <c r="E1480" s="350">
        <v>16.0202360876897</v>
      </c>
    </row>
    <row r="1481" spans="1:5" x14ac:dyDescent="0.2">
      <c r="A1481" s="346"/>
      <c r="B1481" s="351" t="s">
        <v>12853</v>
      </c>
      <c r="C1481" s="348" t="s">
        <v>12854</v>
      </c>
      <c r="D1481" s="349"/>
      <c r="E1481" s="350">
        <v>16.0202360876897</v>
      </c>
    </row>
    <row r="1482" spans="1:5" x14ac:dyDescent="0.2">
      <c r="A1482" s="346"/>
      <c r="B1482" s="351" t="s">
        <v>12855</v>
      </c>
      <c r="C1482" s="348" t="s">
        <v>12856</v>
      </c>
      <c r="D1482" s="349"/>
      <c r="E1482" s="350">
        <v>16.0202360876897</v>
      </c>
    </row>
    <row r="1483" spans="1:5" x14ac:dyDescent="0.2">
      <c r="A1483" s="346"/>
      <c r="B1483" s="351" t="s">
        <v>12857</v>
      </c>
      <c r="C1483" s="348" t="s">
        <v>12858</v>
      </c>
      <c r="D1483" s="349"/>
      <c r="E1483" s="350">
        <v>16.0202360876897</v>
      </c>
    </row>
    <row r="1484" spans="1:5" ht="36" x14ac:dyDescent="0.2">
      <c r="A1484" s="346"/>
      <c r="B1484" s="351"/>
      <c r="C1484" s="357" t="s">
        <v>12859</v>
      </c>
      <c r="D1484" s="349" t="s">
        <v>12860</v>
      </c>
      <c r="E1484" s="362"/>
    </row>
    <row r="1485" spans="1:5" x14ac:dyDescent="0.2">
      <c r="A1485" s="346"/>
      <c r="B1485" s="351" t="s">
        <v>12861</v>
      </c>
      <c r="C1485" s="149" t="s">
        <v>12862</v>
      </c>
      <c r="D1485" s="349"/>
      <c r="E1485" s="350">
        <v>47.580101180438398</v>
      </c>
    </row>
    <row r="1486" spans="1:5" x14ac:dyDescent="0.2">
      <c r="A1486" s="346"/>
      <c r="B1486" s="351" t="s">
        <v>12863</v>
      </c>
      <c r="C1486" s="149" t="s">
        <v>12864</v>
      </c>
      <c r="D1486" s="349"/>
      <c r="E1486" s="350">
        <v>47.580101180438398</v>
      </c>
    </row>
    <row r="1487" spans="1:5" x14ac:dyDescent="0.2">
      <c r="A1487" s="346"/>
      <c r="B1487" s="351" t="s">
        <v>12865</v>
      </c>
      <c r="C1487" s="149" t="s">
        <v>12866</v>
      </c>
      <c r="D1487" s="349"/>
      <c r="E1487" s="350">
        <v>24.51096121416526</v>
      </c>
    </row>
    <row r="1488" spans="1:5" x14ac:dyDescent="0.2">
      <c r="A1488" s="346"/>
      <c r="B1488" s="351" t="s">
        <v>12867</v>
      </c>
      <c r="C1488" s="149" t="s">
        <v>12868</v>
      </c>
      <c r="D1488" s="349"/>
      <c r="E1488" s="350">
        <v>24.51096121416526</v>
      </c>
    </row>
    <row r="1489" spans="1:5" x14ac:dyDescent="0.2">
      <c r="A1489" s="346"/>
      <c r="B1489" s="351" t="s">
        <v>12869</v>
      </c>
      <c r="C1489" s="149" t="s">
        <v>12870</v>
      </c>
      <c r="D1489" s="349"/>
      <c r="E1489" s="350">
        <v>24.51096121416526</v>
      </c>
    </row>
    <row r="1490" spans="1:5" x14ac:dyDescent="0.2">
      <c r="A1490" s="346"/>
      <c r="B1490" s="351" t="s">
        <v>12871</v>
      </c>
      <c r="C1490" s="149" t="s">
        <v>12872</v>
      </c>
      <c r="D1490" s="349"/>
      <c r="E1490" s="350">
        <v>47.580101180438398</v>
      </c>
    </row>
    <row r="1491" spans="1:5" x14ac:dyDescent="0.2">
      <c r="A1491" s="346"/>
      <c r="B1491" s="351" t="s">
        <v>12873</v>
      </c>
      <c r="C1491" s="149" t="s">
        <v>12874</v>
      </c>
      <c r="D1491" s="349"/>
      <c r="E1491" s="350">
        <v>47.580101180438398</v>
      </c>
    </row>
    <row r="1492" spans="1:5" x14ac:dyDescent="0.2">
      <c r="A1492" s="346"/>
      <c r="B1492" s="351" t="s">
        <v>12875</v>
      </c>
      <c r="C1492" s="149" t="s">
        <v>12876</v>
      </c>
      <c r="D1492" s="349"/>
      <c r="E1492" s="350">
        <v>47.580101180438398</v>
      </c>
    </row>
    <row r="1493" spans="1:5" x14ac:dyDescent="0.2">
      <c r="A1493" s="346"/>
      <c r="B1493" s="351" t="s">
        <v>12877</v>
      </c>
      <c r="C1493" s="149" t="s">
        <v>12878</v>
      </c>
      <c r="D1493" s="349"/>
      <c r="E1493" s="350">
        <v>47.580101180438398</v>
      </c>
    </row>
    <row r="1494" spans="1:5" x14ac:dyDescent="0.2">
      <c r="A1494" s="346"/>
      <c r="B1494" s="351" t="s">
        <v>12879</v>
      </c>
      <c r="C1494" s="149" t="s">
        <v>12880</v>
      </c>
      <c r="D1494" s="349"/>
      <c r="E1494" s="350">
        <v>47.580101180438398</v>
      </c>
    </row>
    <row r="1495" spans="1:5" x14ac:dyDescent="0.2">
      <c r="A1495" s="346"/>
      <c r="B1495" s="351" t="s">
        <v>12881</v>
      </c>
      <c r="C1495" s="149" t="s">
        <v>12882</v>
      </c>
      <c r="D1495" s="349"/>
      <c r="E1495" s="350">
        <v>47.580101180438398</v>
      </c>
    </row>
    <row r="1496" spans="1:5" x14ac:dyDescent="0.2">
      <c r="A1496" s="346"/>
      <c r="B1496" s="351" t="s">
        <v>12883</v>
      </c>
      <c r="C1496" s="149" t="s">
        <v>12884</v>
      </c>
      <c r="D1496" s="349"/>
      <c r="E1496" s="350">
        <v>47.580101180438398</v>
      </c>
    </row>
    <row r="1497" spans="1:5" x14ac:dyDescent="0.2">
      <c r="A1497" s="346"/>
      <c r="B1497" s="351" t="s">
        <v>12885</v>
      </c>
      <c r="C1497" s="149" t="s">
        <v>12886</v>
      </c>
      <c r="D1497" s="349"/>
      <c r="E1497" s="350">
        <v>47.580101180438398</v>
      </c>
    </row>
    <row r="1498" spans="1:5" x14ac:dyDescent="0.2">
      <c r="A1498" s="346"/>
      <c r="B1498" s="351" t="s">
        <v>12887</v>
      </c>
      <c r="C1498" s="149" t="s">
        <v>12888</v>
      </c>
      <c r="D1498" s="349"/>
      <c r="E1498" s="350">
        <v>47.580101180438398</v>
      </c>
    </row>
    <row r="1499" spans="1:5" x14ac:dyDescent="0.2">
      <c r="A1499" s="346"/>
      <c r="B1499" s="351" t="s">
        <v>12889</v>
      </c>
      <c r="C1499" s="149" t="s">
        <v>12890</v>
      </c>
      <c r="D1499" s="349"/>
      <c r="E1499" s="350">
        <v>47.580101180438398</v>
      </c>
    </row>
    <row r="1500" spans="1:5" x14ac:dyDescent="0.2">
      <c r="A1500" s="346"/>
      <c r="B1500" s="351" t="s">
        <v>12891</v>
      </c>
      <c r="C1500" s="149" t="s">
        <v>12892</v>
      </c>
      <c r="D1500" s="349"/>
      <c r="E1500" s="350">
        <v>47.580101180438398</v>
      </c>
    </row>
    <row r="1501" spans="1:5" x14ac:dyDescent="0.2">
      <c r="A1501" s="346"/>
      <c r="B1501" s="351" t="s">
        <v>12893</v>
      </c>
      <c r="C1501" s="149" t="s">
        <v>12894</v>
      </c>
      <c r="D1501" s="349"/>
      <c r="E1501" s="350">
        <v>47.580101180438398</v>
      </c>
    </row>
    <row r="1502" spans="1:5" x14ac:dyDescent="0.2">
      <c r="A1502" s="346"/>
      <c r="B1502" s="351" t="s">
        <v>12895</v>
      </c>
      <c r="C1502" s="149" t="s">
        <v>12896</v>
      </c>
      <c r="D1502" s="349"/>
      <c r="E1502" s="350">
        <v>47.580101180438398</v>
      </c>
    </row>
    <row r="1503" spans="1:5" x14ac:dyDescent="0.2">
      <c r="A1503" s="346"/>
      <c r="B1503" s="351" t="s">
        <v>12897</v>
      </c>
      <c r="C1503" s="149" t="s">
        <v>12898</v>
      </c>
      <c r="D1503" s="349"/>
      <c r="E1503" s="350">
        <v>47.580101180438398</v>
      </c>
    </row>
    <row r="1504" spans="1:5" x14ac:dyDescent="0.2">
      <c r="A1504" s="346"/>
      <c r="B1504" s="351" t="s">
        <v>12899</v>
      </c>
      <c r="C1504" s="149" t="s">
        <v>12900</v>
      </c>
      <c r="D1504" s="349"/>
      <c r="E1504" s="350">
        <v>47.580101180438398</v>
      </c>
    </row>
    <row r="1505" spans="1:5" x14ac:dyDescent="0.2">
      <c r="A1505" s="346"/>
      <c r="B1505" s="351" t="s">
        <v>12901</v>
      </c>
      <c r="C1505" s="149" t="s">
        <v>12902</v>
      </c>
      <c r="D1505" s="349"/>
      <c r="E1505" s="350">
        <v>47.580101180438398</v>
      </c>
    </row>
    <row r="1506" spans="1:5" x14ac:dyDescent="0.2">
      <c r="A1506" s="346"/>
      <c r="B1506" s="351" t="s">
        <v>12903</v>
      </c>
      <c r="C1506" s="149" t="s">
        <v>12904</v>
      </c>
      <c r="D1506" s="349"/>
      <c r="E1506" s="350">
        <v>47.580101180438398</v>
      </c>
    </row>
    <row r="1507" spans="1:5" x14ac:dyDescent="0.2">
      <c r="A1507" s="346"/>
      <c r="B1507" s="351" t="s">
        <v>12905</v>
      </c>
      <c r="C1507" s="149" t="s">
        <v>12906</v>
      </c>
      <c r="D1507" s="349"/>
      <c r="E1507" s="350">
        <v>47.580101180438398</v>
      </c>
    </row>
    <row r="1508" spans="1:5" x14ac:dyDescent="0.2">
      <c r="A1508" s="346"/>
      <c r="B1508" s="351" t="s">
        <v>12907</v>
      </c>
      <c r="C1508" s="149" t="s">
        <v>12908</v>
      </c>
      <c r="D1508" s="349"/>
      <c r="E1508" s="350">
        <v>47.580101180438398</v>
      </c>
    </row>
    <row r="1509" spans="1:5" x14ac:dyDescent="0.2">
      <c r="A1509" s="346"/>
      <c r="B1509" s="351" t="s">
        <v>12909</v>
      </c>
      <c r="C1509" s="149" t="s">
        <v>12910</v>
      </c>
      <c r="D1509" s="349"/>
      <c r="E1509" s="350">
        <v>47.580101180438398</v>
      </c>
    </row>
    <row r="1510" spans="1:5" x14ac:dyDescent="0.2">
      <c r="A1510" s="346"/>
      <c r="B1510" s="351" t="s">
        <v>12911</v>
      </c>
      <c r="C1510" s="149" t="s">
        <v>12912</v>
      </c>
      <c r="D1510" s="349"/>
      <c r="E1510" s="350">
        <v>47.580101180438398</v>
      </c>
    </row>
    <row r="1511" spans="1:5" x14ac:dyDescent="0.2">
      <c r="A1511" s="346"/>
      <c r="B1511" s="351" t="s">
        <v>12913</v>
      </c>
      <c r="C1511" s="149" t="s">
        <v>12914</v>
      </c>
      <c r="D1511" s="349"/>
      <c r="E1511" s="350">
        <v>47.580101180438398</v>
      </c>
    </row>
    <row r="1512" spans="1:5" x14ac:dyDescent="0.2">
      <c r="A1512" s="346"/>
      <c r="B1512" s="351" t="s">
        <v>12915</v>
      </c>
      <c r="C1512" s="149" t="s">
        <v>12916</v>
      </c>
      <c r="D1512" s="349"/>
      <c r="E1512" s="350">
        <v>47.580101180438398</v>
      </c>
    </row>
    <row r="1513" spans="1:5" x14ac:dyDescent="0.2">
      <c r="A1513" s="346"/>
      <c r="B1513" s="351" t="s">
        <v>12917</v>
      </c>
      <c r="C1513" s="149" t="s">
        <v>12918</v>
      </c>
      <c r="D1513" s="349"/>
      <c r="E1513" s="350">
        <v>47.580101180438398</v>
      </c>
    </row>
    <row r="1514" spans="1:5" x14ac:dyDescent="0.2">
      <c r="A1514" s="346"/>
      <c r="B1514" s="351" t="s">
        <v>12919</v>
      </c>
      <c r="C1514" s="149" t="s">
        <v>12920</v>
      </c>
      <c r="D1514" s="349"/>
      <c r="E1514" s="350">
        <v>47.580101180438398</v>
      </c>
    </row>
    <row r="1515" spans="1:5" x14ac:dyDescent="0.2">
      <c r="A1515" s="346"/>
      <c r="B1515" s="351" t="s">
        <v>12921</v>
      </c>
      <c r="C1515" s="149" t="s">
        <v>12922</v>
      </c>
      <c r="D1515" s="349"/>
      <c r="E1515" s="350">
        <v>47.580101180438398</v>
      </c>
    </row>
    <row r="1516" spans="1:5" x14ac:dyDescent="0.2">
      <c r="A1516" s="346"/>
      <c r="B1516" s="351" t="s">
        <v>12923</v>
      </c>
      <c r="C1516" s="149" t="s">
        <v>12924</v>
      </c>
      <c r="D1516" s="349"/>
      <c r="E1516" s="350">
        <v>47.580101180438398</v>
      </c>
    </row>
    <row r="1517" spans="1:5" x14ac:dyDescent="0.2">
      <c r="A1517" s="346"/>
      <c r="B1517" s="351" t="s">
        <v>12925</v>
      </c>
      <c r="C1517" s="149" t="s">
        <v>12926</v>
      </c>
      <c r="D1517" s="349"/>
      <c r="E1517" s="350">
        <v>47.580101180438398</v>
      </c>
    </row>
    <row r="1518" spans="1:5" x14ac:dyDescent="0.2">
      <c r="A1518" s="346"/>
      <c r="B1518" s="351" t="s">
        <v>12927</v>
      </c>
      <c r="C1518" s="149" t="s">
        <v>12928</v>
      </c>
      <c r="D1518" s="349"/>
      <c r="E1518" s="350">
        <v>47.580101180438398</v>
      </c>
    </row>
    <row r="1519" spans="1:5" x14ac:dyDescent="0.2">
      <c r="A1519" s="346"/>
      <c r="B1519" s="351" t="s">
        <v>12929</v>
      </c>
      <c r="C1519" s="149" t="s">
        <v>12930</v>
      </c>
      <c r="D1519" s="349"/>
      <c r="E1519" s="350">
        <v>47.580101180438398</v>
      </c>
    </row>
    <row r="1520" spans="1:5" x14ac:dyDescent="0.2">
      <c r="A1520" s="346"/>
      <c r="B1520" s="351" t="s">
        <v>12931</v>
      </c>
      <c r="C1520" s="149" t="s">
        <v>12932</v>
      </c>
      <c r="D1520" s="349"/>
      <c r="E1520" s="350">
        <v>47.580101180438398</v>
      </c>
    </row>
    <row r="1521" spans="1:5" x14ac:dyDescent="0.2">
      <c r="A1521" s="346"/>
      <c r="B1521" s="351" t="s">
        <v>12933</v>
      </c>
      <c r="C1521" s="149" t="s">
        <v>12934</v>
      </c>
      <c r="D1521" s="349"/>
      <c r="E1521" s="350">
        <v>47.580101180438398</v>
      </c>
    </row>
    <row r="1522" spans="1:5" x14ac:dyDescent="0.2">
      <c r="A1522" s="346"/>
      <c r="B1522" s="351" t="s">
        <v>12935</v>
      </c>
      <c r="C1522" s="149" t="s">
        <v>12936</v>
      </c>
      <c r="D1522" s="349"/>
      <c r="E1522" s="350">
        <v>47.580101180438398</v>
      </c>
    </row>
    <row r="1523" spans="1:5" x14ac:dyDescent="0.2">
      <c r="A1523" s="346"/>
      <c r="B1523" s="351" t="s">
        <v>12937</v>
      </c>
      <c r="C1523" s="149" t="s">
        <v>12938</v>
      </c>
      <c r="D1523" s="349"/>
      <c r="E1523" s="350">
        <v>47.580101180438398</v>
      </c>
    </row>
    <row r="1524" spans="1:5" x14ac:dyDescent="0.2">
      <c r="A1524" s="346"/>
      <c r="B1524" s="351" t="s">
        <v>12939</v>
      </c>
      <c r="C1524" s="149" t="s">
        <v>12940</v>
      </c>
      <c r="D1524" s="349"/>
      <c r="E1524" s="350">
        <v>47.580101180438398</v>
      </c>
    </row>
    <row r="1525" spans="1:5" x14ac:dyDescent="0.2">
      <c r="A1525" s="346"/>
      <c r="B1525" s="351" t="s">
        <v>12941</v>
      </c>
      <c r="C1525" s="149" t="s">
        <v>12942</v>
      </c>
      <c r="D1525" s="349"/>
      <c r="E1525" s="350">
        <v>47.580101180438398</v>
      </c>
    </row>
    <row r="1526" spans="1:5" x14ac:dyDescent="0.2">
      <c r="A1526" s="346"/>
      <c r="B1526" s="351" t="s">
        <v>12943</v>
      </c>
      <c r="C1526" s="149" t="s">
        <v>12944</v>
      </c>
      <c r="D1526" s="349"/>
      <c r="E1526" s="350">
        <v>47.580101180438398</v>
      </c>
    </row>
    <row r="1527" spans="1:5" x14ac:dyDescent="0.2">
      <c r="A1527" s="346"/>
      <c r="B1527" s="351" t="s">
        <v>12945</v>
      </c>
      <c r="C1527" s="149" t="s">
        <v>12946</v>
      </c>
      <c r="D1527" s="349"/>
      <c r="E1527" s="350">
        <v>47.580101180438398</v>
      </c>
    </row>
    <row r="1528" spans="1:5" x14ac:dyDescent="0.2">
      <c r="A1528" s="346"/>
      <c r="B1528" s="351" t="s">
        <v>12947</v>
      </c>
      <c r="C1528" s="149" t="s">
        <v>12948</v>
      </c>
      <c r="D1528" s="349"/>
      <c r="E1528" s="350">
        <v>47.580101180438398</v>
      </c>
    </row>
    <row r="1529" spans="1:5" x14ac:dyDescent="0.2">
      <c r="A1529" s="346"/>
      <c r="B1529" s="351" t="s">
        <v>12949</v>
      </c>
      <c r="C1529" s="149" t="s">
        <v>12950</v>
      </c>
      <c r="D1529" s="349"/>
      <c r="E1529" s="350">
        <v>47.580101180438398</v>
      </c>
    </row>
    <row r="1530" spans="1:5" x14ac:dyDescent="0.2">
      <c r="A1530" s="346"/>
      <c r="B1530" s="351" t="s">
        <v>12951</v>
      </c>
      <c r="C1530" s="149" t="s">
        <v>12952</v>
      </c>
      <c r="D1530" s="349"/>
      <c r="E1530" s="350">
        <v>47.580101180438398</v>
      </c>
    </row>
    <row r="1531" spans="1:5" x14ac:dyDescent="0.2">
      <c r="A1531" s="346"/>
      <c r="B1531" s="351" t="s">
        <v>12953</v>
      </c>
      <c r="C1531" s="149" t="s">
        <v>12954</v>
      </c>
      <c r="D1531" s="349"/>
      <c r="E1531" s="350">
        <v>47.580101180438398</v>
      </c>
    </row>
    <row r="1532" spans="1:5" x14ac:dyDescent="0.2">
      <c r="A1532" s="346"/>
      <c r="B1532" s="351" t="s">
        <v>12955</v>
      </c>
      <c r="C1532" s="149" t="s">
        <v>12956</v>
      </c>
      <c r="D1532" s="349"/>
      <c r="E1532" s="350">
        <v>47.580101180438398</v>
      </c>
    </row>
    <row r="1533" spans="1:5" x14ac:dyDescent="0.2">
      <c r="A1533" s="346"/>
      <c r="B1533" s="351" t="s">
        <v>12957</v>
      </c>
      <c r="C1533" s="149" t="s">
        <v>12958</v>
      </c>
      <c r="D1533" s="349"/>
      <c r="E1533" s="350">
        <v>47.580101180438398</v>
      </c>
    </row>
    <row r="1534" spans="1:5" x14ac:dyDescent="0.2">
      <c r="A1534" s="346"/>
      <c r="B1534" s="351" t="s">
        <v>12959</v>
      </c>
      <c r="C1534" s="149" t="s">
        <v>12960</v>
      </c>
      <c r="D1534" s="349"/>
      <c r="E1534" s="350">
        <v>47.580101180438398</v>
      </c>
    </row>
    <row r="1535" spans="1:5" x14ac:dyDescent="0.2">
      <c r="A1535" s="346"/>
      <c r="B1535" s="351" t="s">
        <v>12961</v>
      </c>
      <c r="C1535" s="149" t="s">
        <v>12962</v>
      </c>
      <c r="D1535" s="349"/>
      <c r="E1535" s="350">
        <v>47.580101180438398</v>
      </c>
    </row>
    <row r="1536" spans="1:5" x14ac:dyDescent="0.2">
      <c r="A1536" s="346"/>
      <c r="B1536" s="351" t="s">
        <v>12963</v>
      </c>
      <c r="C1536" s="149" t="s">
        <v>12964</v>
      </c>
      <c r="D1536" s="349"/>
      <c r="E1536" s="350">
        <v>47.580101180438398</v>
      </c>
    </row>
    <row r="1537" spans="1:5" x14ac:dyDescent="0.2">
      <c r="A1537" s="346"/>
      <c r="B1537" s="351" t="s">
        <v>12965</v>
      </c>
      <c r="C1537" s="149" t="s">
        <v>12966</v>
      </c>
      <c r="D1537" s="349"/>
      <c r="E1537" s="350">
        <v>47.580101180438398</v>
      </c>
    </row>
    <row r="1538" spans="1:5" x14ac:dyDescent="0.2">
      <c r="A1538" s="346"/>
      <c r="B1538" s="351" t="s">
        <v>12967</v>
      </c>
      <c r="C1538" s="149" t="s">
        <v>12968</v>
      </c>
      <c r="D1538" s="349"/>
      <c r="E1538" s="350">
        <v>47.580101180438398</v>
      </c>
    </row>
    <row r="1539" spans="1:5" x14ac:dyDescent="0.2">
      <c r="A1539" s="346"/>
      <c r="B1539" s="351" t="s">
        <v>12969</v>
      </c>
      <c r="C1539" s="149" t="s">
        <v>12970</v>
      </c>
      <c r="D1539" s="349"/>
      <c r="E1539" s="350">
        <v>47.580101180438398</v>
      </c>
    </row>
    <row r="1540" spans="1:5" x14ac:dyDescent="0.2">
      <c r="A1540" s="346"/>
      <c r="B1540" s="351" t="s">
        <v>12971</v>
      </c>
      <c r="C1540" s="149" t="s">
        <v>12972</v>
      </c>
      <c r="D1540" s="349"/>
      <c r="E1540" s="350">
        <v>47.580101180438398</v>
      </c>
    </row>
    <row r="1541" spans="1:5" x14ac:dyDescent="0.2">
      <c r="A1541" s="346"/>
      <c r="B1541" s="351" t="s">
        <v>12973</v>
      </c>
      <c r="C1541" s="149" t="s">
        <v>12974</v>
      </c>
      <c r="D1541" s="349"/>
      <c r="E1541" s="350">
        <v>47.580101180438398</v>
      </c>
    </row>
    <row r="1542" spans="1:5" x14ac:dyDescent="0.2">
      <c r="A1542" s="346"/>
      <c r="B1542" s="351" t="s">
        <v>12975</v>
      </c>
      <c r="C1542" s="149" t="s">
        <v>12976</v>
      </c>
      <c r="D1542" s="349"/>
      <c r="E1542" s="350">
        <v>47.580101180438398</v>
      </c>
    </row>
    <row r="1543" spans="1:5" x14ac:dyDescent="0.2">
      <c r="A1543" s="346"/>
      <c r="B1543" s="351" t="s">
        <v>12977</v>
      </c>
      <c r="C1543" s="149" t="s">
        <v>12978</v>
      </c>
      <c r="D1543" s="349"/>
      <c r="E1543" s="350">
        <v>47.580101180438398</v>
      </c>
    </row>
    <row r="1544" spans="1:5" x14ac:dyDescent="0.2">
      <c r="A1544" s="346"/>
      <c r="B1544" s="351" t="s">
        <v>12979</v>
      </c>
      <c r="C1544" s="149" t="s">
        <v>12980</v>
      </c>
      <c r="D1544" s="349"/>
      <c r="E1544" s="350">
        <v>47.580101180438398</v>
      </c>
    </row>
    <row r="1545" spans="1:5" x14ac:dyDescent="0.2">
      <c r="A1545" s="346"/>
      <c r="B1545" s="351" t="s">
        <v>12981</v>
      </c>
      <c r="C1545" s="149" t="s">
        <v>12982</v>
      </c>
      <c r="D1545" s="349"/>
      <c r="E1545" s="350">
        <v>47.580101180438398</v>
      </c>
    </row>
    <row r="1546" spans="1:5" x14ac:dyDescent="0.2">
      <c r="A1546" s="346"/>
      <c r="B1546" s="351" t="s">
        <v>12983</v>
      </c>
      <c r="C1546" s="149" t="s">
        <v>12984</v>
      </c>
      <c r="D1546" s="349"/>
      <c r="E1546" s="350">
        <v>47.580101180438398</v>
      </c>
    </row>
    <row r="1547" spans="1:5" x14ac:dyDescent="0.2">
      <c r="A1547" s="346"/>
      <c r="B1547" s="351" t="s">
        <v>12985</v>
      </c>
      <c r="C1547" s="149" t="s">
        <v>12986</v>
      </c>
      <c r="D1547" s="349"/>
      <c r="E1547" s="350">
        <v>47.580101180438398</v>
      </c>
    </row>
    <row r="1548" spans="1:5" x14ac:dyDescent="0.2">
      <c r="A1548" s="346"/>
      <c r="B1548" s="351" t="s">
        <v>12987</v>
      </c>
      <c r="C1548" s="149" t="s">
        <v>12988</v>
      </c>
      <c r="D1548" s="349"/>
      <c r="E1548" s="350">
        <v>47.580101180438398</v>
      </c>
    </row>
    <row r="1549" spans="1:5" x14ac:dyDescent="0.2">
      <c r="A1549" s="346"/>
      <c r="B1549" s="351" t="s">
        <v>12989</v>
      </c>
      <c r="C1549" s="149" t="s">
        <v>12990</v>
      </c>
      <c r="D1549" s="349"/>
      <c r="E1549" s="350">
        <v>47.580101180438398</v>
      </c>
    </row>
    <row r="1550" spans="1:5" x14ac:dyDescent="0.2">
      <c r="A1550" s="346"/>
      <c r="B1550" s="351" t="s">
        <v>12991</v>
      </c>
      <c r="C1550" s="149" t="s">
        <v>12992</v>
      </c>
      <c r="D1550" s="349"/>
      <c r="E1550" s="350">
        <v>47.580101180438398</v>
      </c>
    </row>
    <row r="1551" spans="1:5" x14ac:dyDescent="0.2">
      <c r="A1551" s="346"/>
      <c r="B1551" s="351" t="s">
        <v>12993</v>
      </c>
      <c r="C1551" s="149" t="s">
        <v>12994</v>
      </c>
      <c r="D1551" s="349"/>
      <c r="E1551" s="350">
        <v>47.580101180438398</v>
      </c>
    </row>
    <row r="1552" spans="1:5" x14ac:dyDescent="0.2">
      <c r="A1552" s="346"/>
      <c r="B1552" s="351" t="s">
        <v>12995</v>
      </c>
      <c r="C1552" s="149" t="s">
        <v>12996</v>
      </c>
      <c r="D1552" s="349"/>
      <c r="E1552" s="350">
        <v>47.580101180438398</v>
      </c>
    </row>
    <row r="1553" spans="1:5" x14ac:dyDescent="0.2">
      <c r="A1553" s="346"/>
      <c r="B1553" s="351" t="s">
        <v>12997</v>
      </c>
      <c r="C1553" s="149" t="s">
        <v>12998</v>
      </c>
      <c r="D1553" s="349"/>
      <c r="E1553" s="350">
        <v>47.580101180438398</v>
      </c>
    </row>
    <row r="1554" spans="1:5" x14ac:dyDescent="0.2">
      <c r="A1554" s="346"/>
      <c r="B1554" s="351" t="s">
        <v>12999</v>
      </c>
      <c r="C1554" s="149" t="s">
        <v>13000</v>
      </c>
      <c r="D1554" s="349"/>
      <c r="E1554" s="350">
        <v>47.580101180438398</v>
      </c>
    </row>
    <row r="1555" spans="1:5" x14ac:dyDescent="0.2">
      <c r="A1555" s="346"/>
      <c r="B1555" s="351" t="s">
        <v>13001</v>
      </c>
      <c r="C1555" s="149" t="s">
        <v>13002</v>
      </c>
      <c r="D1555" s="349"/>
      <c r="E1555" s="350">
        <v>47.580101180438398</v>
      </c>
    </row>
    <row r="1556" spans="1:5" x14ac:dyDescent="0.2">
      <c r="A1556" s="346"/>
      <c r="B1556" s="351" t="s">
        <v>13003</v>
      </c>
      <c r="C1556" s="149" t="s">
        <v>13004</v>
      </c>
      <c r="D1556" s="349"/>
      <c r="E1556" s="350">
        <v>47.580101180438398</v>
      </c>
    </row>
    <row r="1557" spans="1:5" x14ac:dyDescent="0.2">
      <c r="A1557" s="346"/>
      <c r="B1557" s="351" t="s">
        <v>13005</v>
      </c>
      <c r="C1557" s="149" t="s">
        <v>13006</v>
      </c>
      <c r="D1557" s="349"/>
      <c r="E1557" s="350">
        <v>47.580101180438398</v>
      </c>
    </row>
    <row r="1558" spans="1:5" x14ac:dyDescent="0.2">
      <c r="A1558" s="346"/>
      <c r="B1558" s="351" t="s">
        <v>13007</v>
      </c>
      <c r="C1558" s="149" t="s">
        <v>13008</v>
      </c>
      <c r="D1558" s="349"/>
      <c r="E1558" s="350">
        <v>47.580101180438398</v>
      </c>
    </row>
    <row r="1559" spans="1:5" x14ac:dyDescent="0.2">
      <c r="A1559" s="346"/>
      <c r="B1559" s="351" t="s">
        <v>13009</v>
      </c>
      <c r="C1559" s="149" t="s">
        <v>13010</v>
      </c>
      <c r="D1559" s="349"/>
      <c r="E1559" s="350">
        <v>47.580101180438398</v>
      </c>
    </row>
    <row r="1560" spans="1:5" x14ac:dyDescent="0.2">
      <c r="A1560" s="346"/>
      <c r="B1560" s="351" t="s">
        <v>13011</v>
      </c>
      <c r="C1560" s="149" t="s">
        <v>13012</v>
      </c>
      <c r="D1560" s="349"/>
      <c r="E1560" s="350">
        <v>47.580101180438398</v>
      </c>
    </row>
    <row r="1561" spans="1:5" x14ac:dyDescent="0.2">
      <c r="A1561" s="346"/>
      <c r="B1561" s="351" t="s">
        <v>13013</v>
      </c>
      <c r="C1561" s="149" t="s">
        <v>13014</v>
      </c>
      <c r="D1561" s="349"/>
      <c r="E1561" s="350">
        <v>47.580101180438398</v>
      </c>
    </row>
    <row r="1562" spans="1:5" x14ac:dyDescent="0.2">
      <c r="A1562" s="346"/>
      <c r="B1562" s="351" t="s">
        <v>13015</v>
      </c>
      <c r="C1562" s="149" t="s">
        <v>13016</v>
      </c>
      <c r="D1562" s="349"/>
      <c r="E1562" s="350">
        <v>47.580101180438398</v>
      </c>
    </row>
    <row r="1563" spans="1:5" x14ac:dyDescent="0.2">
      <c r="A1563" s="346"/>
      <c r="B1563" s="351" t="s">
        <v>13017</v>
      </c>
      <c r="C1563" s="149" t="s">
        <v>13018</v>
      </c>
      <c r="D1563" s="349"/>
      <c r="E1563" s="350">
        <v>47.580101180438398</v>
      </c>
    </row>
    <row r="1564" spans="1:5" x14ac:dyDescent="0.2">
      <c r="A1564" s="346"/>
      <c r="B1564" s="351" t="s">
        <v>13019</v>
      </c>
      <c r="C1564" s="149" t="s">
        <v>13020</v>
      </c>
      <c r="D1564" s="349"/>
      <c r="E1564" s="350">
        <v>47.580101180438398</v>
      </c>
    </row>
    <row r="1565" spans="1:5" x14ac:dyDescent="0.2">
      <c r="A1565" s="346"/>
      <c r="B1565" s="351" t="s">
        <v>13021</v>
      </c>
      <c r="C1565" s="149" t="s">
        <v>13022</v>
      </c>
      <c r="D1565" s="349"/>
      <c r="E1565" s="350">
        <v>47.580101180438398</v>
      </c>
    </row>
    <row r="1566" spans="1:5" x14ac:dyDescent="0.2">
      <c r="A1566" s="346"/>
      <c r="B1566" s="351" t="s">
        <v>13023</v>
      </c>
      <c r="C1566" s="149" t="s">
        <v>13024</v>
      </c>
      <c r="D1566" s="349"/>
      <c r="E1566" s="350">
        <v>47.580101180438398</v>
      </c>
    </row>
    <row r="1567" spans="1:5" x14ac:dyDescent="0.2">
      <c r="A1567" s="346"/>
      <c r="B1567" s="351" t="s">
        <v>13025</v>
      </c>
      <c r="C1567" s="149" t="s">
        <v>13026</v>
      </c>
      <c r="D1567" s="349"/>
      <c r="E1567" s="350">
        <v>47.580101180438398</v>
      </c>
    </row>
    <row r="1568" spans="1:5" x14ac:dyDescent="0.2">
      <c r="A1568" s="346"/>
      <c r="B1568" s="351" t="s">
        <v>13027</v>
      </c>
      <c r="C1568" s="149" t="s">
        <v>13028</v>
      </c>
      <c r="D1568" s="349"/>
      <c r="E1568" s="350">
        <v>47.580101180438398</v>
      </c>
    </row>
    <row r="1569" spans="1:5" x14ac:dyDescent="0.2">
      <c r="A1569" s="346"/>
      <c r="B1569" s="351" t="s">
        <v>13029</v>
      </c>
      <c r="C1569" s="149" t="s">
        <v>13030</v>
      </c>
      <c r="D1569" s="349"/>
      <c r="E1569" s="350">
        <v>47.580101180438398</v>
      </c>
    </row>
    <row r="1570" spans="1:5" x14ac:dyDescent="0.2">
      <c r="A1570" s="346"/>
      <c r="B1570" s="351" t="s">
        <v>13031</v>
      </c>
      <c r="C1570" s="149" t="s">
        <v>13032</v>
      </c>
      <c r="D1570" s="349"/>
      <c r="E1570" s="350">
        <v>47.580101180438398</v>
      </c>
    </row>
    <row r="1571" spans="1:5" x14ac:dyDescent="0.2">
      <c r="A1571" s="346"/>
      <c r="B1571" s="351" t="s">
        <v>13033</v>
      </c>
      <c r="C1571" s="149" t="s">
        <v>13034</v>
      </c>
      <c r="D1571" s="349"/>
      <c r="E1571" s="350">
        <v>47.580101180438398</v>
      </c>
    </row>
    <row r="1572" spans="1:5" x14ac:dyDescent="0.2">
      <c r="A1572" s="346"/>
      <c r="B1572" s="351" t="s">
        <v>13035</v>
      </c>
      <c r="C1572" s="149" t="s">
        <v>13036</v>
      </c>
      <c r="D1572" s="349"/>
      <c r="E1572" s="350">
        <v>47.580101180438398</v>
      </c>
    </row>
    <row r="1573" spans="1:5" x14ac:dyDescent="0.2">
      <c r="A1573" s="346"/>
      <c r="B1573" s="351" t="s">
        <v>13037</v>
      </c>
      <c r="C1573" s="149" t="s">
        <v>13038</v>
      </c>
      <c r="D1573" s="349"/>
      <c r="E1573" s="350">
        <v>47.580101180438398</v>
      </c>
    </row>
    <row r="1574" spans="1:5" x14ac:dyDescent="0.2">
      <c r="A1574" s="346"/>
      <c r="B1574" s="351" t="s">
        <v>13039</v>
      </c>
      <c r="C1574" s="149" t="s">
        <v>13040</v>
      </c>
      <c r="D1574" s="349"/>
      <c r="E1574" s="350">
        <v>47.580101180438398</v>
      </c>
    </row>
    <row r="1575" spans="1:5" x14ac:dyDescent="0.2">
      <c r="A1575" s="346"/>
      <c r="B1575" s="351" t="s">
        <v>13041</v>
      </c>
      <c r="C1575" s="149" t="s">
        <v>13042</v>
      </c>
      <c r="D1575" s="349"/>
      <c r="E1575" s="350">
        <v>47.580101180438398</v>
      </c>
    </row>
    <row r="1576" spans="1:5" x14ac:dyDescent="0.2">
      <c r="A1576" s="346"/>
      <c r="B1576" s="351" t="s">
        <v>13043</v>
      </c>
      <c r="C1576" s="149" t="s">
        <v>13044</v>
      </c>
      <c r="D1576" s="349"/>
      <c r="E1576" s="350">
        <v>47.580101180438398</v>
      </c>
    </row>
    <row r="1577" spans="1:5" x14ac:dyDescent="0.2">
      <c r="A1577" s="346"/>
      <c r="B1577" s="351" t="s">
        <v>13045</v>
      </c>
      <c r="C1577" s="149" t="s">
        <v>13046</v>
      </c>
      <c r="D1577" s="349"/>
      <c r="E1577" s="350">
        <v>47.580101180438398</v>
      </c>
    </row>
    <row r="1578" spans="1:5" x14ac:dyDescent="0.2">
      <c r="A1578" s="346"/>
      <c r="B1578" s="351" t="s">
        <v>13047</v>
      </c>
      <c r="C1578" s="149" t="s">
        <v>13048</v>
      </c>
      <c r="D1578" s="349"/>
      <c r="E1578" s="350">
        <v>47.580101180438398</v>
      </c>
    </row>
    <row r="1579" spans="1:5" x14ac:dyDescent="0.2">
      <c r="A1579" s="346"/>
      <c r="B1579" s="351" t="s">
        <v>13049</v>
      </c>
      <c r="C1579" s="149" t="s">
        <v>13050</v>
      </c>
      <c r="D1579" s="349"/>
      <c r="E1579" s="350">
        <v>47.580101180438398</v>
      </c>
    </row>
    <row r="1580" spans="1:5" x14ac:dyDescent="0.2">
      <c r="A1580" s="346"/>
      <c r="B1580" s="351" t="s">
        <v>13051</v>
      </c>
      <c r="C1580" s="149" t="s">
        <v>13052</v>
      </c>
      <c r="D1580" s="349"/>
      <c r="E1580" s="350">
        <v>47.580101180438398</v>
      </c>
    </row>
    <row r="1581" spans="1:5" x14ac:dyDescent="0.2">
      <c r="A1581" s="346"/>
      <c r="B1581" s="351" t="s">
        <v>13053</v>
      </c>
      <c r="C1581" s="149" t="s">
        <v>13054</v>
      </c>
      <c r="D1581" s="349"/>
      <c r="E1581" s="350">
        <v>47.580101180438398</v>
      </c>
    </row>
    <row r="1582" spans="1:5" x14ac:dyDescent="0.2">
      <c r="A1582" s="346"/>
      <c r="B1582" s="351" t="s">
        <v>13055</v>
      </c>
      <c r="C1582" s="149" t="s">
        <v>13056</v>
      </c>
      <c r="D1582" s="349"/>
      <c r="E1582" s="350">
        <v>47.580101180438398</v>
      </c>
    </row>
    <row r="1583" spans="1:5" x14ac:dyDescent="0.2">
      <c r="A1583" s="346"/>
      <c r="B1583" s="351" t="s">
        <v>13057</v>
      </c>
      <c r="C1583" s="149" t="s">
        <v>13058</v>
      </c>
      <c r="D1583" s="349"/>
      <c r="E1583" s="350">
        <v>47.580101180438398</v>
      </c>
    </row>
    <row r="1584" spans="1:5" x14ac:dyDescent="0.2">
      <c r="A1584" s="346"/>
      <c r="B1584" s="351" t="s">
        <v>13059</v>
      </c>
      <c r="C1584" s="149" t="s">
        <v>13060</v>
      </c>
      <c r="D1584" s="349"/>
      <c r="E1584" s="350">
        <v>47.580101180438398</v>
      </c>
    </row>
    <row r="1585" spans="1:5" x14ac:dyDescent="0.2">
      <c r="A1585" s="346"/>
      <c r="B1585" s="351" t="s">
        <v>13061</v>
      </c>
      <c r="C1585" s="149" t="s">
        <v>13062</v>
      </c>
      <c r="D1585" s="349"/>
      <c r="E1585" s="350">
        <v>47.580101180438398</v>
      </c>
    </row>
    <row r="1586" spans="1:5" x14ac:dyDescent="0.2">
      <c r="A1586" s="346"/>
      <c r="B1586" s="351" t="s">
        <v>13063</v>
      </c>
      <c r="C1586" s="149" t="s">
        <v>13064</v>
      </c>
      <c r="D1586" s="349"/>
      <c r="E1586" s="350">
        <v>47.580101180438398</v>
      </c>
    </row>
    <row r="1587" spans="1:5" x14ac:dyDescent="0.2">
      <c r="A1587" s="346"/>
      <c r="B1587" s="351" t="s">
        <v>13065</v>
      </c>
      <c r="C1587" s="149" t="s">
        <v>13066</v>
      </c>
      <c r="D1587" s="349"/>
      <c r="E1587" s="350">
        <v>47.580101180438398</v>
      </c>
    </row>
    <row r="1588" spans="1:5" x14ac:dyDescent="0.2">
      <c r="A1588" s="346"/>
      <c r="B1588" s="351" t="s">
        <v>13067</v>
      </c>
      <c r="C1588" s="149" t="s">
        <v>13068</v>
      </c>
      <c r="D1588" s="349"/>
      <c r="E1588" s="350">
        <v>47.580101180438398</v>
      </c>
    </row>
    <row r="1589" spans="1:5" x14ac:dyDescent="0.2">
      <c r="A1589" s="346"/>
      <c r="B1589" s="351" t="s">
        <v>13069</v>
      </c>
      <c r="C1589" s="149" t="s">
        <v>13070</v>
      </c>
      <c r="D1589" s="349"/>
      <c r="E1589" s="350">
        <v>47.580101180438398</v>
      </c>
    </row>
    <row r="1590" spans="1:5" x14ac:dyDescent="0.2">
      <c r="A1590" s="346"/>
      <c r="B1590" s="351" t="s">
        <v>13071</v>
      </c>
      <c r="C1590" s="149" t="s">
        <v>13072</v>
      </c>
      <c r="D1590" s="349"/>
      <c r="E1590" s="350">
        <v>47.580101180438398</v>
      </c>
    </row>
    <row r="1591" spans="1:5" x14ac:dyDescent="0.2">
      <c r="A1591" s="346"/>
      <c r="B1591" s="351" t="s">
        <v>13073</v>
      </c>
      <c r="C1591" s="149" t="s">
        <v>13074</v>
      </c>
      <c r="D1591" s="349"/>
      <c r="E1591" s="350">
        <v>47.580101180438398</v>
      </c>
    </row>
    <row r="1592" spans="1:5" x14ac:dyDescent="0.2">
      <c r="A1592" s="346"/>
      <c r="B1592" s="351" t="s">
        <v>13075</v>
      </c>
      <c r="C1592" s="149" t="s">
        <v>13076</v>
      </c>
      <c r="D1592" s="349"/>
      <c r="E1592" s="350">
        <v>47.580101180438398</v>
      </c>
    </row>
    <row r="1593" spans="1:5" x14ac:dyDescent="0.2">
      <c r="A1593" s="346"/>
      <c r="B1593" s="351" t="s">
        <v>13077</v>
      </c>
      <c r="C1593" s="149" t="s">
        <v>13078</v>
      </c>
      <c r="D1593" s="349"/>
      <c r="E1593" s="350">
        <v>47.580101180438398</v>
      </c>
    </row>
    <row r="1594" spans="1:5" x14ac:dyDescent="0.2">
      <c r="A1594" s="346"/>
      <c r="B1594" s="351" t="s">
        <v>13079</v>
      </c>
      <c r="C1594" s="149" t="s">
        <v>13080</v>
      </c>
      <c r="D1594" s="349"/>
      <c r="E1594" s="350">
        <v>47.580101180438398</v>
      </c>
    </row>
    <row r="1595" spans="1:5" x14ac:dyDescent="0.2">
      <c r="A1595" s="346"/>
      <c r="B1595" s="351" t="s">
        <v>13081</v>
      </c>
      <c r="C1595" s="149" t="s">
        <v>13082</v>
      </c>
      <c r="D1595" s="349"/>
      <c r="E1595" s="350">
        <v>47.580101180438398</v>
      </c>
    </row>
    <row r="1596" spans="1:5" x14ac:dyDescent="0.2">
      <c r="A1596" s="346"/>
      <c r="B1596" s="351" t="s">
        <v>13083</v>
      </c>
      <c r="C1596" s="149" t="s">
        <v>13084</v>
      </c>
      <c r="D1596" s="349"/>
      <c r="E1596" s="350">
        <v>47.580101180438398</v>
      </c>
    </row>
    <row r="1597" spans="1:5" x14ac:dyDescent="0.2">
      <c r="A1597" s="346"/>
      <c r="B1597" s="351" t="s">
        <v>13085</v>
      </c>
      <c r="C1597" s="149" t="s">
        <v>13086</v>
      </c>
      <c r="D1597" s="349"/>
      <c r="E1597" s="350">
        <v>47.580101180438398</v>
      </c>
    </row>
    <row r="1598" spans="1:5" x14ac:dyDescent="0.2">
      <c r="A1598" s="346"/>
      <c r="B1598" s="351" t="s">
        <v>13087</v>
      </c>
      <c r="C1598" s="149" t="s">
        <v>13088</v>
      </c>
      <c r="D1598" s="349"/>
      <c r="E1598" s="350">
        <v>47.580101180438398</v>
      </c>
    </row>
    <row r="1599" spans="1:5" x14ac:dyDescent="0.2">
      <c r="A1599" s="346"/>
      <c r="B1599" s="351" t="s">
        <v>13089</v>
      </c>
      <c r="C1599" s="149" t="s">
        <v>13090</v>
      </c>
      <c r="D1599" s="349"/>
      <c r="E1599" s="350">
        <v>47.580101180438398</v>
      </c>
    </row>
    <row r="1600" spans="1:5" x14ac:dyDescent="0.2">
      <c r="A1600" s="346"/>
      <c r="B1600" s="351" t="s">
        <v>13091</v>
      </c>
      <c r="C1600" s="149" t="s">
        <v>13092</v>
      </c>
      <c r="D1600" s="349"/>
      <c r="E1600" s="350">
        <v>47.580101180438398</v>
      </c>
    </row>
    <row r="1601" spans="1:5" x14ac:dyDescent="0.2">
      <c r="A1601" s="346"/>
      <c r="B1601" s="351" t="s">
        <v>13093</v>
      </c>
      <c r="C1601" s="149" t="s">
        <v>13094</v>
      </c>
      <c r="D1601" s="349"/>
      <c r="E1601" s="350">
        <v>47.580101180438398</v>
      </c>
    </row>
    <row r="1602" spans="1:5" x14ac:dyDescent="0.2">
      <c r="A1602" s="346"/>
      <c r="B1602" s="351" t="s">
        <v>13095</v>
      </c>
      <c r="C1602" s="149" t="s">
        <v>13096</v>
      </c>
      <c r="D1602" s="349"/>
      <c r="E1602" s="350">
        <v>47.580101180438398</v>
      </c>
    </row>
    <row r="1603" spans="1:5" x14ac:dyDescent="0.2">
      <c r="A1603" s="346"/>
      <c r="B1603" s="351" t="s">
        <v>13097</v>
      </c>
      <c r="C1603" s="149" t="s">
        <v>13098</v>
      </c>
      <c r="D1603" s="349"/>
      <c r="E1603" s="350">
        <v>47.580101180438398</v>
      </c>
    </row>
    <row r="1604" spans="1:5" x14ac:dyDescent="0.2">
      <c r="A1604" s="346"/>
      <c r="B1604" s="351" t="s">
        <v>13099</v>
      </c>
      <c r="C1604" s="149" t="s">
        <v>13100</v>
      </c>
      <c r="D1604" s="349"/>
      <c r="E1604" s="350">
        <v>47.580101180438398</v>
      </c>
    </row>
    <row r="1605" spans="1:5" x14ac:dyDescent="0.2">
      <c r="A1605" s="346"/>
      <c r="B1605" s="351" t="s">
        <v>13101</v>
      </c>
      <c r="C1605" s="149" t="s">
        <v>13102</v>
      </c>
      <c r="D1605" s="349"/>
      <c r="E1605" s="350">
        <v>47.580101180438398</v>
      </c>
    </row>
    <row r="1606" spans="1:5" x14ac:dyDescent="0.2">
      <c r="A1606" s="346"/>
      <c r="B1606" s="351" t="s">
        <v>13103</v>
      </c>
      <c r="C1606" s="149" t="s">
        <v>13104</v>
      </c>
      <c r="D1606" s="349"/>
      <c r="E1606" s="350">
        <v>47.580101180438398</v>
      </c>
    </row>
    <row r="1607" spans="1:5" x14ac:dyDescent="0.2">
      <c r="A1607" s="346"/>
      <c r="B1607" s="351" t="s">
        <v>13105</v>
      </c>
      <c r="C1607" s="149" t="s">
        <v>13106</v>
      </c>
      <c r="D1607" s="349"/>
      <c r="E1607" s="350">
        <v>47.580101180438398</v>
      </c>
    </row>
    <row r="1608" spans="1:5" x14ac:dyDescent="0.2">
      <c r="A1608" s="346"/>
      <c r="B1608" s="351" t="s">
        <v>13107</v>
      </c>
      <c r="C1608" s="149" t="s">
        <v>13108</v>
      </c>
      <c r="D1608" s="349"/>
      <c r="E1608" s="350">
        <v>47.580101180438398</v>
      </c>
    </row>
    <row r="1609" spans="1:5" x14ac:dyDescent="0.2">
      <c r="A1609" s="346"/>
      <c r="B1609" s="351" t="s">
        <v>13109</v>
      </c>
      <c r="C1609" s="149" t="s">
        <v>13110</v>
      </c>
      <c r="D1609" s="349"/>
      <c r="E1609" s="350">
        <v>47.580101180438398</v>
      </c>
    </row>
    <row r="1610" spans="1:5" x14ac:dyDescent="0.2">
      <c r="A1610" s="346"/>
      <c r="B1610" s="351" t="s">
        <v>13111</v>
      </c>
      <c r="C1610" s="149" t="s">
        <v>13112</v>
      </c>
      <c r="D1610" s="349"/>
      <c r="E1610" s="350">
        <v>47.580101180438398</v>
      </c>
    </row>
    <row r="1611" spans="1:5" x14ac:dyDescent="0.2">
      <c r="A1611" s="346"/>
      <c r="B1611" s="351" t="s">
        <v>13113</v>
      </c>
      <c r="C1611" s="149" t="s">
        <v>13114</v>
      </c>
      <c r="D1611" s="349"/>
      <c r="E1611" s="350">
        <v>47.580101180438398</v>
      </c>
    </row>
    <row r="1612" spans="1:5" x14ac:dyDescent="0.2">
      <c r="A1612" s="346"/>
      <c r="B1612" s="351" t="s">
        <v>13115</v>
      </c>
      <c r="C1612" s="149" t="s">
        <v>13116</v>
      </c>
      <c r="D1612" s="349"/>
      <c r="E1612" s="350">
        <v>47.580101180438398</v>
      </c>
    </row>
    <row r="1613" spans="1:5" x14ac:dyDescent="0.2">
      <c r="A1613" s="346"/>
      <c r="B1613" s="351" t="s">
        <v>13117</v>
      </c>
      <c r="C1613" s="149" t="s">
        <v>13118</v>
      </c>
      <c r="D1613" s="349"/>
      <c r="E1613" s="350">
        <v>47.580101180438398</v>
      </c>
    </row>
    <row r="1614" spans="1:5" x14ac:dyDescent="0.2">
      <c r="A1614" s="346"/>
      <c r="B1614" s="351" t="s">
        <v>13119</v>
      </c>
      <c r="C1614" s="149" t="s">
        <v>13120</v>
      </c>
      <c r="D1614" s="349"/>
      <c r="E1614" s="350">
        <v>47.580101180438398</v>
      </c>
    </row>
    <row r="1615" spans="1:5" x14ac:dyDescent="0.2">
      <c r="A1615" s="346"/>
      <c r="B1615" s="351" t="s">
        <v>13121</v>
      </c>
      <c r="C1615" s="149" t="s">
        <v>13122</v>
      </c>
      <c r="D1615" s="349"/>
      <c r="E1615" s="350">
        <v>47.580101180438398</v>
      </c>
    </row>
    <row r="1616" spans="1:5" x14ac:dyDescent="0.2">
      <c r="A1616" s="346"/>
      <c r="B1616" s="351" t="s">
        <v>13123</v>
      </c>
      <c r="C1616" s="149" t="s">
        <v>13124</v>
      </c>
      <c r="D1616" s="349"/>
      <c r="E1616" s="350">
        <v>47.580101180438398</v>
      </c>
    </row>
    <row r="1617" spans="1:5" x14ac:dyDescent="0.2">
      <c r="A1617" s="346"/>
      <c r="B1617" s="351" t="s">
        <v>13125</v>
      </c>
      <c r="C1617" s="149" t="s">
        <v>13126</v>
      </c>
      <c r="D1617" s="349"/>
      <c r="E1617" s="350">
        <v>47.580101180438398</v>
      </c>
    </row>
    <row r="1618" spans="1:5" x14ac:dyDescent="0.2">
      <c r="A1618" s="346"/>
      <c r="B1618" s="351" t="s">
        <v>13127</v>
      </c>
      <c r="C1618" s="149" t="s">
        <v>13128</v>
      </c>
      <c r="D1618" s="349"/>
      <c r="E1618" s="350">
        <v>47.580101180438398</v>
      </c>
    </row>
    <row r="1619" spans="1:5" x14ac:dyDescent="0.2">
      <c r="A1619" s="346"/>
      <c r="B1619" s="351" t="s">
        <v>13129</v>
      </c>
      <c r="C1619" s="149" t="s">
        <v>13130</v>
      </c>
      <c r="D1619" s="349"/>
      <c r="E1619" s="350">
        <v>47.580101180438398</v>
      </c>
    </row>
    <row r="1620" spans="1:5" x14ac:dyDescent="0.2">
      <c r="A1620" s="346"/>
      <c r="B1620" s="351" t="s">
        <v>13131</v>
      </c>
      <c r="C1620" s="149" t="s">
        <v>13132</v>
      </c>
      <c r="D1620" s="349"/>
      <c r="E1620" s="350">
        <v>47.580101180438398</v>
      </c>
    </row>
    <row r="1621" spans="1:5" x14ac:dyDescent="0.2">
      <c r="A1621" s="346"/>
      <c r="B1621" s="351" t="s">
        <v>13133</v>
      </c>
      <c r="C1621" s="149" t="s">
        <v>13134</v>
      </c>
      <c r="D1621" s="349"/>
      <c r="E1621" s="350">
        <v>47.580101180438398</v>
      </c>
    </row>
    <row r="1622" spans="1:5" x14ac:dyDescent="0.2">
      <c r="A1622" s="346"/>
      <c r="B1622" s="351" t="s">
        <v>13135</v>
      </c>
      <c r="C1622" s="149" t="s">
        <v>13136</v>
      </c>
      <c r="D1622" s="349"/>
      <c r="E1622" s="350">
        <v>47.580101180438398</v>
      </c>
    </row>
    <row r="1623" spans="1:5" x14ac:dyDescent="0.2">
      <c r="A1623" s="346"/>
      <c r="B1623" s="351" t="s">
        <v>13137</v>
      </c>
      <c r="C1623" s="149" t="s">
        <v>13138</v>
      </c>
      <c r="D1623" s="349"/>
      <c r="E1623" s="350">
        <v>47.580101180438398</v>
      </c>
    </row>
    <row r="1624" spans="1:5" x14ac:dyDescent="0.2">
      <c r="A1624" s="346"/>
      <c r="B1624" s="351" t="s">
        <v>13139</v>
      </c>
      <c r="C1624" s="149" t="s">
        <v>13140</v>
      </c>
      <c r="D1624" s="349"/>
      <c r="E1624" s="350">
        <v>47.580101180438398</v>
      </c>
    </row>
    <row r="1625" spans="1:5" x14ac:dyDescent="0.2">
      <c r="A1625" s="346"/>
      <c r="B1625" s="351" t="s">
        <v>13141</v>
      </c>
      <c r="C1625" s="149" t="s">
        <v>13142</v>
      </c>
      <c r="D1625" s="349"/>
      <c r="E1625" s="350">
        <v>47.580101180438398</v>
      </c>
    </row>
    <row r="1626" spans="1:5" x14ac:dyDescent="0.2">
      <c r="A1626" s="346"/>
      <c r="B1626" s="351" t="s">
        <v>13143</v>
      </c>
      <c r="C1626" s="149" t="s">
        <v>13144</v>
      </c>
      <c r="D1626" s="349"/>
      <c r="E1626" s="350">
        <v>47.580101180438398</v>
      </c>
    </row>
    <row r="1627" spans="1:5" x14ac:dyDescent="0.2">
      <c r="A1627" s="346"/>
      <c r="B1627" s="351" t="s">
        <v>13145</v>
      </c>
      <c r="C1627" s="149" t="s">
        <v>13146</v>
      </c>
      <c r="D1627" s="349"/>
      <c r="E1627" s="350">
        <v>47.580101180438398</v>
      </c>
    </row>
    <row r="1628" spans="1:5" x14ac:dyDescent="0.2">
      <c r="A1628" s="346"/>
      <c r="B1628" s="351" t="s">
        <v>13147</v>
      </c>
      <c r="C1628" s="149" t="s">
        <v>13148</v>
      </c>
      <c r="D1628" s="349"/>
      <c r="E1628" s="350">
        <v>47.580101180438398</v>
      </c>
    </row>
    <row r="1629" spans="1:5" x14ac:dyDescent="0.2">
      <c r="A1629" s="346"/>
      <c r="B1629" s="351" t="s">
        <v>13149</v>
      </c>
      <c r="C1629" s="149" t="s">
        <v>13150</v>
      </c>
      <c r="D1629" s="349"/>
      <c r="E1629" s="350">
        <v>47.580101180438398</v>
      </c>
    </row>
    <row r="1630" spans="1:5" x14ac:dyDescent="0.2">
      <c r="A1630" s="346"/>
      <c r="B1630" s="351" t="s">
        <v>13151</v>
      </c>
      <c r="C1630" s="149" t="s">
        <v>13152</v>
      </c>
      <c r="D1630" s="349"/>
      <c r="E1630" s="350">
        <v>47.580101180438398</v>
      </c>
    </row>
    <row r="1631" spans="1:5" x14ac:dyDescent="0.2">
      <c r="A1631" s="346"/>
      <c r="B1631" s="351" t="s">
        <v>13153</v>
      </c>
      <c r="C1631" s="149" t="s">
        <v>13154</v>
      </c>
      <c r="D1631" s="349"/>
      <c r="E1631" s="350">
        <v>47.580101180438398</v>
      </c>
    </row>
    <row r="1632" spans="1:5" x14ac:dyDescent="0.2">
      <c r="A1632" s="346"/>
      <c r="B1632" s="351" t="s">
        <v>13155</v>
      </c>
      <c r="C1632" s="149" t="s">
        <v>13156</v>
      </c>
      <c r="D1632" s="349"/>
      <c r="E1632" s="350">
        <v>47.580101180438398</v>
      </c>
    </row>
    <row r="1633" spans="1:5" x14ac:dyDescent="0.2">
      <c r="A1633" s="346"/>
      <c r="B1633" s="351" t="s">
        <v>13157</v>
      </c>
      <c r="C1633" s="149" t="s">
        <v>13158</v>
      </c>
      <c r="D1633" s="349"/>
      <c r="E1633" s="350">
        <v>47.580101180438398</v>
      </c>
    </row>
    <row r="1634" spans="1:5" x14ac:dyDescent="0.2">
      <c r="A1634" s="346"/>
      <c r="B1634" s="351" t="s">
        <v>13159</v>
      </c>
      <c r="C1634" s="149" t="s">
        <v>13160</v>
      </c>
      <c r="D1634" s="349"/>
      <c r="E1634" s="350">
        <v>47.580101180438398</v>
      </c>
    </row>
    <row r="1635" spans="1:5" x14ac:dyDescent="0.2">
      <c r="A1635" s="346"/>
      <c r="B1635" s="351" t="s">
        <v>13161</v>
      </c>
      <c r="C1635" s="149" t="s">
        <v>13162</v>
      </c>
      <c r="D1635" s="349"/>
      <c r="E1635" s="350">
        <v>47.580101180438398</v>
      </c>
    </row>
    <row r="1636" spans="1:5" x14ac:dyDescent="0.2">
      <c r="A1636" s="346"/>
      <c r="B1636" s="351" t="s">
        <v>13163</v>
      </c>
      <c r="C1636" s="149" t="s">
        <v>13164</v>
      </c>
      <c r="D1636" s="349"/>
      <c r="E1636" s="350">
        <v>47.580101180438398</v>
      </c>
    </row>
    <row r="1637" spans="1:5" x14ac:dyDescent="0.2">
      <c r="A1637" s="346"/>
      <c r="B1637" s="351" t="s">
        <v>13165</v>
      </c>
      <c r="C1637" s="149" t="s">
        <v>13166</v>
      </c>
      <c r="D1637" s="349"/>
      <c r="E1637" s="350">
        <v>47.580101180438398</v>
      </c>
    </row>
    <row r="1638" spans="1:5" x14ac:dyDescent="0.2">
      <c r="A1638" s="346"/>
      <c r="B1638" s="351" t="s">
        <v>13167</v>
      </c>
      <c r="C1638" s="149" t="s">
        <v>13168</v>
      </c>
      <c r="D1638" s="349"/>
      <c r="E1638" s="350">
        <v>47.580101180438398</v>
      </c>
    </row>
    <row r="1639" spans="1:5" x14ac:dyDescent="0.2">
      <c r="A1639" s="346"/>
      <c r="B1639" s="351" t="s">
        <v>13169</v>
      </c>
      <c r="C1639" s="149" t="s">
        <v>13170</v>
      </c>
      <c r="D1639" s="349"/>
      <c r="E1639" s="350">
        <v>47.580101180438398</v>
      </c>
    </row>
    <row r="1640" spans="1:5" x14ac:dyDescent="0.2">
      <c r="A1640" s="346"/>
      <c r="B1640" s="351" t="s">
        <v>13171</v>
      </c>
      <c r="C1640" s="149" t="s">
        <v>13172</v>
      </c>
      <c r="D1640" s="349"/>
      <c r="E1640" s="350">
        <v>47.580101180438398</v>
      </c>
    </row>
    <row r="1641" spans="1:5" x14ac:dyDescent="0.2">
      <c r="A1641" s="346"/>
      <c r="B1641" s="351" t="s">
        <v>13173</v>
      </c>
      <c r="C1641" s="149" t="s">
        <v>13174</v>
      </c>
      <c r="D1641" s="349"/>
      <c r="E1641" s="350">
        <v>47.580101180438398</v>
      </c>
    </row>
    <row r="1642" spans="1:5" x14ac:dyDescent="0.2">
      <c r="A1642" s="346"/>
      <c r="B1642" s="351" t="s">
        <v>13175</v>
      </c>
      <c r="C1642" s="149" t="s">
        <v>13176</v>
      </c>
      <c r="D1642" s="349"/>
      <c r="E1642" s="350">
        <v>47.580101180438398</v>
      </c>
    </row>
    <row r="1643" spans="1:5" x14ac:dyDescent="0.2">
      <c r="A1643" s="346"/>
      <c r="B1643" s="351" t="s">
        <v>13177</v>
      </c>
      <c r="C1643" s="149" t="s">
        <v>13178</v>
      </c>
      <c r="D1643" s="349"/>
      <c r="E1643" s="350">
        <v>47.580101180438398</v>
      </c>
    </row>
    <row r="1644" spans="1:5" x14ac:dyDescent="0.2">
      <c r="A1644" s="346"/>
      <c r="B1644" s="351" t="s">
        <v>13179</v>
      </c>
      <c r="C1644" s="149" t="s">
        <v>13180</v>
      </c>
      <c r="D1644" s="349"/>
      <c r="E1644" s="350">
        <v>47.580101180438398</v>
      </c>
    </row>
    <row r="1645" spans="1:5" x14ac:dyDescent="0.2">
      <c r="A1645" s="346"/>
      <c r="B1645" s="351" t="s">
        <v>13181</v>
      </c>
      <c r="C1645" s="149" t="s">
        <v>13182</v>
      </c>
      <c r="D1645" s="349"/>
      <c r="E1645" s="350">
        <v>47.580101180438398</v>
      </c>
    </row>
    <row r="1646" spans="1:5" x14ac:dyDescent="0.2">
      <c r="A1646" s="346"/>
      <c r="B1646" s="351" t="s">
        <v>13183</v>
      </c>
      <c r="C1646" s="149" t="s">
        <v>13184</v>
      </c>
      <c r="D1646" s="349"/>
      <c r="E1646" s="350">
        <v>47.580101180438398</v>
      </c>
    </row>
    <row r="1647" spans="1:5" x14ac:dyDescent="0.2">
      <c r="A1647" s="346"/>
      <c r="B1647" s="351" t="s">
        <v>13185</v>
      </c>
      <c r="C1647" s="149" t="s">
        <v>13186</v>
      </c>
      <c r="D1647" s="349"/>
      <c r="E1647" s="350">
        <v>47.580101180438398</v>
      </c>
    </row>
    <row r="1648" spans="1:5" x14ac:dyDescent="0.2">
      <c r="A1648" s="346"/>
      <c r="B1648" s="351" t="s">
        <v>13187</v>
      </c>
      <c r="C1648" s="149" t="s">
        <v>13188</v>
      </c>
      <c r="D1648" s="349"/>
      <c r="E1648" s="350">
        <v>47.580101180438398</v>
      </c>
    </row>
    <row r="1649" spans="1:5" x14ac:dyDescent="0.2">
      <c r="A1649" s="346"/>
      <c r="B1649" s="351" t="s">
        <v>13189</v>
      </c>
      <c r="C1649" s="149" t="s">
        <v>13190</v>
      </c>
      <c r="D1649" s="349"/>
      <c r="E1649" s="350">
        <v>47.580101180438398</v>
      </c>
    </row>
    <row r="1650" spans="1:5" x14ac:dyDescent="0.2">
      <c r="A1650" s="346"/>
      <c r="B1650" s="351" t="s">
        <v>13191</v>
      </c>
      <c r="C1650" s="149" t="s">
        <v>13192</v>
      </c>
      <c r="D1650" s="349"/>
      <c r="E1650" s="350">
        <v>47.580101180438398</v>
      </c>
    </row>
    <row r="1651" spans="1:5" x14ac:dyDescent="0.2">
      <c r="A1651" s="346"/>
      <c r="B1651" s="351" t="s">
        <v>13193</v>
      </c>
      <c r="C1651" s="149" t="s">
        <v>13194</v>
      </c>
      <c r="D1651" s="349"/>
      <c r="E1651" s="350">
        <v>47.580101180438398</v>
      </c>
    </row>
    <row r="1652" spans="1:5" x14ac:dyDescent="0.2">
      <c r="A1652" s="346"/>
      <c r="B1652" s="351" t="s">
        <v>13195</v>
      </c>
      <c r="C1652" s="149" t="s">
        <v>13196</v>
      </c>
      <c r="D1652" s="349"/>
      <c r="E1652" s="350">
        <v>47.580101180438398</v>
      </c>
    </row>
    <row r="1653" spans="1:5" x14ac:dyDescent="0.2">
      <c r="A1653" s="346"/>
      <c r="B1653" s="351" t="s">
        <v>13197</v>
      </c>
      <c r="C1653" s="149" t="s">
        <v>13198</v>
      </c>
      <c r="D1653" s="349"/>
      <c r="E1653" s="350">
        <v>47.580101180438398</v>
      </c>
    </row>
    <row r="1654" spans="1:5" x14ac:dyDescent="0.2">
      <c r="A1654" s="346"/>
      <c r="B1654" s="351" t="s">
        <v>13199</v>
      </c>
      <c r="C1654" s="149" t="s">
        <v>13200</v>
      </c>
      <c r="D1654" s="349"/>
      <c r="E1654" s="350">
        <v>47.580101180438398</v>
      </c>
    </row>
    <row r="1655" spans="1:5" x14ac:dyDescent="0.2">
      <c r="A1655" s="346"/>
      <c r="B1655" s="351" t="s">
        <v>13201</v>
      </c>
      <c r="C1655" s="149" t="s">
        <v>13202</v>
      </c>
      <c r="D1655" s="349"/>
      <c r="E1655" s="350">
        <v>47.580101180438398</v>
      </c>
    </row>
    <row r="1656" spans="1:5" x14ac:dyDescent="0.2">
      <c r="A1656" s="346"/>
      <c r="B1656" s="351" t="s">
        <v>13203</v>
      </c>
      <c r="C1656" s="149" t="s">
        <v>13204</v>
      </c>
      <c r="D1656" s="349"/>
      <c r="E1656" s="350">
        <v>47.580101180438398</v>
      </c>
    </row>
    <row r="1657" spans="1:5" x14ac:dyDescent="0.2">
      <c r="A1657" s="346"/>
      <c r="B1657" s="351" t="s">
        <v>13205</v>
      </c>
      <c r="C1657" s="149" t="s">
        <v>13206</v>
      </c>
      <c r="D1657" s="349"/>
      <c r="E1657" s="350">
        <v>47.580101180438398</v>
      </c>
    </row>
    <row r="1658" spans="1:5" x14ac:dyDescent="0.2">
      <c r="A1658" s="346"/>
      <c r="B1658" s="351" t="s">
        <v>13207</v>
      </c>
      <c r="C1658" s="149" t="s">
        <v>13208</v>
      </c>
      <c r="D1658" s="349"/>
      <c r="E1658" s="350">
        <v>47.580101180438398</v>
      </c>
    </row>
    <row r="1659" spans="1:5" x14ac:dyDescent="0.2">
      <c r="A1659" s="346"/>
      <c r="B1659" s="351" t="s">
        <v>13209</v>
      </c>
      <c r="C1659" s="149" t="s">
        <v>13210</v>
      </c>
      <c r="D1659" s="349"/>
      <c r="E1659" s="350">
        <v>47.580101180438398</v>
      </c>
    </row>
    <row r="1660" spans="1:5" x14ac:dyDescent="0.2">
      <c r="A1660" s="346"/>
      <c r="B1660" s="351" t="s">
        <v>13211</v>
      </c>
      <c r="C1660" s="149" t="s">
        <v>13212</v>
      </c>
      <c r="D1660" s="349"/>
      <c r="E1660" s="350">
        <v>47.580101180438398</v>
      </c>
    </row>
    <row r="1661" spans="1:5" x14ac:dyDescent="0.2">
      <c r="A1661" s="346"/>
      <c r="B1661" s="351" t="s">
        <v>13213</v>
      </c>
      <c r="C1661" s="149" t="s">
        <v>13214</v>
      </c>
      <c r="D1661" s="349"/>
      <c r="E1661" s="350">
        <v>47.580101180438398</v>
      </c>
    </row>
    <row r="1662" spans="1:5" x14ac:dyDescent="0.2">
      <c r="A1662" s="346"/>
      <c r="B1662" s="351" t="s">
        <v>13215</v>
      </c>
      <c r="C1662" s="149" t="s">
        <v>13216</v>
      </c>
      <c r="D1662" s="349"/>
      <c r="E1662" s="350">
        <v>47.580101180438398</v>
      </c>
    </row>
    <row r="1663" spans="1:5" x14ac:dyDescent="0.2">
      <c r="A1663" s="346"/>
      <c r="B1663" s="351" t="s">
        <v>13217</v>
      </c>
      <c r="C1663" s="149" t="s">
        <v>13218</v>
      </c>
      <c r="D1663" s="349"/>
      <c r="E1663" s="350">
        <v>47.580101180438398</v>
      </c>
    </row>
    <row r="1664" spans="1:5" x14ac:dyDescent="0.2">
      <c r="A1664" s="346"/>
      <c r="B1664" s="351" t="s">
        <v>13219</v>
      </c>
      <c r="C1664" s="149" t="s">
        <v>13220</v>
      </c>
      <c r="D1664" s="349"/>
      <c r="E1664" s="350">
        <v>47.580101180438398</v>
      </c>
    </row>
    <row r="1665" spans="1:5" x14ac:dyDescent="0.2">
      <c r="A1665" s="346"/>
      <c r="B1665" s="351" t="s">
        <v>13221</v>
      </c>
      <c r="C1665" s="149" t="s">
        <v>13222</v>
      </c>
      <c r="D1665" s="349"/>
      <c r="E1665" s="350">
        <v>47.580101180438398</v>
      </c>
    </row>
    <row r="1666" spans="1:5" x14ac:dyDescent="0.2">
      <c r="A1666" s="346"/>
      <c r="B1666" s="351" t="s">
        <v>13223</v>
      </c>
      <c r="C1666" s="149" t="s">
        <v>13224</v>
      </c>
      <c r="D1666" s="349"/>
      <c r="E1666" s="350">
        <v>47.580101180438398</v>
      </c>
    </row>
    <row r="1667" spans="1:5" x14ac:dyDescent="0.2">
      <c r="A1667" s="346"/>
      <c r="B1667" s="351" t="s">
        <v>13225</v>
      </c>
      <c r="C1667" s="149" t="s">
        <v>13226</v>
      </c>
      <c r="D1667" s="349"/>
      <c r="E1667" s="350">
        <v>47.580101180438398</v>
      </c>
    </row>
    <row r="1668" spans="1:5" x14ac:dyDescent="0.2">
      <c r="A1668" s="346"/>
      <c r="B1668" s="351" t="s">
        <v>13227</v>
      </c>
      <c r="C1668" s="149" t="s">
        <v>13228</v>
      </c>
      <c r="D1668" s="349"/>
      <c r="E1668" s="350">
        <v>47.580101180438398</v>
      </c>
    </row>
    <row r="1669" spans="1:5" x14ac:dyDescent="0.2">
      <c r="A1669" s="346"/>
      <c r="B1669" s="351" t="s">
        <v>13229</v>
      </c>
      <c r="C1669" s="149" t="s">
        <v>13230</v>
      </c>
      <c r="D1669" s="349"/>
      <c r="E1669" s="350">
        <v>47.580101180438398</v>
      </c>
    </row>
    <row r="1670" spans="1:5" x14ac:dyDescent="0.2">
      <c r="A1670" s="346"/>
      <c r="B1670" s="351" t="s">
        <v>13231</v>
      </c>
      <c r="C1670" s="149" t="s">
        <v>13232</v>
      </c>
      <c r="D1670" s="349"/>
      <c r="E1670" s="350">
        <v>47.580101180438398</v>
      </c>
    </row>
    <row r="1671" spans="1:5" x14ac:dyDescent="0.2">
      <c r="A1671" s="346"/>
      <c r="B1671" s="351" t="s">
        <v>13233</v>
      </c>
      <c r="C1671" s="149" t="s">
        <v>13234</v>
      </c>
      <c r="D1671" s="349"/>
      <c r="E1671" s="350">
        <v>47.580101180438398</v>
      </c>
    </row>
    <row r="1672" spans="1:5" x14ac:dyDescent="0.2">
      <c r="A1672" s="346"/>
      <c r="B1672" s="351" t="s">
        <v>13235</v>
      </c>
      <c r="C1672" s="149" t="s">
        <v>13236</v>
      </c>
      <c r="D1672" s="349"/>
      <c r="E1672" s="350">
        <v>47.580101180438398</v>
      </c>
    </row>
    <row r="1673" spans="1:5" x14ac:dyDescent="0.2">
      <c r="A1673" s="346"/>
      <c r="B1673" s="351" t="s">
        <v>13237</v>
      </c>
      <c r="C1673" s="149" t="s">
        <v>13238</v>
      </c>
      <c r="D1673" s="349"/>
      <c r="E1673" s="350">
        <v>47.580101180438398</v>
      </c>
    </row>
    <row r="1674" spans="1:5" ht="24" x14ac:dyDescent="0.2">
      <c r="A1674" s="346"/>
      <c r="B1674" s="351" t="s">
        <v>13239</v>
      </c>
      <c r="C1674" s="149" t="s">
        <v>13240</v>
      </c>
      <c r="D1674" s="349"/>
      <c r="E1674" s="350">
        <v>47.580101180438398</v>
      </c>
    </row>
    <row r="1675" spans="1:5" x14ac:dyDescent="0.2">
      <c r="A1675" s="346"/>
      <c r="B1675" s="351" t="s">
        <v>13241</v>
      </c>
      <c r="C1675" s="149" t="s">
        <v>13242</v>
      </c>
      <c r="D1675" s="349"/>
      <c r="E1675" s="350">
        <v>47.580101180438398</v>
      </c>
    </row>
    <row r="1676" spans="1:5" ht="24" x14ac:dyDescent="0.2">
      <c r="A1676" s="346"/>
      <c r="B1676" s="351" t="s">
        <v>13243</v>
      </c>
      <c r="C1676" s="149" t="s">
        <v>13244</v>
      </c>
      <c r="D1676" s="349"/>
      <c r="E1676" s="350">
        <v>47.580101180438398</v>
      </c>
    </row>
    <row r="1677" spans="1:5" x14ac:dyDescent="0.2">
      <c r="A1677" s="346"/>
      <c r="B1677" s="351" t="s">
        <v>13245</v>
      </c>
      <c r="C1677" s="149" t="s">
        <v>13246</v>
      </c>
      <c r="D1677" s="349"/>
      <c r="E1677" s="350">
        <v>47.580101180438398</v>
      </c>
    </row>
    <row r="1678" spans="1:5" x14ac:dyDescent="0.2">
      <c r="A1678" s="346"/>
      <c r="B1678" s="351" t="s">
        <v>13247</v>
      </c>
      <c r="C1678" s="149" t="s">
        <v>13248</v>
      </c>
      <c r="D1678" s="349"/>
      <c r="E1678" s="350">
        <v>47.580101180438398</v>
      </c>
    </row>
    <row r="1679" spans="1:5" x14ac:dyDescent="0.2">
      <c r="A1679" s="346"/>
      <c r="B1679" s="351" t="s">
        <v>13249</v>
      </c>
      <c r="C1679" s="149" t="s">
        <v>13250</v>
      </c>
      <c r="D1679" s="349"/>
      <c r="E1679" s="350">
        <v>47.580101180438398</v>
      </c>
    </row>
    <row r="1680" spans="1:5" x14ac:dyDescent="0.2">
      <c r="A1680" s="346"/>
      <c r="B1680" s="351" t="s">
        <v>13251</v>
      </c>
      <c r="C1680" s="149" t="s">
        <v>13252</v>
      </c>
      <c r="D1680" s="349"/>
      <c r="E1680" s="350">
        <v>47.580101180438398</v>
      </c>
    </row>
    <row r="1681" spans="1:5" ht="24" x14ac:dyDescent="0.2">
      <c r="A1681" s="346"/>
      <c r="B1681" s="351" t="s">
        <v>13253</v>
      </c>
      <c r="C1681" s="149" t="s">
        <v>13254</v>
      </c>
      <c r="D1681" s="349"/>
      <c r="E1681" s="350">
        <v>47.580101180438398</v>
      </c>
    </row>
    <row r="1682" spans="1:5" x14ac:dyDescent="0.2">
      <c r="A1682" s="346"/>
      <c r="B1682" s="351" t="s">
        <v>13255</v>
      </c>
      <c r="C1682" s="149" t="s">
        <v>13256</v>
      </c>
      <c r="D1682" s="349"/>
      <c r="E1682" s="350">
        <v>47.580101180438398</v>
      </c>
    </row>
    <row r="1683" spans="1:5" x14ac:dyDescent="0.2">
      <c r="A1683" s="346"/>
      <c r="B1683" s="351" t="s">
        <v>13257</v>
      </c>
      <c r="C1683" s="149" t="s">
        <v>13258</v>
      </c>
      <c r="D1683" s="349"/>
      <c r="E1683" s="350">
        <v>47.580101180438398</v>
      </c>
    </row>
    <row r="1684" spans="1:5" x14ac:dyDescent="0.2">
      <c r="A1684" s="346"/>
      <c r="B1684" s="351" t="s">
        <v>13259</v>
      </c>
      <c r="C1684" s="149" t="s">
        <v>13260</v>
      </c>
      <c r="D1684" s="349"/>
      <c r="E1684" s="350">
        <v>47.580101180438398</v>
      </c>
    </row>
    <row r="1685" spans="1:5" x14ac:dyDescent="0.2">
      <c r="A1685" s="346"/>
      <c r="B1685" s="351" t="s">
        <v>13261</v>
      </c>
      <c r="C1685" s="149" t="s">
        <v>13262</v>
      </c>
      <c r="D1685" s="349"/>
      <c r="E1685" s="350">
        <v>47.580101180438398</v>
      </c>
    </row>
    <row r="1686" spans="1:5" x14ac:dyDescent="0.2">
      <c r="A1686" s="346"/>
      <c r="B1686" s="351" t="s">
        <v>13263</v>
      </c>
      <c r="C1686" s="149" t="s">
        <v>13264</v>
      </c>
      <c r="D1686" s="349"/>
      <c r="E1686" s="350">
        <v>47.580101180438398</v>
      </c>
    </row>
    <row r="1687" spans="1:5" x14ac:dyDescent="0.2">
      <c r="A1687" s="346"/>
      <c r="B1687" s="351" t="s">
        <v>13265</v>
      </c>
      <c r="C1687" s="149" t="s">
        <v>13266</v>
      </c>
      <c r="D1687" s="349"/>
      <c r="E1687" s="350">
        <v>47.580101180438398</v>
      </c>
    </row>
    <row r="1688" spans="1:5" x14ac:dyDescent="0.2">
      <c r="A1688" s="346"/>
      <c r="B1688" s="351" t="s">
        <v>13267</v>
      </c>
      <c r="C1688" s="149" t="s">
        <v>13268</v>
      </c>
      <c r="D1688" s="349"/>
      <c r="E1688" s="350">
        <v>47.580101180438398</v>
      </c>
    </row>
    <row r="1689" spans="1:5" x14ac:dyDescent="0.2">
      <c r="A1689" s="346"/>
      <c r="B1689" s="351" t="s">
        <v>13269</v>
      </c>
      <c r="C1689" s="149" t="s">
        <v>13270</v>
      </c>
      <c r="D1689" s="349"/>
      <c r="E1689" s="350">
        <v>47.580101180438398</v>
      </c>
    </row>
    <row r="1690" spans="1:5" x14ac:dyDescent="0.2">
      <c r="A1690" s="346"/>
      <c r="B1690" s="351" t="s">
        <v>13271</v>
      </c>
      <c r="C1690" s="149" t="s">
        <v>13272</v>
      </c>
      <c r="D1690" s="349"/>
      <c r="E1690" s="350">
        <v>47.580101180438398</v>
      </c>
    </row>
    <row r="1691" spans="1:5" x14ac:dyDescent="0.2">
      <c r="A1691" s="346"/>
      <c r="B1691" s="351" t="s">
        <v>13273</v>
      </c>
      <c r="C1691" s="149" t="s">
        <v>13274</v>
      </c>
      <c r="D1691" s="349"/>
      <c r="E1691" s="350">
        <v>47.580101180438398</v>
      </c>
    </row>
    <row r="1692" spans="1:5" x14ac:dyDescent="0.2">
      <c r="A1692" s="346"/>
      <c r="B1692" s="351" t="s">
        <v>13275</v>
      </c>
      <c r="C1692" s="149" t="s">
        <v>13276</v>
      </c>
      <c r="D1692" s="349"/>
      <c r="E1692" s="350">
        <v>47.580101180438398</v>
      </c>
    </row>
    <row r="1693" spans="1:5" x14ac:dyDescent="0.2">
      <c r="A1693" s="346"/>
      <c r="B1693" s="351" t="s">
        <v>13277</v>
      </c>
      <c r="C1693" s="149" t="s">
        <v>13278</v>
      </c>
      <c r="D1693" s="349"/>
      <c r="E1693" s="350">
        <v>47.580101180438398</v>
      </c>
    </row>
    <row r="1694" spans="1:5" x14ac:dyDescent="0.2">
      <c r="A1694" s="346"/>
      <c r="B1694" s="351" t="s">
        <v>13279</v>
      </c>
      <c r="C1694" s="149" t="s">
        <v>13280</v>
      </c>
      <c r="D1694" s="349"/>
      <c r="E1694" s="350">
        <v>47.580101180438398</v>
      </c>
    </row>
    <row r="1695" spans="1:5" x14ac:dyDescent="0.2">
      <c r="A1695" s="346"/>
      <c r="B1695" s="351" t="s">
        <v>13281</v>
      </c>
      <c r="C1695" s="149" t="s">
        <v>13282</v>
      </c>
      <c r="D1695" s="349"/>
      <c r="E1695" s="350">
        <v>47.580101180438398</v>
      </c>
    </row>
    <row r="1696" spans="1:5" x14ac:dyDescent="0.2">
      <c r="A1696" s="346"/>
      <c r="B1696" s="351" t="s">
        <v>13283</v>
      </c>
      <c r="C1696" s="149" t="s">
        <v>13284</v>
      </c>
      <c r="D1696" s="349"/>
      <c r="E1696" s="350">
        <v>47.580101180438398</v>
      </c>
    </row>
    <row r="1697" spans="1:5" x14ac:dyDescent="0.2">
      <c r="A1697" s="346"/>
      <c r="B1697" s="351" t="s">
        <v>13285</v>
      </c>
      <c r="C1697" s="149" t="s">
        <v>13286</v>
      </c>
      <c r="D1697" s="349"/>
      <c r="E1697" s="350">
        <v>47.580101180438398</v>
      </c>
    </row>
    <row r="1698" spans="1:5" x14ac:dyDescent="0.2">
      <c r="A1698" s="346"/>
      <c r="B1698" s="351" t="s">
        <v>13287</v>
      </c>
      <c r="C1698" s="149" t="s">
        <v>13288</v>
      </c>
      <c r="D1698" s="349"/>
      <c r="E1698" s="350">
        <v>47.580101180438398</v>
      </c>
    </row>
    <row r="1699" spans="1:5" x14ac:dyDescent="0.2">
      <c r="A1699" s="346"/>
      <c r="B1699" s="351" t="s">
        <v>13289</v>
      </c>
      <c r="C1699" s="149" t="s">
        <v>13290</v>
      </c>
      <c r="D1699" s="349"/>
      <c r="E1699" s="350">
        <v>47.580101180438398</v>
      </c>
    </row>
    <row r="1700" spans="1:5" x14ac:dyDescent="0.2">
      <c r="A1700" s="346"/>
      <c r="B1700" s="351" t="s">
        <v>13291</v>
      </c>
      <c r="C1700" s="149" t="s">
        <v>13292</v>
      </c>
      <c r="D1700" s="349"/>
      <c r="E1700" s="350">
        <v>47.580101180438398</v>
      </c>
    </row>
    <row r="1701" spans="1:5" x14ac:dyDescent="0.2">
      <c r="A1701" s="346"/>
      <c r="B1701" s="351" t="s">
        <v>13293</v>
      </c>
      <c r="C1701" s="149" t="s">
        <v>13294</v>
      </c>
      <c r="D1701" s="349"/>
      <c r="E1701" s="350">
        <v>47.580101180438398</v>
      </c>
    </row>
    <row r="1702" spans="1:5" x14ac:dyDescent="0.2">
      <c r="A1702" s="346"/>
      <c r="B1702" s="351" t="s">
        <v>13295</v>
      </c>
      <c r="C1702" s="149" t="s">
        <v>13296</v>
      </c>
      <c r="D1702" s="349"/>
      <c r="E1702" s="350">
        <v>47.580101180438398</v>
      </c>
    </row>
    <row r="1703" spans="1:5" x14ac:dyDescent="0.2">
      <c r="A1703" s="346"/>
      <c r="B1703" s="351" t="s">
        <v>13297</v>
      </c>
      <c r="C1703" s="149" t="s">
        <v>13298</v>
      </c>
      <c r="D1703" s="349"/>
      <c r="E1703" s="350">
        <v>47.580101180438398</v>
      </c>
    </row>
    <row r="1704" spans="1:5" x14ac:dyDescent="0.2">
      <c r="A1704" s="346"/>
      <c r="B1704" s="351" t="s">
        <v>13299</v>
      </c>
      <c r="C1704" s="149" t="s">
        <v>13300</v>
      </c>
      <c r="D1704" s="349"/>
      <c r="E1704" s="350">
        <v>47.580101180438398</v>
      </c>
    </row>
    <row r="1705" spans="1:5" x14ac:dyDescent="0.2">
      <c r="A1705" s="346"/>
      <c r="B1705" s="351" t="s">
        <v>13301</v>
      </c>
      <c r="C1705" s="149" t="s">
        <v>13302</v>
      </c>
      <c r="D1705" s="349"/>
      <c r="E1705" s="350">
        <v>47.580101180438398</v>
      </c>
    </row>
    <row r="1706" spans="1:5" x14ac:dyDescent="0.2">
      <c r="A1706" s="346"/>
      <c r="B1706" s="351" t="s">
        <v>13303</v>
      </c>
      <c r="C1706" s="149" t="s">
        <v>13304</v>
      </c>
      <c r="D1706" s="349"/>
      <c r="E1706" s="350">
        <v>47.580101180438398</v>
      </c>
    </row>
    <row r="1707" spans="1:5" x14ac:dyDescent="0.2">
      <c r="A1707" s="346"/>
      <c r="B1707" s="351" t="s">
        <v>13305</v>
      </c>
      <c r="C1707" s="149" t="s">
        <v>13306</v>
      </c>
      <c r="D1707" s="349"/>
      <c r="E1707" s="350">
        <v>47.580101180438398</v>
      </c>
    </row>
    <row r="1708" spans="1:5" x14ac:dyDescent="0.2">
      <c r="A1708" s="346"/>
      <c r="B1708" s="351" t="s">
        <v>13307</v>
      </c>
      <c r="C1708" s="149" t="s">
        <v>13308</v>
      </c>
      <c r="D1708" s="349"/>
      <c r="E1708" s="350">
        <v>47.580101180438398</v>
      </c>
    </row>
    <row r="1709" spans="1:5" x14ac:dyDescent="0.2">
      <c r="A1709" s="346"/>
      <c r="B1709" s="351" t="s">
        <v>13309</v>
      </c>
      <c r="C1709" s="149" t="s">
        <v>13310</v>
      </c>
      <c r="D1709" s="349"/>
      <c r="E1709" s="350">
        <v>47.580101180438398</v>
      </c>
    </row>
    <row r="1710" spans="1:5" x14ac:dyDescent="0.2">
      <c r="A1710" s="346"/>
      <c r="B1710" s="351" t="s">
        <v>13311</v>
      </c>
      <c r="C1710" s="149" t="s">
        <v>13312</v>
      </c>
      <c r="D1710" s="349"/>
      <c r="E1710" s="350">
        <v>47.580101180438398</v>
      </c>
    </row>
    <row r="1711" spans="1:5" x14ac:dyDescent="0.2">
      <c r="A1711" s="346"/>
      <c r="B1711" s="351" t="s">
        <v>13313</v>
      </c>
      <c r="C1711" s="149" t="s">
        <v>13314</v>
      </c>
      <c r="D1711" s="349"/>
      <c r="E1711" s="350">
        <v>47.580101180438398</v>
      </c>
    </row>
    <row r="1712" spans="1:5" x14ac:dyDescent="0.2">
      <c r="A1712" s="346"/>
      <c r="B1712" s="351" t="s">
        <v>13315</v>
      </c>
      <c r="C1712" s="149" t="s">
        <v>13316</v>
      </c>
      <c r="D1712" s="349"/>
      <c r="E1712" s="350">
        <v>47.580101180438398</v>
      </c>
    </row>
    <row r="1713" spans="1:5" x14ac:dyDescent="0.2">
      <c r="A1713" s="346"/>
      <c r="B1713" s="351" t="s">
        <v>13317</v>
      </c>
      <c r="C1713" s="149" t="s">
        <v>13318</v>
      </c>
      <c r="D1713" s="349"/>
      <c r="E1713" s="350">
        <v>47.580101180438398</v>
      </c>
    </row>
    <row r="1714" spans="1:5" x14ac:dyDescent="0.2">
      <c r="A1714" s="346"/>
      <c r="B1714" s="351" t="s">
        <v>13319</v>
      </c>
      <c r="C1714" s="149" t="s">
        <v>13320</v>
      </c>
      <c r="D1714" s="349"/>
      <c r="E1714" s="350">
        <v>47.580101180438398</v>
      </c>
    </row>
    <row r="1715" spans="1:5" x14ac:dyDescent="0.2">
      <c r="A1715" s="346"/>
      <c r="B1715" s="351" t="s">
        <v>13321</v>
      </c>
      <c r="C1715" s="149" t="s">
        <v>13322</v>
      </c>
      <c r="D1715" s="349"/>
      <c r="E1715" s="350">
        <v>47.580101180438398</v>
      </c>
    </row>
    <row r="1716" spans="1:5" x14ac:dyDescent="0.2">
      <c r="A1716" s="346"/>
      <c r="B1716" s="351" t="s">
        <v>13323</v>
      </c>
      <c r="C1716" s="149" t="s">
        <v>13324</v>
      </c>
      <c r="D1716" s="349"/>
      <c r="E1716" s="350">
        <v>47.580101180438398</v>
      </c>
    </row>
    <row r="1717" spans="1:5" x14ac:dyDescent="0.2">
      <c r="A1717" s="346"/>
      <c r="B1717" s="351" t="s">
        <v>13325</v>
      </c>
      <c r="C1717" s="149" t="s">
        <v>13326</v>
      </c>
      <c r="D1717" s="349"/>
      <c r="E1717" s="350">
        <v>47.580101180438398</v>
      </c>
    </row>
    <row r="1718" spans="1:5" x14ac:dyDescent="0.2">
      <c r="A1718" s="346"/>
      <c r="B1718" s="351" t="s">
        <v>13327</v>
      </c>
      <c r="C1718" s="149" t="s">
        <v>13328</v>
      </c>
      <c r="D1718" s="349"/>
      <c r="E1718" s="350">
        <v>47.580101180438398</v>
      </c>
    </row>
    <row r="1719" spans="1:5" x14ac:dyDescent="0.2">
      <c r="A1719" s="346"/>
      <c r="B1719" s="351" t="s">
        <v>13329</v>
      </c>
      <c r="C1719" s="149" t="s">
        <v>13330</v>
      </c>
      <c r="D1719" s="349"/>
      <c r="E1719" s="350">
        <v>47.580101180438398</v>
      </c>
    </row>
    <row r="1720" spans="1:5" x14ac:dyDescent="0.2">
      <c r="A1720" s="346"/>
      <c r="B1720" s="351" t="s">
        <v>13331</v>
      </c>
      <c r="C1720" s="149" t="s">
        <v>13332</v>
      </c>
      <c r="D1720" s="349"/>
      <c r="E1720" s="350">
        <v>47.580101180438398</v>
      </c>
    </row>
    <row r="1721" spans="1:5" x14ac:dyDescent="0.2">
      <c r="A1721" s="346"/>
      <c r="B1721" s="351" t="s">
        <v>13333</v>
      </c>
      <c r="C1721" s="149" t="s">
        <v>13334</v>
      </c>
      <c r="D1721" s="349"/>
      <c r="E1721" s="350">
        <v>47.580101180438398</v>
      </c>
    </row>
    <row r="1722" spans="1:5" x14ac:dyDescent="0.2">
      <c r="A1722" s="346"/>
      <c r="B1722" s="351" t="s">
        <v>13335</v>
      </c>
      <c r="C1722" s="149" t="s">
        <v>13336</v>
      </c>
      <c r="D1722" s="349"/>
      <c r="E1722" s="350">
        <v>47.580101180438398</v>
      </c>
    </row>
    <row r="1723" spans="1:5" x14ac:dyDescent="0.2">
      <c r="A1723" s="346"/>
      <c r="B1723" s="351" t="s">
        <v>13337</v>
      </c>
      <c r="C1723" s="149" t="s">
        <v>13338</v>
      </c>
      <c r="D1723" s="349"/>
      <c r="E1723" s="350">
        <v>47.580101180438398</v>
      </c>
    </row>
    <row r="1724" spans="1:5" x14ac:dyDescent="0.2">
      <c r="A1724" s="346"/>
      <c r="B1724" s="351" t="s">
        <v>13339</v>
      </c>
      <c r="C1724" s="149" t="s">
        <v>13340</v>
      </c>
      <c r="D1724" s="349"/>
      <c r="E1724" s="350">
        <v>47.580101180438398</v>
      </c>
    </row>
    <row r="1725" spans="1:5" x14ac:dyDescent="0.2">
      <c r="A1725" s="346"/>
      <c r="B1725" s="351" t="s">
        <v>13341</v>
      </c>
      <c r="C1725" s="149" t="s">
        <v>13342</v>
      </c>
      <c r="D1725" s="349"/>
      <c r="E1725" s="350">
        <v>47.580101180438398</v>
      </c>
    </row>
    <row r="1726" spans="1:5" x14ac:dyDescent="0.2">
      <c r="A1726" s="346"/>
      <c r="B1726" s="351" t="s">
        <v>13343</v>
      </c>
      <c r="C1726" s="149" t="s">
        <v>13344</v>
      </c>
      <c r="D1726" s="349"/>
      <c r="E1726" s="350">
        <v>47.580101180438398</v>
      </c>
    </row>
    <row r="1727" spans="1:5" x14ac:dyDescent="0.2">
      <c r="A1727" s="346"/>
      <c r="B1727" s="351" t="s">
        <v>13345</v>
      </c>
      <c r="C1727" s="149" t="s">
        <v>13346</v>
      </c>
      <c r="D1727" s="349"/>
      <c r="E1727" s="350">
        <v>47.580101180438398</v>
      </c>
    </row>
    <row r="1728" spans="1:5" x14ac:dyDescent="0.2">
      <c r="A1728" s="346"/>
      <c r="B1728" s="351" t="s">
        <v>13347</v>
      </c>
      <c r="C1728" s="149" t="s">
        <v>13348</v>
      </c>
      <c r="D1728" s="349"/>
      <c r="E1728" s="350">
        <v>47.580101180438398</v>
      </c>
    </row>
    <row r="1729" spans="1:5" x14ac:dyDescent="0.2">
      <c r="A1729" s="346"/>
      <c r="B1729" s="351" t="s">
        <v>13349</v>
      </c>
      <c r="C1729" s="149" t="s">
        <v>13350</v>
      </c>
      <c r="D1729" s="349"/>
      <c r="E1729" s="350">
        <v>47.580101180438398</v>
      </c>
    </row>
    <row r="1730" spans="1:5" x14ac:dyDescent="0.2">
      <c r="A1730" s="346"/>
      <c r="B1730" s="351" t="s">
        <v>13351</v>
      </c>
      <c r="C1730" s="149" t="s">
        <v>13352</v>
      </c>
      <c r="D1730" s="349"/>
      <c r="E1730" s="350">
        <v>47.580101180438398</v>
      </c>
    </row>
    <row r="1731" spans="1:5" x14ac:dyDescent="0.2">
      <c r="A1731" s="346"/>
      <c r="B1731" s="351" t="s">
        <v>13353</v>
      </c>
      <c r="C1731" s="149" t="s">
        <v>13354</v>
      </c>
      <c r="D1731" s="349"/>
      <c r="E1731" s="350">
        <v>47.580101180438398</v>
      </c>
    </row>
    <row r="1732" spans="1:5" x14ac:dyDescent="0.2">
      <c r="A1732" s="346"/>
      <c r="B1732" s="351" t="s">
        <v>13355</v>
      </c>
      <c r="C1732" s="149" t="s">
        <v>13356</v>
      </c>
      <c r="D1732" s="349"/>
      <c r="E1732" s="350">
        <v>47.580101180438398</v>
      </c>
    </row>
    <row r="1733" spans="1:5" x14ac:dyDescent="0.2">
      <c r="A1733" s="346"/>
      <c r="B1733" s="351" t="s">
        <v>13357</v>
      </c>
      <c r="C1733" s="149" t="s">
        <v>13358</v>
      </c>
      <c r="D1733" s="349"/>
      <c r="E1733" s="350">
        <v>47.580101180438398</v>
      </c>
    </row>
    <row r="1734" spans="1:5" x14ac:dyDescent="0.2">
      <c r="A1734" s="346"/>
      <c r="B1734" s="351" t="s">
        <v>13359</v>
      </c>
      <c r="C1734" s="149" t="s">
        <v>13360</v>
      </c>
      <c r="D1734" s="349"/>
      <c r="E1734" s="350">
        <v>47.580101180438398</v>
      </c>
    </row>
    <row r="1735" spans="1:5" x14ac:dyDescent="0.2">
      <c r="A1735" s="346"/>
      <c r="B1735" s="351" t="s">
        <v>13361</v>
      </c>
      <c r="C1735" s="149" t="s">
        <v>13362</v>
      </c>
      <c r="D1735" s="349"/>
      <c r="E1735" s="350">
        <v>47.580101180438398</v>
      </c>
    </row>
    <row r="1736" spans="1:5" x14ac:dyDescent="0.2">
      <c r="A1736" s="346"/>
      <c r="B1736" s="351" t="s">
        <v>13363</v>
      </c>
      <c r="C1736" s="149" t="s">
        <v>13364</v>
      </c>
      <c r="D1736" s="349"/>
      <c r="E1736" s="350">
        <v>47.580101180438398</v>
      </c>
    </row>
    <row r="1737" spans="1:5" x14ac:dyDescent="0.2">
      <c r="A1737" s="346"/>
      <c r="B1737" s="351" t="s">
        <v>13365</v>
      </c>
      <c r="C1737" s="149" t="s">
        <v>13366</v>
      </c>
      <c r="D1737" s="349"/>
      <c r="E1737" s="350">
        <v>47.580101180438398</v>
      </c>
    </row>
    <row r="1738" spans="1:5" x14ac:dyDescent="0.2">
      <c r="A1738" s="346"/>
      <c r="B1738" s="351" t="s">
        <v>13367</v>
      </c>
      <c r="C1738" s="149" t="s">
        <v>13368</v>
      </c>
      <c r="D1738" s="349"/>
      <c r="E1738" s="350">
        <v>47.580101180438398</v>
      </c>
    </row>
    <row r="1739" spans="1:5" x14ac:dyDescent="0.2">
      <c r="A1739" s="346"/>
      <c r="B1739" s="351" t="s">
        <v>13369</v>
      </c>
      <c r="C1739" s="149" t="s">
        <v>13370</v>
      </c>
      <c r="D1739" s="349"/>
      <c r="E1739" s="350">
        <v>47.580101180438398</v>
      </c>
    </row>
    <row r="1740" spans="1:5" x14ac:dyDescent="0.2">
      <c r="A1740" s="346"/>
      <c r="B1740" s="351" t="s">
        <v>13371</v>
      </c>
      <c r="C1740" s="149" t="s">
        <v>13372</v>
      </c>
      <c r="D1740" s="349"/>
      <c r="E1740" s="350">
        <v>47.580101180438398</v>
      </c>
    </row>
    <row r="1741" spans="1:5" x14ac:dyDescent="0.2">
      <c r="A1741" s="346"/>
      <c r="B1741" s="351" t="s">
        <v>13373</v>
      </c>
      <c r="C1741" s="149" t="s">
        <v>13374</v>
      </c>
      <c r="D1741" s="349"/>
      <c r="E1741" s="350">
        <v>47.580101180438398</v>
      </c>
    </row>
    <row r="1742" spans="1:5" x14ac:dyDescent="0.2">
      <c r="A1742" s="346"/>
      <c r="B1742" s="351" t="s">
        <v>13375</v>
      </c>
      <c r="C1742" s="149" t="s">
        <v>13376</v>
      </c>
      <c r="D1742" s="349"/>
      <c r="E1742" s="350">
        <v>47.580101180438398</v>
      </c>
    </row>
    <row r="1743" spans="1:5" x14ac:dyDescent="0.2">
      <c r="A1743" s="346"/>
      <c r="B1743" s="351" t="s">
        <v>13377</v>
      </c>
      <c r="C1743" s="149" t="s">
        <v>13378</v>
      </c>
      <c r="D1743" s="349"/>
      <c r="E1743" s="350">
        <v>47.580101180438398</v>
      </c>
    </row>
    <row r="1744" spans="1:5" x14ac:dyDescent="0.2">
      <c r="A1744" s="346"/>
      <c r="B1744" s="351" t="s">
        <v>13379</v>
      </c>
      <c r="C1744" s="149" t="s">
        <v>13380</v>
      </c>
      <c r="D1744" s="349"/>
      <c r="E1744" s="350">
        <v>47.580101180438398</v>
      </c>
    </row>
    <row r="1745" spans="1:5" x14ac:dyDescent="0.2">
      <c r="A1745" s="346"/>
      <c r="B1745" s="351" t="s">
        <v>13381</v>
      </c>
      <c r="C1745" s="149" t="s">
        <v>13382</v>
      </c>
      <c r="D1745" s="349"/>
      <c r="E1745" s="350">
        <v>47.580101180438398</v>
      </c>
    </row>
    <row r="1746" spans="1:5" x14ac:dyDescent="0.2">
      <c r="A1746" s="346"/>
      <c r="B1746" s="351" t="s">
        <v>13383</v>
      </c>
      <c r="C1746" s="149" t="s">
        <v>13384</v>
      </c>
      <c r="D1746" s="349"/>
      <c r="E1746" s="350">
        <v>47.580101180438398</v>
      </c>
    </row>
    <row r="1747" spans="1:5" x14ac:dyDescent="0.2">
      <c r="A1747" s="346"/>
      <c r="B1747" s="351" t="s">
        <v>13385</v>
      </c>
      <c r="C1747" s="149" t="s">
        <v>13386</v>
      </c>
      <c r="D1747" s="349"/>
      <c r="E1747" s="350">
        <v>47.580101180438398</v>
      </c>
    </row>
    <row r="1748" spans="1:5" x14ac:dyDescent="0.2">
      <c r="A1748" s="346"/>
      <c r="B1748" s="351" t="s">
        <v>13387</v>
      </c>
      <c r="C1748" s="149" t="s">
        <v>13388</v>
      </c>
      <c r="D1748" s="349"/>
      <c r="E1748" s="350">
        <v>47.580101180438398</v>
      </c>
    </row>
    <row r="1749" spans="1:5" x14ac:dyDescent="0.2">
      <c r="A1749" s="346"/>
      <c r="B1749" s="351" t="s">
        <v>13389</v>
      </c>
      <c r="C1749" s="149" t="s">
        <v>13390</v>
      </c>
      <c r="D1749" s="349"/>
      <c r="E1749" s="350">
        <v>47.580101180438398</v>
      </c>
    </row>
    <row r="1750" spans="1:5" x14ac:dyDescent="0.2">
      <c r="A1750" s="346"/>
      <c r="B1750" s="351" t="s">
        <v>13391</v>
      </c>
      <c r="C1750" s="149" t="s">
        <v>13392</v>
      </c>
      <c r="D1750" s="349"/>
      <c r="E1750" s="350">
        <v>47.580101180438398</v>
      </c>
    </row>
    <row r="1751" spans="1:5" x14ac:dyDescent="0.2">
      <c r="A1751" s="346"/>
      <c r="B1751" s="351" t="s">
        <v>13393</v>
      </c>
      <c r="C1751" s="149" t="s">
        <v>13394</v>
      </c>
      <c r="D1751" s="349"/>
      <c r="E1751" s="350">
        <v>47.580101180438398</v>
      </c>
    </row>
    <row r="1752" spans="1:5" x14ac:dyDescent="0.2">
      <c r="A1752" s="346"/>
      <c r="B1752" s="351" t="s">
        <v>13395</v>
      </c>
      <c r="C1752" s="149" t="s">
        <v>13396</v>
      </c>
      <c r="D1752" s="349"/>
      <c r="E1752" s="350">
        <v>47.580101180438398</v>
      </c>
    </row>
    <row r="1753" spans="1:5" x14ac:dyDescent="0.2">
      <c r="A1753" s="346"/>
      <c r="B1753" s="351" t="s">
        <v>13397</v>
      </c>
      <c r="C1753" s="149" t="s">
        <v>13398</v>
      </c>
      <c r="D1753" s="349"/>
      <c r="E1753" s="350">
        <v>47.580101180438398</v>
      </c>
    </row>
    <row r="1754" spans="1:5" x14ac:dyDescent="0.2">
      <c r="A1754" s="346"/>
      <c r="B1754" s="351" t="s">
        <v>13399</v>
      </c>
      <c r="C1754" s="149" t="s">
        <v>13400</v>
      </c>
      <c r="D1754" s="349"/>
      <c r="E1754" s="350">
        <v>47.580101180438398</v>
      </c>
    </row>
    <row r="1755" spans="1:5" x14ac:dyDescent="0.2">
      <c r="A1755" s="346"/>
      <c r="B1755" s="351" t="s">
        <v>13401</v>
      </c>
      <c r="C1755" s="149" t="s">
        <v>13402</v>
      </c>
      <c r="D1755" s="349"/>
      <c r="E1755" s="350">
        <v>47.580101180438398</v>
      </c>
    </row>
    <row r="1756" spans="1:5" x14ac:dyDescent="0.2">
      <c r="A1756" s="346"/>
      <c r="B1756" s="351" t="s">
        <v>13403</v>
      </c>
      <c r="C1756" s="149" t="s">
        <v>13404</v>
      </c>
      <c r="D1756" s="349"/>
      <c r="E1756" s="350">
        <v>47.580101180438398</v>
      </c>
    </row>
    <row r="1757" spans="1:5" x14ac:dyDescent="0.2">
      <c r="A1757" s="346"/>
      <c r="B1757" s="351" t="s">
        <v>13405</v>
      </c>
      <c r="C1757" s="149" t="s">
        <v>13406</v>
      </c>
      <c r="D1757" s="349"/>
      <c r="E1757" s="350">
        <v>47.580101180438398</v>
      </c>
    </row>
    <row r="1758" spans="1:5" x14ac:dyDescent="0.2">
      <c r="A1758" s="346"/>
      <c r="B1758" s="351" t="s">
        <v>13407</v>
      </c>
      <c r="C1758" s="149" t="s">
        <v>13408</v>
      </c>
      <c r="D1758" s="349"/>
      <c r="E1758" s="350">
        <v>47.580101180438398</v>
      </c>
    </row>
    <row r="1759" spans="1:5" x14ac:dyDescent="0.2">
      <c r="A1759" s="346"/>
      <c r="B1759" s="351" t="s">
        <v>13409</v>
      </c>
      <c r="C1759" s="149" t="s">
        <v>13410</v>
      </c>
      <c r="D1759" s="349"/>
      <c r="E1759" s="350">
        <v>47.580101180438398</v>
      </c>
    </row>
    <row r="1760" spans="1:5" x14ac:dyDescent="0.2">
      <c r="A1760" s="346"/>
      <c r="B1760" s="351" t="s">
        <v>13411</v>
      </c>
      <c r="C1760" s="149" t="s">
        <v>13412</v>
      </c>
      <c r="D1760" s="349"/>
      <c r="E1760" s="350">
        <v>47.580101180438398</v>
      </c>
    </row>
    <row r="1761" spans="1:5" x14ac:dyDescent="0.2">
      <c r="A1761" s="346"/>
      <c r="B1761" s="351" t="s">
        <v>13413</v>
      </c>
      <c r="C1761" s="149" t="s">
        <v>13414</v>
      </c>
      <c r="D1761" s="349"/>
      <c r="E1761" s="350">
        <v>47.580101180438398</v>
      </c>
    </row>
    <row r="1762" spans="1:5" x14ac:dyDescent="0.2">
      <c r="A1762" s="346"/>
      <c r="B1762" s="351" t="s">
        <v>13415</v>
      </c>
      <c r="C1762" s="149" t="s">
        <v>13416</v>
      </c>
      <c r="D1762" s="349"/>
      <c r="E1762" s="350">
        <v>47.580101180438398</v>
      </c>
    </row>
    <row r="1763" spans="1:5" x14ac:dyDescent="0.2">
      <c r="A1763" s="346"/>
      <c r="B1763" s="351" t="s">
        <v>13417</v>
      </c>
      <c r="C1763" s="149" t="s">
        <v>13418</v>
      </c>
      <c r="D1763" s="349"/>
      <c r="E1763" s="350">
        <v>47.580101180438398</v>
      </c>
    </row>
    <row r="1764" spans="1:5" x14ac:dyDescent="0.2">
      <c r="A1764" s="346"/>
      <c r="B1764" s="351" t="s">
        <v>13419</v>
      </c>
      <c r="C1764" s="149" t="s">
        <v>13420</v>
      </c>
      <c r="D1764" s="349"/>
      <c r="E1764" s="350">
        <v>47.580101180438398</v>
      </c>
    </row>
    <row r="1765" spans="1:5" x14ac:dyDescent="0.2">
      <c r="A1765" s="346"/>
      <c r="B1765" s="351" t="s">
        <v>13421</v>
      </c>
      <c r="C1765" s="149" t="s">
        <v>13422</v>
      </c>
      <c r="D1765" s="349"/>
      <c r="E1765" s="350">
        <v>47.580101180438398</v>
      </c>
    </row>
    <row r="1766" spans="1:5" x14ac:dyDescent="0.2">
      <c r="A1766" s="346"/>
      <c r="B1766" s="351" t="s">
        <v>13423</v>
      </c>
      <c r="C1766" s="149" t="s">
        <v>13424</v>
      </c>
      <c r="D1766" s="349"/>
      <c r="E1766" s="350">
        <v>47.580101180438398</v>
      </c>
    </row>
    <row r="1767" spans="1:5" x14ac:dyDescent="0.2">
      <c r="A1767" s="346"/>
      <c r="B1767" s="351" t="s">
        <v>13425</v>
      </c>
      <c r="C1767" s="149" t="s">
        <v>13426</v>
      </c>
      <c r="D1767" s="349"/>
      <c r="E1767" s="350">
        <v>47.580101180438398</v>
      </c>
    </row>
    <row r="1768" spans="1:5" x14ac:dyDescent="0.2">
      <c r="A1768" s="346"/>
      <c r="B1768" s="351" t="s">
        <v>13427</v>
      </c>
      <c r="C1768" s="149" t="s">
        <v>13428</v>
      </c>
      <c r="D1768" s="349"/>
      <c r="E1768" s="350">
        <v>47.580101180438398</v>
      </c>
    </row>
    <row r="1769" spans="1:5" x14ac:dyDescent="0.2">
      <c r="A1769" s="346"/>
      <c r="B1769" s="351" t="s">
        <v>13429</v>
      </c>
      <c r="C1769" s="149" t="s">
        <v>13430</v>
      </c>
      <c r="D1769" s="349"/>
      <c r="E1769" s="350">
        <v>47.580101180438398</v>
      </c>
    </row>
    <row r="1770" spans="1:5" x14ac:dyDescent="0.2">
      <c r="A1770" s="346"/>
      <c r="B1770" s="351" t="s">
        <v>13431</v>
      </c>
      <c r="C1770" s="149" t="s">
        <v>13432</v>
      </c>
      <c r="D1770" s="349"/>
      <c r="E1770" s="350">
        <v>47.580101180438398</v>
      </c>
    </row>
    <row r="1771" spans="1:5" x14ac:dyDescent="0.2">
      <c r="A1771" s="346"/>
      <c r="B1771" s="351" t="s">
        <v>13433</v>
      </c>
      <c r="C1771" s="149" t="s">
        <v>13434</v>
      </c>
      <c r="D1771" s="349"/>
      <c r="E1771" s="350">
        <v>47.580101180438398</v>
      </c>
    </row>
    <row r="1772" spans="1:5" x14ac:dyDescent="0.2">
      <c r="A1772" s="346"/>
      <c r="B1772" s="351" t="s">
        <v>13435</v>
      </c>
      <c r="C1772" s="149" t="s">
        <v>13436</v>
      </c>
      <c r="D1772" s="349"/>
      <c r="E1772" s="350">
        <v>47.580101180438398</v>
      </c>
    </row>
    <row r="1773" spans="1:5" x14ac:dyDescent="0.2">
      <c r="A1773" s="346"/>
      <c r="B1773" s="351" t="s">
        <v>13437</v>
      </c>
      <c r="C1773" s="149" t="s">
        <v>13438</v>
      </c>
      <c r="D1773" s="349"/>
      <c r="E1773" s="350">
        <v>47.580101180438398</v>
      </c>
    </row>
    <row r="1774" spans="1:5" x14ac:dyDescent="0.2">
      <c r="A1774" s="346"/>
      <c r="B1774" s="351" t="s">
        <v>13439</v>
      </c>
      <c r="C1774" s="149" t="s">
        <v>13440</v>
      </c>
      <c r="D1774" s="349"/>
      <c r="E1774" s="350">
        <v>47.580101180438398</v>
      </c>
    </row>
    <row r="1775" spans="1:5" x14ac:dyDescent="0.2">
      <c r="A1775" s="346"/>
      <c r="B1775" s="351" t="s">
        <v>13441</v>
      </c>
      <c r="C1775" s="149" t="s">
        <v>13442</v>
      </c>
      <c r="D1775" s="349"/>
      <c r="E1775" s="350">
        <v>47.580101180438398</v>
      </c>
    </row>
    <row r="1776" spans="1:5" x14ac:dyDescent="0.2">
      <c r="A1776" s="346"/>
      <c r="B1776" s="351" t="s">
        <v>13443</v>
      </c>
      <c r="C1776" s="149" t="s">
        <v>13444</v>
      </c>
      <c r="D1776" s="349"/>
      <c r="E1776" s="350">
        <v>47.580101180438398</v>
      </c>
    </row>
    <row r="1777" spans="1:5" x14ac:dyDescent="0.2">
      <c r="A1777" s="346"/>
      <c r="B1777" s="351" t="s">
        <v>13445</v>
      </c>
      <c r="C1777" s="149" t="s">
        <v>13446</v>
      </c>
      <c r="D1777" s="349"/>
      <c r="E1777" s="350">
        <v>47.580101180438398</v>
      </c>
    </row>
    <row r="1778" spans="1:5" x14ac:dyDescent="0.2">
      <c r="A1778" s="346"/>
      <c r="B1778" s="351" t="s">
        <v>13447</v>
      </c>
      <c r="C1778" s="149" t="s">
        <v>13448</v>
      </c>
      <c r="D1778" s="349"/>
      <c r="E1778" s="350">
        <v>47.580101180438398</v>
      </c>
    </row>
    <row r="1779" spans="1:5" x14ac:dyDescent="0.2">
      <c r="A1779" s="346"/>
      <c r="B1779" s="351" t="s">
        <v>13449</v>
      </c>
      <c r="C1779" s="149" t="s">
        <v>13450</v>
      </c>
      <c r="D1779" s="349"/>
      <c r="E1779" s="350">
        <v>47.580101180438398</v>
      </c>
    </row>
    <row r="1780" spans="1:5" x14ac:dyDescent="0.2">
      <c r="A1780" s="346"/>
      <c r="B1780" s="351" t="s">
        <v>13451</v>
      </c>
      <c r="C1780" s="149" t="s">
        <v>13452</v>
      </c>
      <c r="D1780" s="349"/>
      <c r="E1780" s="350">
        <v>47.580101180438398</v>
      </c>
    </row>
    <row r="1781" spans="1:5" x14ac:dyDescent="0.2">
      <c r="A1781" s="346"/>
      <c r="B1781" s="351" t="s">
        <v>13453</v>
      </c>
      <c r="C1781" s="149" t="s">
        <v>13454</v>
      </c>
      <c r="D1781" s="349"/>
      <c r="E1781" s="350">
        <v>47.580101180438398</v>
      </c>
    </row>
    <row r="1782" spans="1:5" x14ac:dyDescent="0.2">
      <c r="A1782" s="346"/>
      <c r="B1782" s="351" t="s">
        <v>13455</v>
      </c>
      <c r="C1782" s="149" t="s">
        <v>13456</v>
      </c>
      <c r="D1782" s="349"/>
      <c r="E1782" s="350">
        <v>47.580101180438398</v>
      </c>
    </row>
    <row r="1783" spans="1:5" x14ac:dyDescent="0.2">
      <c r="A1783" s="346"/>
      <c r="B1783" s="351" t="s">
        <v>13457</v>
      </c>
      <c r="C1783" s="149" t="s">
        <v>13458</v>
      </c>
      <c r="D1783" s="349"/>
      <c r="E1783" s="350">
        <v>47.580101180438398</v>
      </c>
    </row>
    <row r="1784" spans="1:5" x14ac:dyDescent="0.2">
      <c r="A1784" s="346"/>
      <c r="B1784" s="351" t="s">
        <v>13459</v>
      </c>
      <c r="C1784" s="149" t="s">
        <v>13460</v>
      </c>
      <c r="D1784" s="349"/>
      <c r="E1784" s="350">
        <v>47.580101180438398</v>
      </c>
    </row>
    <row r="1785" spans="1:5" x14ac:dyDescent="0.2">
      <c r="A1785" s="346"/>
      <c r="B1785" s="351" t="s">
        <v>13461</v>
      </c>
      <c r="C1785" s="149" t="s">
        <v>13462</v>
      </c>
      <c r="D1785" s="349"/>
      <c r="E1785" s="350">
        <v>47.580101180438398</v>
      </c>
    </row>
    <row r="1786" spans="1:5" x14ac:dyDescent="0.2">
      <c r="A1786" s="346"/>
      <c r="B1786" s="351" t="s">
        <v>13463</v>
      </c>
      <c r="C1786" s="149" t="s">
        <v>13464</v>
      </c>
      <c r="D1786" s="349"/>
      <c r="E1786" s="350">
        <v>47.580101180438398</v>
      </c>
    </row>
    <row r="1787" spans="1:5" x14ac:dyDescent="0.2">
      <c r="A1787" s="346"/>
      <c r="B1787" s="351" t="s">
        <v>13465</v>
      </c>
      <c r="C1787" s="149" t="s">
        <v>13466</v>
      </c>
      <c r="D1787" s="349"/>
      <c r="E1787" s="350">
        <v>47.580101180438398</v>
      </c>
    </row>
    <row r="1788" spans="1:5" x14ac:dyDescent="0.2">
      <c r="A1788" s="346"/>
      <c r="B1788" s="351" t="s">
        <v>13467</v>
      </c>
      <c r="C1788" s="149" t="s">
        <v>13468</v>
      </c>
      <c r="D1788" s="349"/>
      <c r="E1788" s="350">
        <v>47.580101180438398</v>
      </c>
    </row>
    <row r="1789" spans="1:5" x14ac:dyDescent="0.2">
      <c r="A1789" s="346"/>
      <c r="B1789" s="351" t="s">
        <v>13469</v>
      </c>
      <c r="C1789" s="149" t="s">
        <v>13470</v>
      </c>
      <c r="D1789" s="349"/>
      <c r="E1789" s="350">
        <v>47.580101180438398</v>
      </c>
    </row>
    <row r="1790" spans="1:5" x14ac:dyDescent="0.2">
      <c r="A1790" s="346"/>
      <c r="B1790" s="351" t="s">
        <v>13471</v>
      </c>
      <c r="C1790" s="149" t="s">
        <v>13472</v>
      </c>
      <c r="D1790" s="349"/>
      <c r="E1790" s="350">
        <v>47.580101180438398</v>
      </c>
    </row>
    <row r="1791" spans="1:5" x14ac:dyDescent="0.2">
      <c r="A1791" s="346"/>
      <c r="B1791" s="351" t="s">
        <v>13473</v>
      </c>
      <c r="C1791" s="149" t="s">
        <v>13474</v>
      </c>
      <c r="D1791" s="349"/>
      <c r="E1791" s="350">
        <v>47.580101180438398</v>
      </c>
    </row>
    <row r="1792" spans="1:5" x14ac:dyDescent="0.2">
      <c r="A1792" s="346"/>
      <c r="B1792" s="351" t="s">
        <v>13475</v>
      </c>
      <c r="C1792" s="149" t="s">
        <v>13476</v>
      </c>
      <c r="D1792" s="349"/>
      <c r="E1792" s="350">
        <v>47.580101180438398</v>
      </c>
    </row>
    <row r="1793" spans="1:5" x14ac:dyDescent="0.2">
      <c r="A1793" s="346"/>
      <c r="B1793" s="351" t="s">
        <v>13477</v>
      </c>
      <c r="C1793" s="149" t="s">
        <v>13478</v>
      </c>
      <c r="D1793" s="349"/>
      <c r="E1793" s="350">
        <v>47.580101180438398</v>
      </c>
    </row>
    <row r="1794" spans="1:5" x14ac:dyDescent="0.2">
      <c r="A1794" s="346"/>
      <c r="B1794" s="351" t="s">
        <v>13479</v>
      </c>
      <c r="C1794" s="149" t="s">
        <v>13480</v>
      </c>
      <c r="D1794" s="349"/>
      <c r="E1794" s="350">
        <v>47.580101180438398</v>
      </c>
    </row>
    <row r="1795" spans="1:5" x14ac:dyDescent="0.2">
      <c r="A1795" s="346"/>
      <c r="B1795" s="351" t="s">
        <v>13481</v>
      </c>
      <c r="C1795" s="149" t="s">
        <v>13482</v>
      </c>
      <c r="D1795" s="349"/>
      <c r="E1795" s="350">
        <v>47.580101180438398</v>
      </c>
    </row>
    <row r="1796" spans="1:5" x14ac:dyDescent="0.2">
      <c r="A1796" s="346"/>
      <c r="B1796" s="351" t="s">
        <v>13483</v>
      </c>
      <c r="C1796" s="149" t="s">
        <v>13484</v>
      </c>
      <c r="D1796" s="349"/>
      <c r="E1796" s="350">
        <v>47.580101180438398</v>
      </c>
    </row>
    <row r="1797" spans="1:5" x14ac:dyDescent="0.2">
      <c r="A1797" s="346"/>
      <c r="B1797" s="351" t="s">
        <v>13485</v>
      </c>
      <c r="C1797" s="149" t="s">
        <v>13486</v>
      </c>
      <c r="D1797" s="349"/>
      <c r="E1797" s="350">
        <v>47.580101180438398</v>
      </c>
    </row>
    <row r="1798" spans="1:5" x14ac:dyDescent="0.2">
      <c r="A1798" s="346"/>
      <c r="B1798" s="351" t="s">
        <v>13487</v>
      </c>
      <c r="C1798" s="149" t="s">
        <v>13488</v>
      </c>
      <c r="D1798" s="349"/>
      <c r="E1798" s="350">
        <v>47.580101180438398</v>
      </c>
    </row>
    <row r="1799" spans="1:5" x14ac:dyDescent="0.2">
      <c r="A1799" s="346"/>
      <c r="B1799" s="351" t="s">
        <v>13489</v>
      </c>
      <c r="C1799" s="149" t="s">
        <v>13490</v>
      </c>
      <c r="D1799" s="349"/>
      <c r="E1799" s="350">
        <v>47.580101180438398</v>
      </c>
    </row>
    <row r="1800" spans="1:5" x14ac:dyDescent="0.2">
      <c r="A1800" s="346"/>
      <c r="B1800" s="351" t="s">
        <v>13491</v>
      </c>
      <c r="C1800" s="149" t="s">
        <v>13492</v>
      </c>
      <c r="D1800" s="349"/>
      <c r="E1800" s="350">
        <v>47.580101180438398</v>
      </c>
    </row>
    <row r="1801" spans="1:5" x14ac:dyDescent="0.2">
      <c r="A1801" s="346"/>
      <c r="B1801" s="351" t="s">
        <v>13493</v>
      </c>
      <c r="C1801" s="149" t="s">
        <v>13494</v>
      </c>
      <c r="D1801" s="349"/>
      <c r="E1801" s="350">
        <v>47.580101180438398</v>
      </c>
    </row>
    <row r="1802" spans="1:5" x14ac:dyDescent="0.2">
      <c r="A1802" s="346"/>
      <c r="B1802" s="351" t="s">
        <v>13495</v>
      </c>
      <c r="C1802" s="149" t="s">
        <v>13496</v>
      </c>
      <c r="D1802" s="349"/>
      <c r="E1802" s="350">
        <v>47.580101180438398</v>
      </c>
    </row>
    <row r="1803" spans="1:5" x14ac:dyDescent="0.2">
      <c r="A1803" s="346"/>
      <c r="B1803" s="351" t="s">
        <v>13497</v>
      </c>
      <c r="C1803" s="149" t="s">
        <v>13498</v>
      </c>
      <c r="D1803" s="349"/>
      <c r="E1803" s="350">
        <v>47.580101180438398</v>
      </c>
    </row>
    <row r="1804" spans="1:5" x14ac:dyDescent="0.2">
      <c r="A1804" s="346"/>
      <c r="B1804" s="351" t="s">
        <v>13499</v>
      </c>
      <c r="C1804" s="149" t="s">
        <v>13500</v>
      </c>
      <c r="D1804" s="349"/>
      <c r="E1804" s="350">
        <v>47.580101180438398</v>
      </c>
    </row>
    <row r="1805" spans="1:5" x14ac:dyDescent="0.2">
      <c r="A1805" s="346"/>
      <c r="B1805" s="351" t="s">
        <v>13501</v>
      </c>
      <c r="C1805" s="149" t="s">
        <v>13502</v>
      </c>
      <c r="D1805" s="349"/>
      <c r="E1805" s="350">
        <v>47.580101180438398</v>
      </c>
    </row>
    <row r="1806" spans="1:5" x14ac:dyDescent="0.2">
      <c r="A1806" s="346"/>
      <c r="B1806" s="351" t="s">
        <v>13503</v>
      </c>
      <c r="C1806" s="149" t="s">
        <v>13504</v>
      </c>
      <c r="D1806" s="349"/>
      <c r="E1806" s="350">
        <v>47.580101180438398</v>
      </c>
    </row>
    <row r="1807" spans="1:5" x14ac:dyDescent="0.2">
      <c r="A1807" s="346"/>
      <c r="B1807" s="351" t="s">
        <v>13505</v>
      </c>
      <c r="C1807" s="149" t="s">
        <v>13506</v>
      </c>
      <c r="D1807" s="349"/>
      <c r="E1807" s="350">
        <v>47.580101180438398</v>
      </c>
    </row>
    <row r="1808" spans="1:5" x14ac:dyDescent="0.2">
      <c r="A1808" s="346"/>
      <c r="B1808" s="351" t="s">
        <v>13507</v>
      </c>
      <c r="C1808" s="149" t="s">
        <v>13508</v>
      </c>
      <c r="D1808" s="349"/>
      <c r="E1808" s="350">
        <v>47.580101180438398</v>
      </c>
    </row>
    <row r="1809" spans="1:5" x14ac:dyDescent="0.2">
      <c r="A1809" s="346"/>
      <c r="B1809" s="351" t="s">
        <v>13509</v>
      </c>
      <c r="C1809" s="149" t="s">
        <v>13510</v>
      </c>
      <c r="D1809" s="349"/>
      <c r="E1809" s="350">
        <v>47.580101180438398</v>
      </c>
    </row>
    <row r="1810" spans="1:5" x14ac:dyDescent="0.2">
      <c r="A1810" s="346"/>
      <c r="B1810" s="351" t="s">
        <v>13511</v>
      </c>
      <c r="C1810" s="149" t="s">
        <v>13512</v>
      </c>
      <c r="D1810" s="349"/>
      <c r="E1810" s="350">
        <v>47.580101180438398</v>
      </c>
    </row>
    <row r="1811" spans="1:5" x14ac:dyDescent="0.2">
      <c r="A1811" s="346"/>
      <c r="B1811" s="351" t="s">
        <v>13513</v>
      </c>
      <c r="C1811" s="149" t="s">
        <v>13514</v>
      </c>
      <c r="D1811" s="349"/>
      <c r="E1811" s="350">
        <v>47.580101180438398</v>
      </c>
    </row>
    <row r="1812" spans="1:5" x14ac:dyDescent="0.2">
      <c r="A1812" s="346"/>
      <c r="B1812" s="351" t="s">
        <v>13515</v>
      </c>
      <c r="C1812" s="149" t="s">
        <v>13516</v>
      </c>
      <c r="D1812" s="349"/>
      <c r="E1812" s="350">
        <v>47.580101180438398</v>
      </c>
    </row>
    <row r="1813" spans="1:5" x14ac:dyDescent="0.2">
      <c r="A1813" s="346"/>
      <c r="B1813" s="351" t="s">
        <v>13517</v>
      </c>
      <c r="C1813" s="149" t="s">
        <v>13518</v>
      </c>
      <c r="D1813" s="349"/>
      <c r="E1813" s="350">
        <v>47.580101180438398</v>
      </c>
    </row>
    <row r="1814" spans="1:5" x14ac:dyDescent="0.2">
      <c r="A1814" s="346"/>
      <c r="B1814" s="351" t="s">
        <v>13519</v>
      </c>
      <c r="C1814" s="149" t="s">
        <v>13520</v>
      </c>
      <c r="D1814" s="349"/>
      <c r="E1814" s="350">
        <v>47.580101180438398</v>
      </c>
    </row>
    <row r="1815" spans="1:5" x14ac:dyDescent="0.2">
      <c r="A1815" s="346"/>
      <c r="B1815" s="351" t="s">
        <v>13521</v>
      </c>
      <c r="C1815" s="149" t="s">
        <v>13522</v>
      </c>
      <c r="D1815" s="349"/>
      <c r="E1815" s="350">
        <v>47.580101180438398</v>
      </c>
    </row>
    <row r="1816" spans="1:5" x14ac:dyDescent="0.2">
      <c r="A1816" s="346"/>
      <c r="B1816" s="351" t="s">
        <v>13523</v>
      </c>
      <c r="C1816" s="149" t="s">
        <v>13524</v>
      </c>
      <c r="D1816" s="349"/>
      <c r="E1816" s="350">
        <v>47.580101180438398</v>
      </c>
    </row>
    <row r="1817" spans="1:5" x14ac:dyDescent="0.2">
      <c r="A1817" s="346"/>
      <c r="B1817" s="351" t="s">
        <v>13525</v>
      </c>
      <c r="C1817" s="149" t="s">
        <v>13526</v>
      </c>
      <c r="D1817" s="349"/>
      <c r="E1817" s="350">
        <v>47.580101180438398</v>
      </c>
    </row>
    <row r="1818" spans="1:5" x14ac:dyDescent="0.2">
      <c r="A1818" s="346"/>
      <c r="B1818" s="351" t="s">
        <v>13527</v>
      </c>
      <c r="C1818" s="149" t="s">
        <v>13528</v>
      </c>
      <c r="D1818" s="349"/>
      <c r="E1818" s="350">
        <v>47.580101180438398</v>
      </c>
    </row>
    <row r="1819" spans="1:5" x14ac:dyDescent="0.2">
      <c r="A1819" s="346"/>
      <c r="B1819" s="351" t="s">
        <v>13529</v>
      </c>
      <c r="C1819" s="149" t="s">
        <v>13530</v>
      </c>
      <c r="D1819" s="349"/>
      <c r="E1819" s="350">
        <v>47.580101180438398</v>
      </c>
    </row>
    <row r="1820" spans="1:5" x14ac:dyDescent="0.2">
      <c r="A1820" s="346"/>
      <c r="B1820" s="351" t="s">
        <v>13531</v>
      </c>
      <c r="C1820" s="149" t="s">
        <v>13532</v>
      </c>
      <c r="D1820" s="349"/>
      <c r="E1820" s="350">
        <v>47.580101180438398</v>
      </c>
    </row>
    <row r="1821" spans="1:5" x14ac:dyDescent="0.2">
      <c r="A1821" s="346"/>
      <c r="B1821" s="351" t="s">
        <v>13533</v>
      </c>
      <c r="C1821" s="149" t="s">
        <v>13534</v>
      </c>
      <c r="D1821" s="349"/>
      <c r="E1821" s="350">
        <v>47.580101180438398</v>
      </c>
    </row>
    <row r="1822" spans="1:5" x14ac:dyDescent="0.2">
      <c r="A1822" s="346"/>
      <c r="B1822" s="351" t="s">
        <v>13535</v>
      </c>
      <c r="C1822" s="149" t="s">
        <v>13536</v>
      </c>
      <c r="D1822" s="349"/>
      <c r="E1822" s="350">
        <v>47.580101180438398</v>
      </c>
    </row>
    <row r="1823" spans="1:5" x14ac:dyDescent="0.2">
      <c r="A1823" s="346"/>
      <c r="B1823" s="351" t="s">
        <v>13537</v>
      </c>
      <c r="C1823" s="149" t="s">
        <v>13538</v>
      </c>
      <c r="D1823" s="349"/>
      <c r="E1823" s="350">
        <v>47.580101180438398</v>
      </c>
    </row>
    <row r="1824" spans="1:5" x14ac:dyDescent="0.2">
      <c r="A1824" s="346"/>
      <c r="B1824" s="351" t="s">
        <v>13539</v>
      </c>
      <c r="C1824" s="149" t="s">
        <v>13540</v>
      </c>
      <c r="D1824" s="349"/>
      <c r="E1824" s="350">
        <v>47.580101180438398</v>
      </c>
    </row>
    <row r="1825" spans="1:5" x14ac:dyDescent="0.2">
      <c r="A1825" s="346"/>
      <c r="B1825" s="351" t="s">
        <v>13541</v>
      </c>
      <c r="C1825" s="149" t="s">
        <v>13542</v>
      </c>
      <c r="D1825" s="349"/>
      <c r="E1825" s="350">
        <v>47.580101180438398</v>
      </c>
    </row>
    <row r="1826" spans="1:5" x14ac:dyDescent="0.2">
      <c r="A1826" s="346"/>
      <c r="B1826" s="351" t="s">
        <v>13543</v>
      </c>
      <c r="C1826" s="149" t="s">
        <v>13544</v>
      </c>
      <c r="D1826" s="349"/>
      <c r="E1826" s="350">
        <v>47.580101180438398</v>
      </c>
    </row>
    <row r="1827" spans="1:5" x14ac:dyDescent="0.2">
      <c r="A1827" s="346"/>
      <c r="B1827" s="351" t="s">
        <v>13545</v>
      </c>
      <c r="C1827" s="149" t="s">
        <v>13546</v>
      </c>
      <c r="D1827" s="349"/>
      <c r="E1827" s="350">
        <v>47.580101180438398</v>
      </c>
    </row>
    <row r="1828" spans="1:5" x14ac:dyDescent="0.2">
      <c r="A1828" s="346"/>
      <c r="B1828" s="351" t="s">
        <v>13547</v>
      </c>
      <c r="C1828" s="149" t="s">
        <v>13548</v>
      </c>
      <c r="D1828" s="349"/>
      <c r="E1828" s="350">
        <v>47.580101180438398</v>
      </c>
    </row>
    <row r="1829" spans="1:5" x14ac:dyDescent="0.2">
      <c r="A1829" s="346"/>
      <c r="B1829" s="351" t="s">
        <v>13549</v>
      </c>
      <c r="C1829" s="149" t="s">
        <v>13550</v>
      </c>
      <c r="D1829" s="349"/>
      <c r="E1829" s="350">
        <v>47.580101180438398</v>
      </c>
    </row>
    <row r="1830" spans="1:5" x14ac:dyDescent="0.2">
      <c r="A1830" s="346"/>
      <c r="B1830" s="351" t="s">
        <v>13551</v>
      </c>
      <c r="C1830" s="149" t="s">
        <v>13552</v>
      </c>
      <c r="D1830" s="349"/>
      <c r="E1830" s="350">
        <v>47.580101180438398</v>
      </c>
    </row>
    <row r="1831" spans="1:5" x14ac:dyDescent="0.2">
      <c r="A1831" s="346"/>
      <c r="B1831" s="351" t="s">
        <v>13553</v>
      </c>
      <c r="C1831" s="149" t="s">
        <v>13554</v>
      </c>
      <c r="D1831" s="349"/>
      <c r="E1831" s="350">
        <v>47.580101180438398</v>
      </c>
    </row>
    <row r="1832" spans="1:5" x14ac:dyDescent="0.2">
      <c r="A1832" s="346"/>
      <c r="B1832" s="351" t="s">
        <v>13555</v>
      </c>
      <c r="C1832" s="149" t="s">
        <v>13556</v>
      </c>
      <c r="D1832" s="349"/>
      <c r="E1832" s="350">
        <v>47.580101180438398</v>
      </c>
    </row>
    <row r="1833" spans="1:5" x14ac:dyDescent="0.2">
      <c r="A1833" s="346"/>
      <c r="B1833" s="351" t="s">
        <v>13557</v>
      </c>
      <c r="C1833" s="149" t="s">
        <v>13558</v>
      </c>
      <c r="D1833" s="349"/>
      <c r="E1833" s="350">
        <v>47.580101180438398</v>
      </c>
    </row>
    <row r="1834" spans="1:5" x14ac:dyDescent="0.2">
      <c r="A1834" s="346"/>
      <c r="B1834" s="351" t="s">
        <v>13559</v>
      </c>
      <c r="C1834" s="149" t="s">
        <v>13560</v>
      </c>
      <c r="D1834" s="349"/>
      <c r="E1834" s="350">
        <v>47.580101180438398</v>
      </c>
    </row>
    <row r="1835" spans="1:5" x14ac:dyDescent="0.2">
      <c r="A1835" s="346"/>
      <c r="B1835" s="351" t="s">
        <v>13561</v>
      </c>
      <c r="C1835" s="149" t="s">
        <v>13562</v>
      </c>
      <c r="D1835" s="349"/>
      <c r="E1835" s="350">
        <v>47.580101180438398</v>
      </c>
    </row>
    <row r="1836" spans="1:5" x14ac:dyDescent="0.2">
      <c r="A1836" s="346"/>
      <c r="B1836" s="351" t="s">
        <v>13563</v>
      </c>
      <c r="C1836" s="149" t="s">
        <v>13564</v>
      </c>
      <c r="D1836" s="349"/>
      <c r="E1836" s="350">
        <v>47.580101180438398</v>
      </c>
    </row>
    <row r="1837" spans="1:5" x14ac:dyDescent="0.2">
      <c r="A1837" s="346"/>
      <c r="B1837" s="351" t="s">
        <v>13565</v>
      </c>
      <c r="C1837" s="149" t="s">
        <v>13566</v>
      </c>
      <c r="D1837" s="349"/>
      <c r="E1837" s="350">
        <v>47.580101180438398</v>
      </c>
    </row>
    <row r="1838" spans="1:5" x14ac:dyDescent="0.2">
      <c r="A1838" s="346"/>
      <c r="B1838" s="351" t="s">
        <v>13567</v>
      </c>
      <c r="C1838" s="149" t="s">
        <v>13568</v>
      </c>
      <c r="D1838" s="349"/>
      <c r="E1838" s="350">
        <v>47.580101180438398</v>
      </c>
    </row>
    <row r="1839" spans="1:5" x14ac:dyDescent="0.2">
      <c r="A1839" s="346"/>
      <c r="B1839" s="351" t="s">
        <v>13569</v>
      </c>
      <c r="C1839" s="149" t="s">
        <v>13570</v>
      </c>
      <c r="D1839" s="349"/>
      <c r="E1839" s="350">
        <v>47.580101180438398</v>
      </c>
    </row>
    <row r="1840" spans="1:5" x14ac:dyDescent="0.2">
      <c r="A1840" s="346"/>
      <c r="B1840" s="351" t="s">
        <v>13571</v>
      </c>
      <c r="C1840" s="149" t="s">
        <v>13572</v>
      </c>
      <c r="D1840" s="349"/>
      <c r="E1840" s="350">
        <v>47.580101180438398</v>
      </c>
    </row>
    <row r="1841" spans="1:5" x14ac:dyDescent="0.2">
      <c r="A1841" s="346"/>
      <c r="B1841" s="351" t="s">
        <v>13573</v>
      </c>
      <c r="C1841" s="149" t="s">
        <v>13574</v>
      </c>
      <c r="D1841" s="349"/>
      <c r="E1841" s="350">
        <v>47.580101180438398</v>
      </c>
    </row>
    <row r="1842" spans="1:5" x14ac:dyDescent="0.2">
      <c r="A1842" s="346"/>
      <c r="B1842" s="351" t="s">
        <v>13575</v>
      </c>
      <c r="C1842" s="149" t="s">
        <v>13576</v>
      </c>
      <c r="D1842" s="349"/>
      <c r="E1842" s="350">
        <v>47.580101180438398</v>
      </c>
    </row>
    <row r="1843" spans="1:5" x14ac:dyDescent="0.2">
      <c r="A1843" s="346"/>
      <c r="B1843" s="351" t="s">
        <v>13577</v>
      </c>
      <c r="C1843" s="149" t="s">
        <v>13578</v>
      </c>
      <c r="D1843" s="349"/>
      <c r="E1843" s="350">
        <v>47.580101180438398</v>
      </c>
    </row>
    <row r="1844" spans="1:5" x14ac:dyDescent="0.2">
      <c r="A1844" s="346"/>
      <c r="B1844" s="351" t="s">
        <v>13579</v>
      </c>
      <c r="C1844" s="149" t="s">
        <v>13580</v>
      </c>
      <c r="D1844" s="349"/>
      <c r="E1844" s="350">
        <v>47.580101180438398</v>
      </c>
    </row>
    <row r="1845" spans="1:5" x14ac:dyDescent="0.2">
      <c r="A1845" s="346"/>
      <c r="B1845" s="351" t="s">
        <v>13581</v>
      </c>
      <c r="C1845" s="149" t="s">
        <v>13582</v>
      </c>
      <c r="D1845" s="349"/>
      <c r="E1845" s="350">
        <v>47.580101180438398</v>
      </c>
    </row>
    <row r="1846" spans="1:5" x14ac:dyDescent="0.2">
      <c r="A1846" s="346"/>
      <c r="B1846" s="351" t="s">
        <v>13583</v>
      </c>
      <c r="C1846" s="149" t="s">
        <v>13584</v>
      </c>
      <c r="D1846" s="349"/>
      <c r="E1846" s="350">
        <v>47.580101180438398</v>
      </c>
    </row>
    <row r="1847" spans="1:5" x14ac:dyDescent="0.2">
      <c r="A1847" s="346"/>
      <c r="B1847" s="351" t="s">
        <v>13585</v>
      </c>
      <c r="C1847" s="149" t="s">
        <v>13586</v>
      </c>
      <c r="D1847" s="349"/>
      <c r="E1847" s="350">
        <v>47.580101180438398</v>
      </c>
    </row>
    <row r="1848" spans="1:5" x14ac:dyDescent="0.2">
      <c r="A1848" s="346"/>
      <c r="B1848" s="351" t="s">
        <v>13587</v>
      </c>
      <c r="C1848" s="149" t="s">
        <v>13588</v>
      </c>
      <c r="D1848" s="349"/>
      <c r="E1848" s="350">
        <v>47.580101180438398</v>
      </c>
    </row>
    <row r="1849" spans="1:5" x14ac:dyDescent="0.2">
      <c r="A1849" s="346"/>
      <c r="B1849" s="351" t="s">
        <v>13589</v>
      </c>
      <c r="C1849" s="149" t="s">
        <v>13590</v>
      </c>
      <c r="D1849" s="349"/>
      <c r="E1849" s="350">
        <v>47.580101180438398</v>
      </c>
    </row>
    <row r="1850" spans="1:5" x14ac:dyDescent="0.2">
      <c r="A1850" s="346"/>
      <c r="B1850" s="351" t="s">
        <v>13591</v>
      </c>
      <c r="C1850" s="149" t="s">
        <v>13592</v>
      </c>
      <c r="D1850" s="349"/>
      <c r="E1850" s="350">
        <v>47.580101180438398</v>
      </c>
    </row>
    <row r="1851" spans="1:5" x14ac:dyDescent="0.2">
      <c r="A1851" s="346"/>
      <c r="B1851" s="351" t="s">
        <v>13593</v>
      </c>
      <c r="C1851" s="149" t="s">
        <v>13594</v>
      </c>
      <c r="D1851" s="349"/>
      <c r="E1851" s="350">
        <v>47.580101180438398</v>
      </c>
    </row>
    <row r="1852" spans="1:5" x14ac:dyDescent="0.2">
      <c r="A1852" s="346"/>
      <c r="B1852" s="351" t="s">
        <v>13595</v>
      </c>
      <c r="C1852" s="149" t="s">
        <v>13596</v>
      </c>
      <c r="D1852" s="349"/>
      <c r="E1852" s="350">
        <v>47.580101180438398</v>
      </c>
    </row>
    <row r="1853" spans="1:5" x14ac:dyDescent="0.2">
      <c r="A1853" s="346"/>
      <c r="B1853" s="351" t="s">
        <v>13597</v>
      </c>
      <c r="C1853" s="149" t="s">
        <v>13598</v>
      </c>
      <c r="D1853" s="349"/>
      <c r="E1853" s="350">
        <v>47.580101180438398</v>
      </c>
    </row>
    <row r="1854" spans="1:5" x14ac:dyDescent="0.2">
      <c r="A1854" s="346"/>
      <c r="B1854" s="351" t="s">
        <v>13599</v>
      </c>
      <c r="C1854" s="149" t="s">
        <v>13600</v>
      </c>
      <c r="D1854" s="349"/>
      <c r="E1854" s="350">
        <v>47.580101180438398</v>
      </c>
    </row>
    <row r="1855" spans="1:5" x14ac:dyDescent="0.2">
      <c r="A1855" s="346"/>
      <c r="B1855" s="351" t="s">
        <v>13601</v>
      </c>
      <c r="C1855" s="149" t="s">
        <v>13602</v>
      </c>
      <c r="D1855" s="349"/>
      <c r="E1855" s="350">
        <v>47.580101180438398</v>
      </c>
    </row>
    <row r="1856" spans="1:5" x14ac:dyDescent="0.2">
      <c r="A1856" s="346"/>
      <c r="B1856" s="351" t="s">
        <v>13603</v>
      </c>
      <c r="C1856" s="149" t="s">
        <v>13604</v>
      </c>
      <c r="D1856" s="349"/>
      <c r="E1856" s="350">
        <v>47.580101180438398</v>
      </c>
    </row>
    <row r="1857" spans="1:5" x14ac:dyDescent="0.2">
      <c r="A1857" s="346"/>
      <c r="B1857" s="351" t="s">
        <v>13605</v>
      </c>
      <c r="C1857" s="149" t="s">
        <v>13606</v>
      </c>
      <c r="D1857" s="349"/>
      <c r="E1857" s="350">
        <v>47.580101180438398</v>
      </c>
    </row>
    <row r="1858" spans="1:5" x14ac:dyDescent="0.2">
      <c r="A1858" s="346"/>
      <c r="B1858" s="351" t="s">
        <v>13607</v>
      </c>
      <c r="C1858" s="149" t="s">
        <v>13608</v>
      </c>
      <c r="D1858" s="349"/>
      <c r="E1858" s="350">
        <v>47.580101180438398</v>
      </c>
    </row>
    <row r="1859" spans="1:5" x14ac:dyDescent="0.2">
      <c r="A1859" s="346"/>
      <c r="B1859" s="351" t="s">
        <v>13609</v>
      </c>
      <c r="C1859" s="149" t="s">
        <v>13610</v>
      </c>
      <c r="D1859" s="349"/>
      <c r="E1859" s="350">
        <v>47.580101180438398</v>
      </c>
    </row>
    <row r="1860" spans="1:5" x14ac:dyDescent="0.2">
      <c r="A1860" s="346"/>
      <c r="B1860" s="351" t="s">
        <v>13611</v>
      </c>
      <c r="C1860" s="149" t="s">
        <v>13612</v>
      </c>
      <c r="D1860" s="349"/>
      <c r="E1860" s="350">
        <v>47.580101180438398</v>
      </c>
    </row>
    <row r="1861" spans="1:5" x14ac:dyDescent="0.2">
      <c r="A1861" s="346"/>
      <c r="B1861" s="351" t="s">
        <v>13613</v>
      </c>
      <c r="C1861" s="149" t="s">
        <v>13614</v>
      </c>
      <c r="D1861" s="349"/>
      <c r="E1861" s="350">
        <v>47.580101180438398</v>
      </c>
    </row>
    <row r="1862" spans="1:5" x14ac:dyDescent="0.2">
      <c r="A1862" s="346"/>
      <c r="B1862" s="351" t="s">
        <v>13615</v>
      </c>
      <c r="C1862" s="149" t="s">
        <v>13616</v>
      </c>
      <c r="D1862" s="349"/>
      <c r="E1862" s="350">
        <v>47.580101180438398</v>
      </c>
    </row>
    <row r="1863" spans="1:5" x14ac:dyDescent="0.2">
      <c r="A1863" s="346"/>
      <c r="B1863" s="351" t="s">
        <v>13617</v>
      </c>
      <c r="C1863" s="149" t="s">
        <v>13618</v>
      </c>
      <c r="D1863" s="349"/>
      <c r="E1863" s="350">
        <v>47.580101180438398</v>
      </c>
    </row>
    <row r="1864" spans="1:5" x14ac:dyDescent="0.2">
      <c r="A1864" s="346"/>
      <c r="B1864" s="351" t="s">
        <v>13619</v>
      </c>
      <c r="C1864" s="149" t="s">
        <v>13620</v>
      </c>
      <c r="D1864" s="349"/>
      <c r="E1864" s="350">
        <v>47.580101180438398</v>
      </c>
    </row>
    <row r="1865" spans="1:5" x14ac:dyDescent="0.2">
      <c r="A1865" s="346"/>
      <c r="B1865" s="351" t="s">
        <v>13621</v>
      </c>
      <c r="C1865" s="149" t="s">
        <v>13622</v>
      </c>
      <c r="D1865" s="349"/>
      <c r="E1865" s="350">
        <v>47.580101180438398</v>
      </c>
    </row>
    <row r="1866" spans="1:5" x14ac:dyDescent="0.2">
      <c r="A1866" s="346"/>
      <c r="B1866" s="351" t="s">
        <v>13623</v>
      </c>
      <c r="C1866" s="149" t="s">
        <v>13624</v>
      </c>
      <c r="D1866" s="349"/>
      <c r="E1866" s="350">
        <v>47.580101180438398</v>
      </c>
    </row>
    <row r="1867" spans="1:5" x14ac:dyDescent="0.2">
      <c r="A1867" s="346"/>
      <c r="B1867" s="351" t="s">
        <v>13625</v>
      </c>
      <c r="C1867" s="149" t="s">
        <v>13626</v>
      </c>
      <c r="D1867" s="349"/>
      <c r="E1867" s="350">
        <v>47.580101180438398</v>
      </c>
    </row>
    <row r="1868" spans="1:5" x14ac:dyDescent="0.2">
      <c r="A1868" s="346"/>
      <c r="B1868" s="351" t="s">
        <v>13627</v>
      </c>
      <c r="C1868" s="149" t="s">
        <v>13628</v>
      </c>
      <c r="D1868" s="349"/>
      <c r="E1868" s="350">
        <v>47.580101180438398</v>
      </c>
    </row>
    <row r="1869" spans="1:5" x14ac:dyDescent="0.2">
      <c r="A1869" s="346"/>
      <c r="B1869" s="351" t="s">
        <v>13629</v>
      </c>
      <c r="C1869" s="149" t="s">
        <v>13630</v>
      </c>
      <c r="D1869" s="349"/>
      <c r="E1869" s="350">
        <v>47.580101180438398</v>
      </c>
    </row>
    <row r="1870" spans="1:5" x14ac:dyDescent="0.2">
      <c r="A1870" s="346"/>
      <c r="B1870" s="351" t="s">
        <v>13631</v>
      </c>
      <c r="C1870" s="149" t="s">
        <v>13632</v>
      </c>
      <c r="D1870" s="349"/>
      <c r="E1870" s="350">
        <v>47.580101180438398</v>
      </c>
    </row>
    <row r="1871" spans="1:5" x14ac:dyDescent="0.2">
      <c r="A1871" s="346"/>
      <c r="B1871" s="351" t="s">
        <v>13633</v>
      </c>
      <c r="C1871" s="149" t="s">
        <v>13634</v>
      </c>
      <c r="D1871" s="349"/>
      <c r="E1871" s="350">
        <v>47.580101180438398</v>
      </c>
    </row>
    <row r="1872" spans="1:5" x14ac:dyDescent="0.2">
      <c r="A1872" s="346"/>
      <c r="B1872" s="351" t="s">
        <v>13635</v>
      </c>
      <c r="C1872" s="149" t="s">
        <v>13636</v>
      </c>
      <c r="D1872" s="349"/>
      <c r="E1872" s="350">
        <v>47.580101180438398</v>
      </c>
    </row>
    <row r="1873" spans="1:5" x14ac:dyDescent="0.2">
      <c r="A1873" s="346"/>
      <c r="B1873" s="351" t="s">
        <v>13637</v>
      </c>
      <c r="C1873" s="149" t="s">
        <v>13638</v>
      </c>
      <c r="D1873" s="349"/>
      <c r="E1873" s="350">
        <v>47.580101180438398</v>
      </c>
    </row>
    <row r="1874" spans="1:5" x14ac:dyDescent="0.2">
      <c r="A1874" s="346"/>
      <c r="B1874" s="351" t="s">
        <v>13639</v>
      </c>
      <c r="C1874" s="149" t="s">
        <v>13640</v>
      </c>
      <c r="D1874" s="349"/>
      <c r="E1874" s="350">
        <v>47.580101180438398</v>
      </c>
    </row>
    <row r="1875" spans="1:5" x14ac:dyDescent="0.2">
      <c r="A1875" s="346"/>
      <c r="B1875" s="351" t="s">
        <v>13641</v>
      </c>
      <c r="C1875" s="149" t="s">
        <v>13642</v>
      </c>
      <c r="D1875" s="349"/>
      <c r="E1875" s="350">
        <v>47.580101180438398</v>
      </c>
    </row>
    <row r="1876" spans="1:5" x14ac:dyDescent="0.2">
      <c r="A1876" s="346"/>
      <c r="B1876" s="351" t="s">
        <v>13643</v>
      </c>
      <c r="C1876" s="149" t="s">
        <v>13644</v>
      </c>
      <c r="D1876" s="349"/>
      <c r="E1876" s="350">
        <v>47.580101180438398</v>
      </c>
    </row>
    <row r="1877" spans="1:5" x14ac:dyDescent="0.2">
      <c r="A1877" s="346"/>
      <c r="B1877" s="351" t="s">
        <v>13645</v>
      </c>
      <c r="C1877" s="149" t="s">
        <v>13646</v>
      </c>
      <c r="D1877" s="349"/>
      <c r="E1877" s="350">
        <v>47.580101180438398</v>
      </c>
    </row>
    <row r="1878" spans="1:5" x14ac:dyDescent="0.2">
      <c r="A1878" s="346"/>
      <c r="B1878" s="351" t="s">
        <v>13647</v>
      </c>
      <c r="C1878" s="149" t="s">
        <v>13648</v>
      </c>
      <c r="D1878" s="349"/>
      <c r="E1878" s="350">
        <v>47.580101180438398</v>
      </c>
    </row>
    <row r="1879" spans="1:5" x14ac:dyDescent="0.2">
      <c r="A1879" s="346"/>
      <c r="B1879" s="351" t="s">
        <v>13649</v>
      </c>
      <c r="C1879" s="149" t="s">
        <v>13650</v>
      </c>
      <c r="D1879" s="349"/>
      <c r="E1879" s="350">
        <v>47.580101180438398</v>
      </c>
    </row>
    <row r="1880" spans="1:5" x14ac:dyDescent="0.2">
      <c r="A1880" s="346"/>
      <c r="B1880" s="351" t="s">
        <v>13651</v>
      </c>
      <c r="C1880" s="149" t="s">
        <v>13652</v>
      </c>
      <c r="D1880" s="349"/>
      <c r="E1880" s="350">
        <v>47.580101180438398</v>
      </c>
    </row>
    <row r="1881" spans="1:5" x14ac:dyDescent="0.2">
      <c r="A1881" s="346"/>
      <c r="B1881" s="351" t="s">
        <v>13653</v>
      </c>
      <c r="C1881" s="149" t="s">
        <v>13654</v>
      </c>
      <c r="D1881" s="349"/>
      <c r="E1881" s="350">
        <v>47.580101180438398</v>
      </c>
    </row>
    <row r="1882" spans="1:5" x14ac:dyDescent="0.2">
      <c r="A1882" s="346"/>
      <c r="B1882" s="351" t="s">
        <v>13655</v>
      </c>
      <c r="C1882" s="149" t="s">
        <v>13656</v>
      </c>
      <c r="D1882" s="349"/>
      <c r="E1882" s="350">
        <v>47.580101180438398</v>
      </c>
    </row>
    <row r="1883" spans="1:5" x14ac:dyDescent="0.2">
      <c r="A1883" s="346"/>
      <c r="B1883" s="351" t="s">
        <v>13657</v>
      </c>
      <c r="C1883" s="149" t="s">
        <v>13658</v>
      </c>
      <c r="D1883" s="349"/>
      <c r="E1883" s="350">
        <v>47.580101180438398</v>
      </c>
    </row>
    <row r="1884" spans="1:5" x14ac:dyDescent="0.2">
      <c r="A1884" s="346"/>
      <c r="B1884" s="351" t="s">
        <v>13659</v>
      </c>
      <c r="C1884" s="149" t="s">
        <v>13660</v>
      </c>
      <c r="D1884" s="349"/>
      <c r="E1884" s="350">
        <v>47.580101180438398</v>
      </c>
    </row>
    <row r="1885" spans="1:5" x14ac:dyDescent="0.2">
      <c r="A1885" s="346"/>
      <c r="B1885" s="351" t="s">
        <v>13661</v>
      </c>
      <c r="C1885" s="149" t="s">
        <v>13662</v>
      </c>
      <c r="D1885" s="349"/>
      <c r="E1885" s="350">
        <v>47.580101180438398</v>
      </c>
    </row>
    <row r="1886" spans="1:5" x14ac:dyDescent="0.2">
      <c r="A1886" s="346"/>
      <c r="B1886" s="351" t="s">
        <v>13663</v>
      </c>
      <c r="C1886" s="149" t="s">
        <v>13664</v>
      </c>
      <c r="D1886" s="349"/>
      <c r="E1886" s="350">
        <v>47.580101180438398</v>
      </c>
    </row>
    <row r="1887" spans="1:5" x14ac:dyDescent="0.2">
      <c r="A1887" s="346"/>
      <c r="B1887" s="351" t="s">
        <v>13665</v>
      </c>
      <c r="C1887" s="149" t="s">
        <v>13666</v>
      </c>
      <c r="D1887" s="349"/>
      <c r="E1887" s="350">
        <v>47.580101180438398</v>
      </c>
    </row>
    <row r="1888" spans="1:5" x14ac:dyDescent="0.2">
      <c r="A1888" s="346"/>
      <c r="B1888" s="351" t="s">
        <v>13667</v>
      </c>
      <c r="C1888" s="149" t="s">
        <v>13668</v>
      </c>
      <c r="D1888" s="349"/>
      <c r="E1888" s="350">
        <v>47.580101180438398</v>
      </c>
    </row>
    <row r="1889" spans="1:5" x14ac:dyDescent="0.2">
      <c r="A1889" s="346"/>
      <c r="B1889" s="351" t="s">
        <v>13669</v>
      </c>
      <c r="C1889" s="149" t="s">
        <v>13670</v>
      </c>
      <c r="D1889" s="349"/>
      <c r="E1889" s="350">
        <v>47.580101180438398</v>
      </c>
    </row>
    <row r="1890" spans="1:5" x14ac:dyDescent="0.2">
      <c r="A1890" s="346"/>
      <c r="B1890" s="351" t="s">
        <v>13671</v>
      </c>
      <c r="C1890" s="149" t="s">
        <v>13672</v>
      </c>
      <c r="D1890" s="349"/>
      <c r="E1890" s="350">
        <v>47.580101180438398</v>
      </c>
    </row>
    <row r="1891" spans="1:5" x14ac:dyDescent="0.2">
      <c r="A1891" s="346"/>
      <c r="B1891" s="351" t="s">
        <v>13673</v>
      </c>
      <c r="C1891" s="149" t="s">
        <v>13674</v>
      </c>
      <c r="D1891" s="349"/>
      <c r="E1891" s="350">
        <v>47.580101180438398</v>
      </c>
    </row>
    <row r="1892" spans="1:5" x14ac:dyDescent="0.2">
      <c r="A1892" s="346"/>
      <c r="B1892" s="351" t="s">
        <v>13675</v>
      </c>
      <c r="C1892" s="149" t="s">
        <v>13676</v>
      </c>
      <c r="D1892" s="349"/>
      <c r="E1892" s="350">
        <v>47.580101180438398</v>
      </c>
    </row>
    <row r="1893" spans="1:5" x14ac:dyDescent="0.2">
      <c r="A1893" s="346"/>
      <c r="B1893" s="351" t="s">
        <v>13677</v>
      </c>
      <c r="C1893" s="149" t="s">
        <v>13678</v>
      </c>
      <c r="D1893" s="349"/>
      <c r="E1893" s="350">
        <v>47.580101180438398</v>
      </c>
    </row>
    <row r="1894" spans="1:5" x14ac:dyDescent="0.2">
      <c r="A1894" s="346"/>
      <c r="B1894" s="351" t="s">
        <v>13679</v>
      </c>
      <c r="C1894" s="149" t="s">
        <v>13680</v>
      </c>
      <c r="D1894" s="349"/>
      <c r="E1894" s="350">
        <v>47.580101180438398</v>
      </c>
    </row>
    <row r="1895" spans="1:5" x14ac:dyDescent="0.2">
      <c r="A1895" s="346"/>
      <c r="B1895" s="351" t="s">
        <v>13681</v>
      </c>
      <c r="C1895" s="149" t="s">
        <v>13682</v>
      </c>
      <c r="D1895" s="349"/>
      <c r="E1895" s="350">
        <v>47.580101180438398</v>
      </c>
    </row>
    <row r="1896" spans="1:5" x14ac:dyDescent="0.2">
      <c r="A1896" s="346"/>
      <c r="B1896" s="351" t="s">
        <v>13683</v>
      </c>
      <c r="C1896" s="149" t="s">
        <v>13684</v>
      </c>
      <c r="D1896" s="349"/>
      <c r="E1896" s="350">
        <v>47.580101180438398</v>
      </c>
    </row>
    <row r="1897" spans="1:5" x14ac:dyDescent="0.2">
      <c r="A1897" s="346"/>
      <c r="B1897" s="351" t="s">
        <v>13685</v>
      </c>
      <c r="C1897" s="149" t="s">
        <v>13686</v>
      </c>
      <c r="D1897" s="349"/>
      <c r="E1897" s="350">
        <v>47.580101180438398</v>
      </c>
    </row>
    <row r="1898" spans="1:5" x14ac:dyDescent="0.2">
      <c r="A1898" s="346"/>
      <c r="B1898" s="351" t="s">
        <v>13687</v>
      </c>
      <c r="C1898" s="149" t="s">
        <v>13688</v>
      </c>
      <c r="D1898" s="349"/>
      <c r="E1898" s="350">
        <v>47.580101180438398</v>
      </c>
    </row>
    <row r="1899" spans="1:5" x14ac:dyDescent="0.2">
      <c r="A1899" s="346"/>
      <c r="B1899" s="351" t="s">
        <v>13689</v>
      </c>
      <c r="C1899" s="149" t="s">
        <v>13690</v>
      </c>
      <c r="D1899" s="349"/>
      <c r="E1899" s="350">
        <v>47.580101180438398</v>
      </c>
    </row>
    <row r="1900" spans="1:5" x14ac:dyDescent="0.2">
      <c r="A1900" s="346"/>
      <c r="B1900" s="351" t="s">
        <v>13691</v>
      </c>
      <c r="C1900" s="149" t="s">
        <v>13692</v>
      </c>
      <c r="D1900" s="349"/>
      <c r="E1900" s="350">
        <v>47.580101180438398</v>
      </c>
    </row>
    <row r="1901" spans="1:5" x14ac:dyDescent="0.2">
      <c r="A1901" s="346"/>
      <c r="B1901" s="351" t="s">
        <v>13693</v>
      </c>
      <c r="C1901" s="149" t="s">
        <v>13694</v>
      </c>
      <c r="D1901" s="349"/>
      <c r="E1901" s="350">
        <v>47.580101180438398</v>
      </c>
    </row>
    <row r="1902" spans="1:5" x14ac:dyDescent="0.2">
      <c r="A1902" s="346"/>
      <c r="B1902" s="351" t="s">
        <v>13695</v>
      </c>
      <c r="C1902" s="149" t="s">
        <v>13696</v>
      </c>
      <c r="D1902" s="349"/>
      <c r="E1902" s="350">
        <v>47.580101180438398</v>
      </c>
    </row>
    <row r="1903" spans="1:5" x14ac:dyDescent="0.2">
      <c r="A1903" s="346"/>
      <c r="B1903" s="351" t="s">
        <v>13697</v>
      </c>
      <c r="C1903" s="149" t="s">
        <v>13698</v>
      </c>
      <c r="D1903" s="349"/>
      <c r="E1903" s="350">
        <v>47.580101180438398</v>
      </c>
    </row>
    <row r="1904" spans="1:5" x14ac:dyDescent="0.2">
      <c r="A1904" s="346"/>
      <c r="B1904" s="351" t="s">
        <v>13699</v>
      </c>
      <c r="C1904" s="149" t="s">
        <v>13700</v>
      </c>
      <c r="D1904" s="349"/>
      <c r="E1904" s="350">
        <v>47.580101180438398</v>
      </c>
    </row>
    <row r="1905" spans="1:5" x14ac:dyDescent="0.2">
      <c r="A1905" s="346"/>
      <c r="B1905" s="351" t="s">
        <v>13701</v>
      </c>
      <c r="C1905" s="149" t="s">
        <v>13702</v>
      </c>
      <c r="D1905" s="349"/>
      <c r="E1905" s="350">
        <v>47.580101180438398</v>
      </c>
    </row>
    <row r="1906" spans="1:5" x14ac:dyDescent="0.2">
      <c r="A1906" s="346"/>
      <c r="B1906" s="351" t="s">
        <v>13703</v>
      </c>
      <c r="C1906" s="149" t="s">
        <v>13704</v>
      </c>
      <c r="D1906" s="349"/>
      <c r="E1906" s="350">
        <v>47.580101180438398</v>
      </c>
    </row>
    <row r="1907" spans="1:5" x14ac:dyDescent="0.2">
      <c r="A1907" s="346"/>
      <c r="B1907" s="351" t="s">
        <v>13705</v>
      </c>
      <c r="C1907" s="149" t="s">
        <v>13706</v>
      </c>
      <c r="D1907" s="349"/>
      <c r="E1907" s="350">
        <v>47.580101180438398</v>
      </c>
    </row>
    <row r="1908" spans="1:5" x14ac:dyDescent="0.2">
      <c r="A1908" s="346"/>
      <c r="B1908" s="351" t="s">
        <v>13707</v>
      </c>
      <c r="C1908" s="149" t="s">
        <v>13708</v>
      </c>
      <c r="D1908" s="349"/>
      <c r="E1908" s="350">
        <v>47.580101180438398</v>
      </c>
    </row>
    <row r="1909" spans="1:5" x14ac:dyDescent="0.2">
      <c r="A1909" s="346"/>
      <c r="B1909" s="351" t="s">
        <v>13709</v>
      </c>
      <c r="C1909" s="149" t="s">
        <v>13710</v>
      </c>
      <c r="D1909" s="349"/>
      <c r="E1909" s="350">
        <v>47.580101180438398</v>
      </c>
    </row>
    <row r="1910" spans="1:5" x14ac:dyDescent="0.2">
      <c r="A1910" s="346"/>
      <c r="B1910" s="351" t="s">
        <v>13711</v>
      </c>
      <c r="C1910" s="149" t="s">
        <v>13712</v>
      </c>
      <c r="D1910" s="349"/>
      <c r="E1910" s="350">
        <v>47.580101180438398</v>
      </c>
    </row>
    <row r="1911" spans="1:5" x14ac:dyDescent="0.2">
      <c r="A1911" s="346"/>
      <c r="B1911" s="351" t="s">
        <v>13713</v>
      </c>
      <c r="C1911" s="149" t="s">
        <v>13714</v>
      </c>
      <c r="D1911" s="349"/>
      <c r="E1911" s="350">
        <v>47.580101180438398</v>
      </c>
    </row>
    <row r="1912" spans="1:5" x14ac:dyDescent="0.2">
      <c r="A1912" s="346"/>
      <c r="B1912" s="351" t="s">
        <v>13715</v>
      </c>
      <c r="C1912" s="149" t="s">
        <v>13716</v>
      </c>
      <c r="D1912" s="349"/>
      <c r="E1912" s="350">
        <v>47.580101180438398</v>
      </c>
    </row>
    <row r="1913" spans="1:5" x14ac:dyDescent="0.2">
      <c r="A1913" s="346"/>
      <c r="B1913" s="351" t="s">
        <v>13717</v>
      </c>
      <c r="C1913" s="149" t="s">
        <v>13718</v>
      </c>
      <c r="D1913" s="349"/>
      <c r="E1913" s="350">
        <v>47.580101180438398</v>
      </c>
    </row>
    <row r="1914" spans="1:5" x14ac:dyDescent="0.2">
      <c r="A1914" s="346"/>
      <c r="B1914" s="351" t="s">
        <v>13719</v>
      </c>
      <c r="C1914" s="149" t="s">
        <v>13720</v>
      </c>
      <c r="D1914" s="349"/>
      <c r="E1914" s="350">
        <v>47.580101180438398</v>
      </c>
    </row>
    <row r="1915" spans="1:5" x14ac:dyDescent="0.2">
      <c r="A1915" s="346"/>
      <c r="B1915" s="351" t="s">
        <v>13721</v>
      </c>
      <c r="C1915" s="149" t="s">
        <v>13722</v>
      </c>
      <c r="D1915" s="349"/>
      <c r="E1915" s="350">
        <v>47.580101180438398</v>
      </c>
    </row>
    <row r="1916" spans="1:5" x14ac:dyDescent="0.2">
      <c r="A1916" s="346"/>
      <c r="B1916" s="351" t="s">
        <v>13723</v>
      </c>
      <c r="C1916" s="149" t="s">
        <v>13724</v>
      </c>
      <c r="D1916" s="349"/>
      <c r="E1916" s="350">
        <v>47.580101180438398</v>
      </c>
    </row>
    <row r="1917" spans="1:5" x14ac:dyDescent="0.2">
      <c r="A1917" s="346"/>
      <c r="B1917" s="351" t="s">
        <v>13725</v>
      </c>
      <c r="C1917" s="149" t="s">
        <v>13726</v>
      </c>
      <c r="D1917" s="349"/>
      <c r="E1917" s="350">
        <v>47.580101180438398</v>
      </c>
    </row>
    <row r="1918" spans="1:5" x14ac:dyDescent="0.2">
      <c r="A1918" s="346"/>
      <c r="B1918" s="351" t="s">
        <v>13727</v>
      </c>
      <c r="C1918" s="149" t="s">
        <v>13728</v>
      </c>
      <c r="D1918" s="349"/>
      <c r="E1918" s="350">
        <v>47.580101180438398</v>
      </c>
    </row>
    <row r="1919" spans="1:5" x14ac:dyDescent="0.2">
      <c r="A1919" s="346"/>
      <c r="B1919" s="351" t="s">
        <v>13729</v>
      </c>
      <c r="C1919" s="149" t="s">
        <v>13730</v>
      </c>
      <c r="D1919" s="349"/>
      <c r="E1919" s="350">
        <v>47.580101180438398</v>
      </c>
    </row>
    <row r="1920" spans="1:5" x14ac:dyDescent="0.2">
      <c r="A1920" s="346"/>
      <c r="B1920" s="351" t="s">
        <v>13731</v>
      </c>
      <c r="C1920" s="149" t="s">
        <v>13732</v>
      </c>
      <c r="D1920" s="349"/>
      <c r="E1920" s="350">
        <v>47.580101180438398</v>
      </c>
    </row>
    <row r="1921" spans="1:5" x14ac:dyDescent="0.2">
      <c r="A1921" s="346"/>
      <c r="B1921" s="351" t="s">
        <v>13733</v>
      </c>
      <c r="C1921" s="149" t="s">
        <v>13734</v>
      </c>
      <c r="D1921" s="349"/>
      <c r="E1921" s="350">
        <v>47.580101180438398</v>
      </c>
    </row>
    <row r="1922" spans="1:5" x14ac:dyDescent="0.2">
      <c r="A1922" s="346"/>
      <c r="B1922" s="351" t="s">
        <v>13735</v>
      </c>
      <c r="C1922" s="149" t="s">
        <v>13736</v>
      </c>
      <c r="D1922" s="349"/>
      <c r="E1922" s="350">
        <v>47.580101180438398</v>
      </c>
    </row>
    <row r="1923" spans="1:5" x14ac:dyDescent="0.2">
      <c r="A1923" s="346"/>
      <c r="B1923" s="351" t="s">
        <v>13737</v>
      </c>
      <c r="C1923" s="149" t="s">
        <v>13738</v>
      </c>
      <c r="D1923" s="349"/>
      <c r="E1923" s="350">
        <v>47.580101180438398</v>
      </c>
    </row>
    <row r="1924" spans="1:5" x14ac:dyDescent="0.2">
      <c r="A1924" s="346"/>
      <c r="B1924" s="351" t="s">
        <v>13739</v>
      </c>
      <c r="C1924" s="149" t="s">
        <v>13740</v>
      </c>
      <c r="D1924" s="349"/>
      <c r="E1924" s="350">
        <v>47.580101180438398</v>
      </c>
    </row>
    <row r="1925" spans="1:5" x14ac:dyDescent="0.2">
      <c r="A1925" s="346"/>
      <c r="B1925" s="351" t="s">
        <v>13741</v>
      </c>
      <c r="C1925" s="149" t="s">
        <v>13742</v>
      </c>
      <c r="D1925" s="349"/>
      <c r="E1925" s="350">
        <v>47.580101180438398</v>
      </c>
    </row>
    <row r="1926" spans="1:5" x14ac:dyDescent="0.2">
      <c r="A1926" s="346"/>
      <c r="B1926" s="351" t="s">
        <v>13743</v>
      </c>
      <c r="C1926" s="149" t="s">
        <v>13744</v>
      </c>
      <c r="D1926" s="349"/>
      <c r="E1926" s="350">
        <v>47.580101180438398</v>
      </c>
    </row>
    <row r="1927" spans="1:5" x14ac:dyDescent="0.2">
      <c r="A1927" s="346"/>
      <c r="B1927" s="351" t="s">
        <v>13745</v>
      </c>
      <c r="C1927" s="149" t="s">
        <v>13746</v>
      </c>
      <c r="D1927" s="349"/>
      <c r="E1927" s="350">
        <v>47.580101180438398</v>
      </c>
    </row>
    <row r="1928" spans="1:5" x14ac:dyDescent="0.2">
      <c r="A1928" s="346"/>
      <c r="B1928" s="351" t="s">
        <v>13747</v>
      </c>
      <c r="C1928" s="149" t="s">
        <v>13748</v>
      </c>
      <c r="D1928" s="349"/>
      <c r="E1928" s="350">
        <v>47.580101180438398</v>
      </c>
    </row>
    <row r="1929" spans="1:5" x14ac:dyDescent="0.2">
      <c r="A1929" s="346"/>
      <c r="B1929" s="351" t="s">
        <v>13749</v>
      </c>
      <c r="C1929" s="149" t="s">
        <v>13750</v>
      </c>
      <c r="D1929" s="349"/>
      <c r="E1929" s="350">
        <v>47.580101180438398</v>
      </c>
    </row>
    <row r="1930" spans="1:5" x14ac:dyDescent="0.2">
      <c r="A1930" s="346"/>
      <c r="B1930" s="351" t="s">
        <v>13751</v>
      </c>
      <c r="C1930" s="149" t="s">
        <v>13752</v>
      </c>
      <c r="D1930" s="349"/>
      <c r="E1930" s="350">
        <v>47.580101180438398</v>
      </c>
    </row>
    <row r="1931" spans="1:5" x14ac:dyDescent="0.2">
      <c r="A1931" s="346"/>
      <c r="B1931" s="351" t="s">
        <v>13753</v>
      </c>
      <c r="C1931" s="149" t="s">
        <v>13754</v>
      </c>
      <c r="D1931" s="349"/>
      <c r="E1931" s="350">
        <v>47.580101180438398</v>
      </c>
    </row>
    <row r="1932" spans="1:5" x14ac:dyDescent="0.2">
      <c r="A1932" s="346"/>
      <c r="B1932" s="351" t="s">
        <v>13755</v>
      </c>
      <c r="C1932" s="149" t="s">
        <v>13756</v>
      </c>
      <c r="D1932" s="349"/>
      <c r="E1932" s="350">
        <v>47.580101180438398</v>
      </c>
    </row>
    <row r="1933" spans="1:5" x14ac:dyDescent="0.2">
      <c r="A1933" s="346"/>
      <c r="B1933" s="351" t="s">
        <v>13757</v>
      </c>
      <c r="C1933" s="149" t="s">
        <v>13758</v>
      </c>
      <c r="D1933" s="349"/>
      <c r="E1933" s="350">
        <v>47.580101180438398</v>
      </c>
    </row>
    <row r="1934" spans="1:5" x14ac:dyDescent="0.2">
      <c r="A1934" s="346"/>
      <c r="B1934" s="351" t="s">
        <v>13759</v>
      </c>
      <c r="C1934" s="149" t="s">
        <v>13760</v>
      </c>
      <c r="D1934" s="349"/>
      <c r="E1934" s="350">
        <v>47.580101180438398</v>
      </c>
    </row>
    <row r="1935" spans="1:5" x14ac:dyDescent="0.2">
      <c r="A1935" s="346"/>
      <c r="B1935" s="351" t="s">
        <v>13761</v>
      </c>
      <c r="C1935" s="149" t="s">
        <v>13762</v>
      </c>
      <c r="D1935" s="349"/>
      <c r="E1935" s="350">
        <v>47.580101180438398</v>
      </c>
    </row>
    <row r="1936" spans="1:5" x14ac:dyDescent="0.2">
      <c r="A1936" s="346"/>
      <c r="B1936" s="351" t="s">
        <v>13763</v>
      </c>
      <c r="C1936" s="149" t="s">
        <v>13764</v>
      </c>
      <c r="D1936" s="349"/>
      <c r="E1936" s="350">
        <v>47.580101180438398</v>
      </c>
    </row>
    <row r="1937" spans="1:5" x14ac:dyDescent="0.2">
      <c r="A1937" s="346"/>
      <c r="B1937" s="351" t="s">
        <v>13765</v>
      </c>
      <c r="C1937" s="149" t="s">
        <v>13766</v>
      </c>
      <c r="D1937" s="349"/>
      <c r="E1937" s="350">
        <v>47.580101180438398</v>
      </c>
    </row>
    <row r="1938" spans="1:5" x14ac:dyDescent="0.2">
      <c r="A1938" s="346"/>
      <c r="B1938" s="351" t="s">
        <v>13767</v>
      </c>
      <c r="C1938" s="149" t="s">
        <v>13768</v>
      </c>
      <c r="D1938" s="349"/>
      <c r="E1938" s="350">
        <v>47.580101180438398</v>
      </c>
    </row>
    <row r="1939" spans="1:5" x14ac:dyDescent="0.2">
      <c r="A1939" s="346"/>
      <c r="B1939" s="351" t="s">
        <v>13769</v>
      </c>
      <c r="C1939" s="149" t="s">
        <v>13770</v>
      </c>
      <c r="D1939" s="349"/>
      <c r="E1939" s="350">
        <v>47.580101180438398</v>
      </c>
    </row>
    <row r="1940" spans="1:5" x14ac:dyDescent="0.2">
      <c r="A1940" s="346"/>
      <c r="B1940" s="351" t="s">
        <v>13771</v>
      </c>
      <c r="C1940" s="149" t="s">
        <v>13772</v>
      </c>
      <c r="D1940" s="349"/>
      <c r="E1940" s="350">
        <v>47.580101180438398</v>
      </c>
    </row>
    <row r="1941" spans="1:5" x14ac:dyDescent="0.2">
      <c r="A1941" s="346"/>
      <c r="B1941" s="351" t="s">
        <v>13773</v>
      </c>
      <c r="C1941" s="149" t="s">
        <v>13774</v>
      </c>
      <c r="D1941" s="349"/>
      <c r="E1941" s="350">
        <v>47.580101180438398</v>
      </c>
    </row>
    <row r="1942" spans="1:5" x14ac:dyDescent="0.2">
      <c r="A1942" s="346"/>
      <c r="B1942" s="351" t="s">
        <v>13775</v>
      </c>
      <c r="C1942" s="149" t="s">
        <v>13776</v>
      </c>
      <c r="D1942" s="349"/>
      <c r="E1942" s="350">
        <v>47.580101180438398</v>
      </c>
    </row>
    <row r="1943" spans="1:5" x14ac:dyDescent="0.2">
      <c r="A1943" s="346"/>
      <c r="B1943" s="351" t="s">
        <v>13777</v>
      </c>
      <c r="C1943" s="149" t="s">
        <v>13778</v>
      </c>
      <c r="D1943" s="349"/>
      <c r="E1943" s="350">
        <v>47.580101180438398</v>
      </c>
    </row>
    <row r="1944" spans="1:5" x14ac:dyDescent="0.2">
      <c r="A1944" s="346"/>
      <c r="B1944" s="351" t="s">
        <v>13779</v>
      </c>
      <c r="C1944" s="149" t="s">
        <v>13780</v>
      </c>
      <c r="D1944" s="349"/>
      <c r="E1944" s="350">
        <v>47.580101180438398</v>
      </c>
    </row>
    <row r="1945" spans="1:5" x14ac:dyDescent="0.2">
      <c r="A1945" s="346"/>
      <c r="B1945" s="351" t="s">
        <v>13781</v>
      </c>
      <c r="C1945" s="149" t="s">
        <v>13782</v>
      </c>
      <c r="D1945" s="349"/>
      <c r="E1945" s="350">
        <v>47.580101180438398</v>
      </c>
    </row>
    <row r="1946" spans="1:5" x14ac:dyDescent="0.2">
      <c r="A1946" s="346"/>
      <c r="B1946" s="351" t="s">
        <v>13783</v>
      </c>
      <c r="C1946" s="149" t="s">
        <v>13784</v>
      </c>
      <c r="D1946" s="349"/>
      <c r="E1946" s="350">
        <v>47.580101180438398</v>
      </c>
    </row>
    <row r="1947" spans="1:5" x14ac:dyDescent="0.2">
      <c r="A1947" s="346"/>
      <c r="B1947" s="351" t="s">
        <v>13785</v>
      </c>
      <c r="C1947" s="149" t="s">
        <v>13786</v>
      </c>
      <c r="D1947" s="349"/>
      <c r="E1947" s="350">
        <v>47.580101180438398</v>
      </c>
    </row>
    <row r="1948" spans="1:5" x14ac:dyDescent="0.2">
      <c r="A1948" s="346"/>
      <c r="B1948" s="351" t="s">
        <v>13787</v>
      </c>
      <c r="C1948" s="149" t="s">
        <v>13788</v>
      </c>
      <c r="D1948" s="349"/>
      <c r="E1948" s="350">
        <v>47.580101180438398</v>
      </c>
    </row>
    <row r="1949" spans="1:5" x14ac:dyDescent="0.2">
      <c r="A1949" s="346"/>
      <c r="B1949" s="351" t="s">
        <v>13789</v>
      </c>
      <c r="C1949" s="149" t="s">
        <v>13790</v>
      </c>
      <c r="D1949" s="349"/>
      <c r="E1949" s="350">
        <v>47.580101180438398</v>
      </c>
    </row>
    <row r="1950" spans="1:5" x14ac:dyDescent="0.2">
      <c r="A1950" s="346"/>
      <c r="B1950" s="351" t="s">
        <v>13791</v>
      </c>
      <c r="C1950" s="149" t="s">
        <v>13792</v>
      </c>
      <c r="D1950" s="349"/>
      <c r="E1950" s="350">
        <v>47.580101180438398</v>
      </c>
    </row>
    <row r="1951" spans="1:5" x14ac:dyDescent="0.2">
      <c r="A1951" s="346"/>
      <c r="B1951" s="351" t="s">
        <v>13793</v>
      </c>
      <c r="C1951" s="149" t="s">
        <v>13794</v>
      </c>
      <c r="D1951" s="349"/>
      <c r="E1951" s="350">
        <v>47.580101180438398</v>
      </c>
    </row>
    <row r="1952" spans="1:5" x14ac:dyDescent="0.2">
      <c r="A1952" s="346"/>
      <c r="B1952" s="351" t="s">
        <v>13795</v>
      </c>
      <c r="C1952" s="149" t="s">
        <v>13796</v>
      </c>
      <c r="D1952" s="349"/>
      <c r="E1952" s="350">
        <v>47.580101180438398</v>
      </c>
    </row>
    <row r="1953" spans="1:5" x14ac:dyDescent="0.2">
      <c r="A1953" s="346"/>
      <c r="B1953" s="351" t="s">
        <v>13797</v>
      </c>
      <c r="C1953" s="149" t="s">
        <v>13798</v>
      </c>
      <c r="D1953" s="349"/>
      <c r="E1953" s="350">
        <v>47.580101180438398</v>
      </c>
    </row>
    <row r="1954" spans="1:5" ht="24" x14ac:dyDescent="0.2">
      <c r="A1954" s="346"/>
      <c r="B1954" s="351" t="s">
        <v>13799</v>
      </c>
      <c r="C1954" s="149" t="s">
        <v>13800</v>
      </c>
      <c r="D1954" s="349"/>
      <c r="E1954" s="350">
        <v>47.580101180438398</v>
      </c>
    </row>
    <row r="1955" spans="1:5" x14ac:dyDescent="0.2">
      <c r="A1955" s="346"/>
      <c r="B1955" s="351" t="s">
        <v>13801</v>
      </c>
      <c r="C1955" s="149" t="s">
        <v>13802</v>
      </c>
      <c r="D1955" s="349"/>
      <c r="E1955" s="350">
        <v>47.580101180438398</v>
      </c>
    </row>
    <row r="1956" spans="1:5" x14ac:dyDescent="0.2">
      <c r="A1956" s="346"/>
      <c r="B1956" s="351" t="s">
        <v>13803</v>
      </c>
      <c r="C1956" s="149" t="s">
        <v>13804</v>
      </c>
      <c r="D1956" s="349"/>
      <c r="E1956" s="350">
        <v>47.580101180438398</v>
      </c>
    </row>
    <row r="1957" spans="1:5" x14ac:dyDescent="0.2">
      <c r="A1957" s="346"/>
      <c r="B1957" s="351" t="s">
        <v>13805</v>
      </c>
      <c r="C1957" s="149" t="s">
        <v>13806</v>
      </c>
      <c r="D1957" s="349"/>
      <c r="E1957" s="350">
        <v>47.580101180438398</v>
      </c>
    </row>
    <row r="1958" spans="1:5" x14ac:dyDescent="0.2">
      <c r="A1958" s="346"/>
      <c r="B1958" s="351" t="s">
        <v>13807</v>
      </c>
      <c r="C1958" s="149" t="s">
        <v>13808</v>
      </c>
      <c r="D1958" s="349"/>
      <c r="E1958" s="350">
        <v>47.580101180438398</v>
      </c>
    </row>
    <row r="1959" spans="1:5" x14ac:dyDescent="0.2">
      <c r="A1959" s="346"/>
      <c r="B1959" s="351" t="s">
        <v>13809</v>
      </c>
      <c r="C1959" s="149" t="s">
        <v>13810</v>
      </c>
      <c r="D1959" s="349"/>
      <c r="E1959" s="350">
        <v>47.580101180438398</v>
      </c>
    </row>
    <row r="1960" spans="1:5" x14ac:dyDescent="0.2">
      <c r="A1960" s="346"/>
      <c r="B1960" s="351" t="s">
        <v>13811</v>
      </c>
      <c r="C1960" s="149" t="s">
        <v>13812</v>
      </c>
      <c r="D1960" s="349"/>
      <c r="E1960" s="350">
        <v>47.580101180438398</v>
      </c>
    </row>
    <row r="1961" spans="1:5" x14ac:dyDescent="0.2">
      <c r="A1961" s="346"/>
      <c r="B1961" s="351" t="s">
        <v>13813</v>
      </c>
      <c r="C1961" s="149" t="s">
        <v>13814</v>
      </c>
      <c r="D1961" s="349"/>
      <c r="E1961" s="350">
        <v>47.580101180438398</v>
      </c>
    </row>
    <row r="1962" spans="1:5" x14ac:dyDescent="0.2">
      <c r="A1962" s="346"/>
      <c r="B1962" s="351" t="s">
        <v>13815</v>
      </c>
      <c r="C1962" s="149" t="s">
        <v>13816</v>
      </c>
      <c r="D1962" s="349"/>
      <c r="E1962" s="350">
        <v>47.580101180438398</v>
      </c>
    </row>
    <row r="1963" spans="1:5" ht="24" x14ac:dyDescent="0.2">
      <c r="A1963" s="346"/>
      <c r="B1963" s="351" t="s">
        <v>13817</v>
      </c>
      <c r="C1963" s="149" t="s">
        <v>13818</v>
      </c>
      <c r="D1963" s="349"/>
      <c r="E1963" s="350">
        <v>47.580101180438398</v>
      </c>
    </row>
    <row r="1964" spans="1:5" ht="24" x14ac:dyDescent="0.2">
      <c r="A1964" s="346"/>
      <c r="B1964" s="351" t="s">
        <v>13819</v>
      </c>
      <c r="C1964" s="149" t="s">
        <v>13820</v>
      </c>
      <c r="D1964" s="349"/>
      <c r="E1964" s="350">
        <v>47.580101180438398</v>
      </c>
    </row>
    <row r="1965" spans="1:5" ht="24" x14ac:dyDescent="0.2">
      <c r="A1965" s="346"/>
      <c r="B1965" s="351" t="s">
        <v>13821</v>
      </c>
      <c r="C1965" s="149" t="s">
        <v>13822</v>
      </c>
      <c r="D1965" s="349"/>
      <c r="E1965" s="350">
        <v>47.580101180438398</v>
      </c>
    </row>
    <row r="1966" spans="1:5" ht="24" x14ac:dyDescent="0.2">
      <c r="A1966" s="346"/>
      <c r="B1966" s="351" t="s">
        <v>13823</v>
      </c>
      <c r="C1966" s="149" t="s">
        <v>13824</v>
      </c>
      <c r="D1966" s="349"/>
      <c r="E1966" s="350">
        <v>47.580101180438398</v>
      </c>
    </row>
    <row r="1967" spans="1:5" ht="24" x14ac:dyDescent="0.2">
      <c r="A1967" s="346"/>
      <c r="B1967" s="351" t="s">
        <v>13825</v>
      </c>
      <c r="C1967" s="149" t="s">
        <v>13826</v>
      </c>
      <c r="D1967" s="349"/>
      <c r="E1967" s="350">
        <v>47.580101180438398</v>
      </c>
    </row>
    <row r="1968" spans="1:5" ht="24" x14ac:dyDescent="0.2">
      <c r="A1968" s="346"/>
      <c r="B1968" s="351" t="s">
        <v>13827</v>
      </c>
      <c r="C1968" s="149" t="s">
        <v>13828</v>
      </c>
      <c r="D1968" s="349"/>
      <c r="E1968" s="350">
        <v>47.580101180438398</v>
      </c>
    </row>
    <row r="1969" spans="1:5" x14ac:dyDescent="0.2">
      <c r="A1969" s="346"/>
      <c r="B1969" s="351" t="s">
        <v>13829</v>
      </c>
      <c r="C1969" s="149" t="s">
        <v>13830</v>
      </c>
      <c r="D1969" s="349"/>
      <c r="E1969" s="350">
        <v>47.580101180438398</v>
      </c>
    </row>
    <row r="1970" spans="1:5" x14ac:dyDescent="0.2">
      <c r="A1970" s="346"/>
      <c r="B1970" s="351" t="s">
        <v>13831</v>
      </c>
      <c r="C1970" s="149" t="s">
        <v>13832</v>
      </c>
      <c r="D1970" s="349"/>
      <c r="E1970" s="350">
        <v>47.580101180438398</v>
      </c>
    </row>
    <row r="1971" spans="1:5" x14ac:dyDescent="0.2">
      <c r="A1971" s="346"/>
      <c r="B1971" s="351" t="s">
        <v>13833</v>
      </c>
      <c r="C1971" s="149" t="s">
        <v>13834</v>
      </c>
      <c r="D1971" s="349"/>
      <c r="E1971" s="350">
        <v>47.580101180438398</v>
      </c>
    </row>
    <row r="1972" spans="1:5" x14ac:dyDescent="0.2">
      <c r="A1972" s="346"/>
      <c r="B1972" s="351" t="s">
        <v>13835</v>
      </c>
      <c r="C1972" s="149" t="s">
        <v>13836</v>
      </c>
      <c r="D1972" s="349"/>
      <c r="E1972" s="350">
        <v>47.580101180438398</v>
      </c>
    </row>
    <row r="1973" spans="1:5" x14ac:dyDescent="0.2">
      <c r="A1973" s="346"/>
      <c r="B1973" s="351" t="s">
        <v>13837</v>
      </c>
      <c r="C1973" s="149" t="s">
        <v>13838</v>
      </c>
      <c r="D1973" s="349"/>
      <c r="E1973" s="350">
        <v>47.580101180438398</v>
      </c>
    </row>
    <row r="1974" spans="1:5" ht="36" x14ac:dyDescent="0.2">
      <c r="A1974" s="346"/>
      <c r="B1974" s="346"/>
      <c r="C1974" s="367" t="s">
        <v>13839</v>
      </c>
      <c r="D1974" s="349" t="s">
        <v>13840</v>
      </c>
      <c r="E1974" s="368"/>
    </row>
    <row r="1975" spans="1:5" ht="60" x14ac:dyDescent="0.2">
      <c r="A1975" s="346"/>
      <c r="B1975" s="351" t="s">
        <v>13841</v>
      </c>
      <c r="C1975" s="149" t="s">
        <v>13842</v>
      </c>
      <c r="D1975" s="349" t="s">
        <v>13843</v>
      </c>
      <c r="E1975" s="350">
        <v>6.4080944350758902</v>
      </c>
    </row>
    <row r="1976" spans="1:5" ht="48" x14ac:dyDescent="0.2">
      <c r="A1976" s="346"/>
      <c r="B1976" s="351"/>
      <c r="C1976" s="369" t="s">
        <v>13844</v>
      </c>
      <c r="D1976" s="349" t="s">
        <v>13845</v>
      </c>
      <c r="E1976" s="362"/>
    </row>
    <row r="1977" spans="1:5" x14ac:dyDescent="0.2">
      <c r="A1977" s="346"/>
      <c r="B1977" s="351" t="s">
        <v>13846</v>
      </c>
      <c r="C1977" s="149" t="s">
        <v>13847</v>
      </c>
      <c r="D1977" s="349"/>
      <c r="E1977" s="350">
        <f t="shared" ref="E1977:E1985" si="0">15/0.593</f>
        <v>25.295109612141655</v>
      </c>
    </row>
    <row r="1978" spans="1:5" x14ac:dyDescent="0.2">
      <c r="A1978" s="346"/>
      <c r="B1978" s="351" t="s">
        <v>13848</v>
      </c>
      <c r="C1978" s="149" t="s">
        <v>13849</v>
      </c>
      <c r="D1978" s="349"/>
      <c r="E1978" s="350">
        <f t="shared" si="0"/>
        <v>25.295109612141655</v>
      </c>
    </row>
    <row r="1979" spans="1:5" x14ac:dyDescent="0.2">
      <c r="A1979" s="346"/>
      <c r="B1979" s="351" t="s">
        <v>13850</v>
      </c>
      <c r="C1979" s="149" t="s">
        <v>13851</v>
      </c>
      <c r="D1979" s="349"/>
      <c r="E1979" s="350">
        <f t="shared" si="0"/>
        <v>25.295109612141655</v>
      </c>
    </row>
    <row r="1980" spans="1:5" x14ac:dyDescent="0.2">
      <c r="A1980" s="346"/>
      <c r="B1980" s="351" t="s">
        <v>13852</v>
      </c>
      <c r="C1980" s="149" t="s">
        <v>13853</v>
      </c>
      <c r="D1980" s="349"/>
      <c r="E1980" s="350">
        <f t="shared" si="0"/>
        <v>25.295109612141655</v>
      </c>
    </row>
    <row r="1981" spans="1:5" x14ac:dyDescent="0.2">
      <c r="A1981" s="346"/>
      <c r="B1981" s="351" t="s">
        <v>13854</v>
      </c>
      <c r="C1981" s="149" t="s">
        <v>13855</v>
      </c>
      <c r="D1981" s="349" t="s">
        <v>13856</v>
      </c>
      <c r="E1981" s="350">
        <f t="shared" si="0"/>
        <v>25.295109612141655</v>
      </c>
    </row>
    <row r="1982" spans="1:5" x14ac:dyDescent="0.2">
      <c r="A1982" s="346"/>
      <c r="B1982" s="351" t="s">
        <v>13857</v>
      </c>
      <c r="C1982" s="149" t="s">
        <v>13858</v>
      </c>
      <c r="D1982" s="349" t="s">
        <v>13859</v>
      </c>
      <c r="E1982" s="350">
        <f t="shared" si="0"/>
        <v>25.295109612141655</v>
      </c>
    </row>
    <row r="1983" spans="1:5" x14ac:dyDescent="0.2">
      <c r="A1983" s="346"/>
      <c r="B1983" s="351" t="s">
        <v>13860</v>
      </c>
      <c r="C1983" s="149" t="s">
        <v>13861</v>
      </c>
      <c r="D1983" s="349"/>
      <c r="E1983" s="350">
        <f t="shared" si="0"/>
        <v>25.295109612141655</v>
      </c>
    </row>
    <row r="1984" spans="1:5" x14ac:dyDescent="0.2">
      <c r="A1984" s="346"/>
      <c r="B1984" s="351" t="s">
        <v>13862</v>
      </c>
      <c r="C1984" s="149" t="s">
        <v>13863</v>
      </c>
      <c r="D1984" s="349"/>
      <c r="E1984" s="350">
        <f t="shared" si="0"/>
        <v>25.295109612141655</v>
      </c>
    </row>
    <row r="1985" spans="1:5" x14ac:dyDescent="0.2">
      <c r="A1985" s="346"/>
      <c r="B1985" s="351" t="s">
        <v>13864</v>
      </c>
      <c r="C1985" s="149" t="s">
        <v>13865</v>
      </c>
      <c r="D1985" s="349"/>
      <c r="E1985" s="350">
        <f t="shared" si="0"/>
        <v>25.295109612141655</v>
      </c>
    </row>
    <row r="1986" spans="1:5" x14ac:dyDescent="0.2">
      <c r="A1986" s="346"/>
      <c r="B1986" s="351" t="s">
        <v>13866</v>
      </c>
      <c r="C1986" s="149" t="s">
        <v>13867</v>
      </c>
      <c r="D1986" s="349"/>
      <c r="E1986" s="350">
        <f>25/0.593</f>
        <v>42.158516020236092</v>
      </c>
    </row>
    <row r="1987" spans="1:5" ht="72" x14ac:dyDescent="0.2">
      <c r="A1987" s="346"/>
      <c r="B1987" s="346"/>
      <c r="C1987" s="369" t="s">
        <v>13868</v>
      </c>
      <c r="D1987" s="349" t="s">
        <v>13869</v>
      </c>
      <c r="E1987" s="362"/>
    </row>
    <row r="1988" spans="1:5" x14ac:dyDescent="0.2">
      <c r="A1988" s="346"/>
      <c r="B1988" s="351" t="s">
        <v>13870</v>
      </c>
      <c r="C1988" s="149" t="s">
        <v>13871</v>
      </c>
      <c r="D1988" s="349"/>
      <c r="E1988" s="350">
        <f>40/0.593</f>
        <v>67.453625632377737</v>
      </c>
    </row>
    <row r="1989" spans="1:5" x14ac:dyDescent="0.2">
      <c r="A1989" s="346"/>
      <c r="B1989" s="351" t="s">
        <v>13872</v>
      </c>
      <c r="C1989" s="149" t="s">
        <v>13873</v>
      </c>
      <c r="D1989" s="349"/>
      <c r="E1989" s="350">
        <f>150/0.593</f>
        <v>252.95109612141653</v>
      </c>
    </row>
    <row r="1990" spans="1:5" x14ac:dyDescent="0.2">
      <c r="A1990" s="346"/>
      <c r="B1990" s="351" t="s">
        <v>13874</v>
      </c>
      <c r="C1990" s="149" t="s">
        <v>13875</v>
      </c>
      <c r="D1990" s="349"/>
      <c r="E1990" s="350">
        <f>150/0.593</f>
        <v>252.95109612141653</v>
      </c>
    </row>
    <row r="1991" spans="1:5" x14ac:dyDescent="0.2">
      <c r="A1991" s="346"/>
      <c r="B1991" s="351" t="s">
        <v>13876</v>
      </c>
      <c r="C1991" s="149" t="s">
        <v>13877</v>
      </c>
      <c r="D1991" s="349"/>
      <c r="E1991" s="350">
        <f>50/0.593</f>
        <v>84.317032040472185</v>
      </c>
    </row>
    <row r="1992" spans="1:5" x14ac:dyDescent="0.2">
      <c r="A1992" s="346"/>
      <c r="B1992" s="351" t="s">
        <v>13878</v>
      </c>
      <c r="C1992" s="149" t="s">
        <v>13879</v>
      </c>
      <c r="D1992" s="349"/>
      <c r="E1992" s="350">
        <f>40/0.593</f>
        <v>67.453625632377737</v>
      </c>
    </row>
    <row r="1993" spans="1:5" x14ac:dyDescent="0.2">
      <c r="A1993" s="346"/>
      <c r="B1993" s="351" t="s">
        <v>13880</v>
      </c>
      <c r="C1993" s="149" t="s">
        <v>13858</v>
      </c>
      <c r="D1993" s="349"/>
      <c r="E1993" s="350">
        <f>40/0.593</f>
        <v>67.453625632377737</v>
      </c>
    </row>
    <row r="1994" spans="1:5" x14ac:dyDescent="0.2">
      <c r="A1994" s="346"/>
      <c r="B1994" s="351" t="s">
        <v>13881</v>
      </c>
      <c r="C1994" s="149" t="s">
        <v>13861</v>
      </c>
      <c r="D1994" s="349"/>
      <c r="E1994" s="350">
        <f>50/0.593</f>
        <v>84.317032040472185</v>
      </c>
    </row>
    <row r="1995" spans="1:5" x14ac:dyDescent="0.2">
      <c r="A1995" s="346"/>
      <c r="B1995" s="351" t="s">
        <v>13882</v>
      </c>
      <c r="C1995" s="149" t="s">
        <v>13883</v>
      </c>
      <c r="D1995" s="349"/>
      <c r="E1995" s="350">
        <f>40/0.593</f>
        <v>67.453625632377737</v>
      </c>
    </row>
    <row r="1996" spans="1:5" x14ac:dyDescent="0.2">
      <c r="A1996" s="346"/>
      <c r="B1996" s="351" t="s">
        <v>13884</v>
      </c>
      <c r="C1996" s="149" t="s">
        <v>13885</v>
      </c>
      <c r="D1996" s="349"/>
      <c r="E1996" s="350">
        <f>50/0.593</f>
        <v>84.317032040472185</v>
      </c>
    </row>
    <row r="1997" spans="1:5" x14ac:dyDescent="0.2">
      <c r="A1997" s="346"/>
      <c r="B1997" s="351" t="s">
        <v>13886</v>
      </c>
      <c r="C1997" s="149" t="s">
        <v>13887</v>
      </c>
      <c r="D1997" s="349"/>
      <c r="E1997" s="350">
        <f>40/0.593</f>
        <v>67.453625632377737</v>
      </c>
    </row>
    <row r="1998" spans="1:5" x14ac:dyDescent="0.2">
      <c r="A1998" s="346"/>
      <c r="B1998" s="351" t="s">
        <v>13888</v>
      </c>
      <c r="C1998" s="149" t="s">
        <v>13889</v>
      </c>
      <c r="D1998" s="349"/>
      <c r="E1998" s="350">
        <f>40/0.593</f>
        <v>67.453625632377737</v>
      </c>
    </row>
    <row r="1999" spans="1:5" x14ac:dyDescent="0.2">
      <c r="A1999" s="346"/>
      <c r="B1999" s="351" t="s">
        <v>13890</v>
      </c>
      <c r="C1999" s="149" t="s">
        <v>13891</v>
      </c>
      <c r="D1999" s="349"/>
      <c r="E1999" s="350">
        <f>40/0.593</f>
        <v>67.453625632377737</v>
      </c>
    </row>
    <row r="2000" spans="1:5" x14ac:dyDescent="0.2">
      <c r="A2000" s="346"/>
      <c r="B2000" s="351" t="s">
        <v>13892</v>
      </c>
      <c r="C2000" s="149" t="s">
        <v>13893</v>
      </c>
      <c r="D2000" s="349"/>
      <c r="E2000" s="350">
        <f>40/0.593</f>
        <v>67.453625632377737</v>
      </c>
    </row>
    <row r="2001" spans="1:5" x14ac:dyDescent="0.2">
      <c r="A2001" s="346"/>
      <c r="B2001" s="351" t="s">
        <v>13894</v>
      </c>
      <c r="C2001" s="149" t="s">
        <v>13895</v>
      </c>
      <c r="D2001" s="349"/>
      <c r="E2001" s="350">
        <f>40/0.593</f>
        <v>67.453625632377737</v>
      </c>
    </row>
    <row r="2002" spans="1:5" x14ac:dyDescent="0.2">
      <c r="A2002" s="346"/>
      <c r="B2002" s="351" t="s">
        <v>13896</v>
      </c>
      <c r="C2002" s="149" t="s">
        <v>13897</v>
      </c>
      <c r="D2002" s="349"/>
      <c r="E2002" s="350">
        <f>50/0.593</f>
        <v>84.317032040472185</v>
      </c>
    </row>
    <row r="2003" spans="1:5" x14ac:dyDescent="0.2">
      <c r="A2003" s="346"/>
      <c r="B2003" s="351" t="s">
        <v>13898</v>
      </c>
      <c r="C2003" s="149" t="s">
        <v>13899</v>
      </c>
      <c r="D2003" s="349"/>
      <c r="E2003" s="350">
        <f>150/0.593</f>
        <v>252.95109612141653</v>
      </c>
    </row>
    <row r="2004" spans="1:5" x14ac:dyDescent="0.2">
      <c r="A2004" s="346"/>
      <c r="B2004" s="351" t="s">
        <v>13900</v>
      </c>
      <c r="C2004" s="149" t="s">
        <v>13901</v>
      </c>
      <c r="D2004" s="349"/>
      <c r="E2004" s="350">
        <f>250/0.593</f>
        <v>421.5851602023609</v>
      </c>
    </row>
  </sheetData>
  <mergeCells count="3">
    <mergeCell ref="A2:E2"/>
    <mergeCell ref="A3:E3"/>
    <mergeCell ref="A1:E1"/>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1</vt:i4>
      </vt:variant>
    </vt:vector>
  </HeadingPairs>
  <TitlesOfParts>
    <vt:vector size="11" baseType="lpstr">
      <vt:lpstr>11 Ocak Metin</vt:lpstr>
      <vt:lpstr>Malzeme Değişiklikleri</vt:lpstr>
      <vt:lpstr>EK-2B</vt:lpstr>
      <vt:lpstr>EK-2 B-Tüm</vt:lpstr>
      <vt:lpstr>EK-2C</vt:lpstr>
      <vt:lpstr>Ek-1 (Kaldırılan EK2A2)</vt:lpstr>
      <vt:lpstr>Ek-2 (Eklenen EK2A2)</vt:lpstr>
      <vt:lpstr>Ek-3(Kaldırılan EK2B)</vt:lpstr>
      <vt:lpstr>Ek-4 (Eklenen EK2B)</vt:lpstr>
      <vt:lpstr>EK-2 C - Tüm</vt:lpstr>
      <vt:lpstr>'Ek-3(Kaldırılan EK2B)'!Yazdırma_Alanı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Serdal Serin</dc:creator>
  <cp:lastModifiedBy>ronaldinho424</cp:lastModifiedBy>
  <cp:lastPrinted>2019-02-01T06:49:26Z</cp:lastPrinted>
  <dcterms:created xsi:type="dcterms:W3CDTF">2016-05-01T13:06:34Z</dcterms:created>
  <dcterms:modified xsi:type="dcterms:W3CDTF">2020-01-13T08:47:25Z</dcterms:modified>
</cp:coreProperties>
</file>